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01EBFAF-C363-44A8-8BD2-74CC974219F7}" xr6:coauthVersionLast="47" xr6:coauthVersionMax="47" xr10:uidLastSave="{00000000-0000-0000-0000-000000000000}"/>
  <bookViews>
    <workbookView xWindow="-120" yWindow="-120" windowWidth="20730" windowHeight="11040" tabRatio="565" firstSheet="6" activeTab="7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10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587" i="22" l="1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842" i="22" l="1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Y976" i="22" s="1"/>
  <c r="X564" i="19"/>
  <c r="Y564" i="19"/>
  <c r="Y578" i="19" s="1"/>
  <c r="Y560" i="19" s="1"/>
  <c r="Y556" i="19"/>
  <c r="Y559" i="19" s="1"/>
  <c r="B562" i="19"/>
  <c r="C479" i="16"/>
  <c r="C1025" i="22" l="1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C605" i="19"/>
  <c r="C624" i="19" s="1"/>
  <c r="C600" i="19" s="1"/>
  <c r="C596" i="19"/>
  <c r="C599" i="19" s="1"/>
  <c r="X562" i="19"/>
  <c r="B605" i="19"/>
  <c r="Y479" i="16"/>
  <c r="Y1021" i="22" l="1"/>
  <c r="X1022" i="22" s="1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/>
  <c r="Y788" i="13" l="1"/>
  <c r="Y791" i="13" s="1"/>
  <c r="X797" i="13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/>
  <c r="X525" i="2" s="1"/>
  <c r="Y602" i="8"/>
  <c r="X603" i="8" s="1"/>
  <c r="C760" i="11"/>
  <c r="C763" i="11" s="1"/>
  <c r="C765" i="11" s="1"/>
  <c r="C669" i="7"/>
  <c r="C688" i="7" s="1"/>
  <c r="C665" i="7" s="1"/>
  <c r="Y616" i="7"/>
  <c r="Y618" i="7" s="1"/>
  <c r="Y525" i="2"/>
  <c r="Y541" i="2" s="1"/>
  <c r="Y521" i="2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23" i="2" l="1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1017" i="5"/>
  <c r="C1036" i="5" s="1"/>
  <c r="C1012" i="5" s="1"/>
  <c r="C1013" i="5" s="1"/>
  <c r="X969" i="5"/>
  <c r="B1017" i="5"/>
  <c r="C867" i="2" l="1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Y873" i="2" l="1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X1020" i="4"/>
  <c r="B1018" i="4"/>
  <c r="Y1020" i="4"/>
  <c r="Y1039" i="4" s="1"/>
  <c r="Y1015" i="4" s="1"/>
  <c r="Y1016" i="4" l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/>
  <c r="Y1080" i="9" s="1"/>
  <c r="Y1056" i="9" s="1"/>
  <c r="Y1057" i="9" s="1"/>
  <c r="X1058" i="9" s="1"/>
  <c r="X1061" i="9" l="1"/>
  <c r="B1059" i="9"/>
  <c r="S530" i="4"/>
</calcChain>
</file>

<file path=xl/sharedStrings.xml><?xml version="1.0" encoding="utf-8"?>
<sst xmlns="http://schemas.openxmlformats.org/spreadsheetml/2006/main" count="29541" uniqueCount="1656">
  <si>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</si>
  <si>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</si>
  <si>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</si>
  <si>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</si>
  <si>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</si>
  <si>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</si>
  <si>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</si>
  <si>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</si>
  <si>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</si>
  <si>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</si>
  <si>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</si>
  <si>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</si>
  <si>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</si>
  <si>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</si>
  <si>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</si>
  <si>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</si>
  <si>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</si>
  <si>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</si>
  <si>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</si>
  <si>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</si>
  <si>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</si>
  <si>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</si>
  <si>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</si>
  <si>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</si>
  <si>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</si>
  <si>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</si>
  <si>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</si>
  <si>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</si>
  <si>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</si>
  <si>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</si>
  <si>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</si>
  <si>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</si>
  <si>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</si>
  <si>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</si>
  <si>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</si>
  <si>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</si>
  <si>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</si>
  <si>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</si>
  <si>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</si>
  <si>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</si>
  <si>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</si>
  <si>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</si>
  <si>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</si>
  <si>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</si>
  <si>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</si>
  <si>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</si>
  <si>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</si>
  <si>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</si>
  <si>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</si>
  <si>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</si>
  <si>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</si>
  <si>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</si>
  <si>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</si>
  <si>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</si>
  <si>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</si>
  <si>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</si>
  <si>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</si>
  <si>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</si>
  <si>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</si>
  <si>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</si>
  <si>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</si>
  <si>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</si>
  <si>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</si>
  <si>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</si>
  <si>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</si>
  <si>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</si>
  <si>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</si>
  <si>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</si>
  <si>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</si>
  <si>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</si>
  <si>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</si>
  <si>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</si>
  <si>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</si>
  <si>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</si>
  <si>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</si>
  <si>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</si>
  <si>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</si>
  <si>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</si>
  <si>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</si>
  <si>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</si>
  <si>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</si>
  <si>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</si>
  <si>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</si>
  <si>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</si>
  <si>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</si>
  <si>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</si>
  <si>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</si>
  <si>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</si>
  <si>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</si>
  <si>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</si>
  <si>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</si>
  <si>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</si>
  <si>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</si>
  <si>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</si>
  <si>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</si>
  <si>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</si>
  <si>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</si>
  <si>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</si>
  <si>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</si>
  <si>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</si>
  <si>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</si>
  <si>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</si>
  <si>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</si>
  <si>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</si>
  <si>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</si>
  <si>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</si>
  <si>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</si>
  <si>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</si>
  <si>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</si>
  <si>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</si>
  <si>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</si>
  <si>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</si>
  <si>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</si>
  <si>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</si>
  <si>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</si>
  <si>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</si>
  <si>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</si>
  <si>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</si>
  <si>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</si>
  <si>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</si>
  <si>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</si>
  <si>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</si>
  <si>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</si>
  <si>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</si>
  <si>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</si>
  <si>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</si>
  <si>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</si>
  <si>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</si>
  <si>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</si>
  <si>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</si>
  <si>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</si>
  <si>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</si>
  <si>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</si>
  <si>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</si>
  <si>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</si>
  <si>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</si>
  <si>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</si>
  <si>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</si>
  <si>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</si>
  <si>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</si>
  <si>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</si>
  <si>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</si>
  <si>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</si>
  <si>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</si>
  <si>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</si>
  <si>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</si>
  <si>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</si>
  <si>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</si>
  <si>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</si>
  <si>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</si>
  <si>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</si>
  <si>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</si>
  <si>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</si>
  <si>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</si>
  <si>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</si>
  <si>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</si>
  <si>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</si>
  <si>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</si>
  <si>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</si>
  <si>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</si>
  <si>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</si>
  <si>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</si>
  <si>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</si>
  <si>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</si>
  <si>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</si>
  <si>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</si>
  <si>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</si>
  <si>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</si>
  <si>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</si>
  <si>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</si>
  <si>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</si>
  <si>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</si>
  <si>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</si>
  <si>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</si>
  <si>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</si>
  <si>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</si>
  <si>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</si>
  <si>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</si>
  <si>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</si>
  <si>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</si>
  <si>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</si>
  <si>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</si>
  <si>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</si>
  <si>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</si>
  <si>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</si>
  <si>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</si>
  <si>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</si>
  <si>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</si>
  <si>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</si>
  <si>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</si>
  <si>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</si>
  <si>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</si>
  <si>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</si>
  <si>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</si>
  <si>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</si>
  <si>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</si>
  <si>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</si>
  <si>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</si>
  <si>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</si>
  <si>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</si>
  <si>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</si>
  <si>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</si>
  <si>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</si>
  <si>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</si>
  <si>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</si>
  <si>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</si>
  <si>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</si>
  <si>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</si>
  <si>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</si>
  <si>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</si>
  <si>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</si>
  <si>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</si>
  <si>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</si>
  <si>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</si>
  <si>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</si>
  <si>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</si>
  <si>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</si>
  <si>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</si>
  <si>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</si>
  <si>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</si>
  <si>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</si>
  <si>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</si>
  <si>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</si>
  <si>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</si>
  <si>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</si>
  <si>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</si>
  <si>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</si>
  <si>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</si>
  <si>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</si>
  <si>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</si>
  <si>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</si>
  <si>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</si>
  <si>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</si>
  <si>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</si>
  <si>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</si>
  <si>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</si>
  <si>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</si>
  <si>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</si>
  <si>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</si>
  <si>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</si>
  <si>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</si>
  <si>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</si>
  <si>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</si>
  <si>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</si>
  <si>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</si>
  <si>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</si>
  <si>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</si>
  <si>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</si>
  <si>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</si>
  <si>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</si>
  <si>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</si>
  <si>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</si>
  <si>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</si>
  <si>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</si>
  <si>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</si>
  <si>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</si>
  <si>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</si>
  <si>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</si>
  <si>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</si>
  <si>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</si>
  <si>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</si>
  <si>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</si>
  <si>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</si>
  <si>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</si>
  <si>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</si>
  <si>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</si>
  <si>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</si>
  <si>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</si>
  <si>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</si>
  <si>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</si>
  <si>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</si>
  <si>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</si>
  <si>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</si>
  <si>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</si>
  <si>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</si>
  <si>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</si>
  <si>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</si>
  <si>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</si>
  <si>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</si>
  <si>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</si>
  <si>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</si>
  <si>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</si>
  <si>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</si>
  <si>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</si>
  <si>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</si>
  <si>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</si>
  <si>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</si>
  <si>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</si>
  <si>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</si>
  <si>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</si>
  <si>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</si>
  <si>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</si>
  <si>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</si>
  <si>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</si>
  <si>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</si>
  <si>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</si>
  <si>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</si>
  <si>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</si>
  <si>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</si>
  <si>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</si>
  <si>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</si>
  <si>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</si>
  <si>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</si>
  <si>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</si>
  <si>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</si>
  <si>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</si>
  <si>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</si>
  <si>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</si>
  <si>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</si>
  <si>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</si>
  <si>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</si>
  <si>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</si>
  <si>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</si>
  <si>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</si>
  <si>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</si>
  <si>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</si>
  <si>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</si>
  <si>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</si>
  <si>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</si>
  <si>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</si>
  <si>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</si>
  <si>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</si>
  <si>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</si>
  <si>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</si>
  <si>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</si>
  <si>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</si>
  <si>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</si>
  <si>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</si>
  <si>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</si>
  <si>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</si>
  <si>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</si>
  <si>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</si>
  <si>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</si>
  <si>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</si>
  <si>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</si>
  <si>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</si>
  <si>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</si>
  <si>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</si>
  <si>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</si>
  <si>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</si>
  <si>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</si>
  <si>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</si>
  <si>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</si>
  <si>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</si>
  <si>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</si>
  <si>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</si>
  <si>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</si>
  <si>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</si>
  <si>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</si>
  <si>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</si>
  <si>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</si>
  <si>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</si>
  <si>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</si>
  <si>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</si>
  <si>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</si>
  <si>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</si>
  <si>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</si>
  <si>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</si>
  <si>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</si>
  <si>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</si>
  <si>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</si>
  <si>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</si>
  <si>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</si>
  <si>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</si>
  <si>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</si>
  <si>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</si>
  <si>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</si>
  <si>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</si>
  <si>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</si>
  <si>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</si>
  <si>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</si>
  <si>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</si>
  <si>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</si>
  <si>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</si>
  <si>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</si>
  <si>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</si>
  <si>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</si>
  <si>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</si>
  <si>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</si>
  <si>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</si>
  <si>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</si>
  <si>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</si>
  <si>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</si>
  <si>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</si>
  <si>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</si>
  <si>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</si>
  <si>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</si>
  <si>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</si>
  <si>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</si>
  <si>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</si>
  <si>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</si>
  <si>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</si>
  <si>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</si>
  <si>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</si>
  <si>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</si>
  <si>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</si>
  <si>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</si>
  <si>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</si>
  <si>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</si>
  <si>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</si>
  <si>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</si>
  <si>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</si>
  <si>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</si>
  <si>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</si>
  <si>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</si>
  <si>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</si>
  <si>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</si>
  <si>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</si>
  <si>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</si>
  <si>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</si>
  <si>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</si>
  <si>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</si>
  <si>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</si>
  <si>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</si>
  <si>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</si>
  <si>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</si>
  <si>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</si>
  <si>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</si>
  <si>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</si>
  <si>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</si>
  <si>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</si>
  <si>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</si>
  <si>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</si>
  <si>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</si>
  <si>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</si>
  <si>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</si>
  <si>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</si>
  <si>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</si>
  <si>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</si>
  <si>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</si>
  <si>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</si>
  <si>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</si>
  <si>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</si>
  <si>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</si>
  <si>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</si>
  <si>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</si>
  <si>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</si>
  <si>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</si>
  <si>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</si>
  <si>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</si>
  <si>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</si>
  <si>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</si>
  <si>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</si>
  <si>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</si>
  <si>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</si>
  <si>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</si>
  <si>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</si>
  <si>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</si>
  <si>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</si>
  <si>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</si>
  <si>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</si>
  <si>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</si>
  <si>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</si>
  <si>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</si>
  <si>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</si>
  <si>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</si>
  <si>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</si>
  <si>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</si>
  <si>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</si>
  <si>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</si>
  <si>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</si>
  <si>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</si>
  <si>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</si>
  <si>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</si>
  <si>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</si>
  <si>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</si>
  <si>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</si>
  <si>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</si>
  <si>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</si>
  <si>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</si>
  <si>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</si>
  <si>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</si>
  <si>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</si>
  <si>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</si>
  <si>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</si>
  <si>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</si>
  <si>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</si>
  <si>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</si>
  <si>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</si>
  <si>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</si>
  <si>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</si>
  <si>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</si>
  <si>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</si>
  <si>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</si>
  <si>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</si>
  <si>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</si>
  <si>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</si>
  <si>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</si>
  <si>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</si>
  <si>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</si>
  <si>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</si>
  <si>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</si>
  <si>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</si>
  <si>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</si>
  <si>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</si>
  <si>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</si>
  <si>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</si>
  <si>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</si>
  <si>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</si>
  <si>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</si>
  <si>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</si>
  <si>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</si>
  <si>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</si>
  <si>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</si>
  <si>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</si>
  <si>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</si>
  <si>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</si>
  <si>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</si>
  <si>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</si>
  <si>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</si>
  <si>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</si>
  <si>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</si>
  <si>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</si>
  <si>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</si>
  <si>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</si>
  <si>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</si>
  <si>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</si>
  <si>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</si>
  <si>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</si>
  <si>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</si>
  <si>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</si>
  <si>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</si>
  <si>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</si>
  <si>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</si>
  <si>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</si>
  <si>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</si>
  <si>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</si>
  <si>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</si>
  <si>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</si>
  <si>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</si>
  <si>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</si>
  <si>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</si>
  <si>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</si>
  <si>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</si>
  <si>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</si>
  <si>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</si>
  <si>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</si>
  <si>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</si>
  <si>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</si>
  <si>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</si>
  <si>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</si>
  <si>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</si>
  <si>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</si>
  <si>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</si>
  <si>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</si>
  <si>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</si>
  <si>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</si>
  <si>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</si>
  <si>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</si>
  <si>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</si>
  <si>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</si>
  <si>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</si>
  <si>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</si>
  <si>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</si>
  <si>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</si>
  <si>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</si>
  <si>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</si>
  <si>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</si>
  <si>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</si>
  <si>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</si>
  <si>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</si>
  <si>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</si>
  <si>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</si>
  <si>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</si>
  <si>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</si>
  <si>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</si>
  <si>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</si>
  <si>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</si>
  <si>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</si>
  <si>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</si>
  <si>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</si>
  <si>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</si>
  <si>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</si>
  <si>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</si>
  <si>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</si>
  <si>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</si>
  <si>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</si>
  <si>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</si>
  <si>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</si>
  <si>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</si>
  <si>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</si>
  <si>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</si>
  <si>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</si>
  <si>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</si>
  <si>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</si>
  <si>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</si>
  <si>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</si>
  <si>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</si>
  <si>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</si>
  <si>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</si>
  <si>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</si>
  <si>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</si>
  <si>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</si>
  <si>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</si>
  <si>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</si>
  <si>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</si>
  <si>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</si>
  <si>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</si>
  <si>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</si>
  <si>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</si>
  <si>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</si>
  <si>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</si>
  <si>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</si>
  <si>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</si>
  <si>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</si>
  <si>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</si>
  <si>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</si>
  <si>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</si>
  <si>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</si>
  <si>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</si>
  <si>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</si>
  <si>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</si>
  <si>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</si>
  <si>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</si>
  <si>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</si>
  <si>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</si>
  <si>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</si>
  <si>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</si>
  <si>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</si>
  <si>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</si>
  <si>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</si>
  <si>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</si>
  <si>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</si>
  <si>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</si>
  <si>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</si>
  <si>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</si>
  <si>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</si>
  <si>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</si>
  <si>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</si>
  <si>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</si>
  <si>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</si>
  <si>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</si>
  <si>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</si>
  <si>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</si>
  <si>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</si>
  <si>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</si>
  <si>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</si>
  <si>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</si>
  <si>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</si>
  <si>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</si>
  <si>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</si>
  <si>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</si>
  <si>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</si>
  <si>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</si>
  <si>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</si>
  <si>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</si>
  <si>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</si>
  <si>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</si>
  <si>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</si>
  <si>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</si>
  <si>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</si>
  <si>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</si>
  <si>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</si>
  <si>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</si>
  <si>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</si>
  <si>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</si>
  <si>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</si>
  <si>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</si>
  <si>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</si>
  <si>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</si>
  <si>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</si>
  <si>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</si>
  <si>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</si>
  <si>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</si>
  <si>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</si>
  <si>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</si>
  <si>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</si>
  <si>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</si>
  <si>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</si>
  <si>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</si>
  <si>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</si>
  <si>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</si>
  <si>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</si>
  <si>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</si>
  <si>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</si>
  <si>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</si>
  <si>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</si>
  <si>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</si>
  <si>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</si>
  <si>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</si>
  <si>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</si>
  <si>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</si>
  <si>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</si>
  <si>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</si>
  <si>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</si>
  <si>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</si>
  <si>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</si>
  <si>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</si>
  <si>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</si>
  <si>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</si>
  <si>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</si>
  <si>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</si>
  <si>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</si>
  <si>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</si>
  <si>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</si>
  <si>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</si>
  <si>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</si>
  <si>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</si>
  <si>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</si>
  <si>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</si>
  <si>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</si>
  <si>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</si>
  <si>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</si>
  <si>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</si>
  <si>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</si>
  <si>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</si>
  <si>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</si>
  <si>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</si>
  <si>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</si>
  <si>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</si>
  <si>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</si>
  <si>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</si>
  <si>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</si>
  <si>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</si>
  <si>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</si>
  <si>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</si>
  <si>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</si>
  <si>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</si>
  <si>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</si>
  <si>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</si>
  <si>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</si>
  <si>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</si>
  <si>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</si>
  <si>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</si>
  <si>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</si>
  <si>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</si>
  <si>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</si>
  <si>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</si>
  <si>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</si>
  <si>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</si>
  <si>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</si>
  <si>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</si>
  <si>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</si>
  <si>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</si>
  <si>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</si>
  <si>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</si>
  <si>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</si>
  <si>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</si>
  <si>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</si>
  <si>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</si>
  <si>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</si>
  <si>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</si>
  <si>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</si>
  <si>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</si>
  <si>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</si>
  <si>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</si>
  <si>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</si>
  <si>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</si>
  <si>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</si>
  <si>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</si>
  <si>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</si>
  <si>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</si>
  <si>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</si>
  <si>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</si>
  <si>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</si>
  <si>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</si>
  <si>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</si>
  <si>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</si>
  <si>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</si>
  <si>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</si>
  <si>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</si>
  <si>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</si>
  <si>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</si>
  <si>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</si>
  <si>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</si>
  <si>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</si>
  <si>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</si>
  <si>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</si>
  <si>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</si>
  <si>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</si>
  <si>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</si>
  <si>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</si>
  <si>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</si>
  <si>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</si>
  <si>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</si>
  <si>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</si>
  <si>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</si>
  <si>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</si>
  <si>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</si>
  <si>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</si>
  <si>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</si>
  <si>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</si>
  <si>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</si>
  <si>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</si>
  <si>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</si>
  <si>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</si>
  <si>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</si>
  <si>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</si>
  <si>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</si>
  <si>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</si>
  <si>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</si>
  <si>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</si>
  <si>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</si>
  <si>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</si>
  <si>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</si>
  <si>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</si>
  <si>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</si>
  <si>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</si>
  <si>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</si>
  <si>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</si>
  <si>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</si>
  <si>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</si>
  <si>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</si>
  <si>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</si>
  <si>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</si>
  <si>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</si>
  <si>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</si>
  <si>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</si>
  <si>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</si>
  <si>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</si>
  <si>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</si>
  <si>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</si>
  <si>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</si>
  <si>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</si>
  <si>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</si>
  <si>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</si>
  <si>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</si>
  <si>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</si>
  <si>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</si>
  <si>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</si>
  <si>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</si>
  <si>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</si>
  <si>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</si>
  <si>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</si>
  <si>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</si>
  <si>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</si>
  <si>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</si>
  <si>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</si>
  <si>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</si>
  <si>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</si>
  <si>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</si>
  <si>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</si>
  <si>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</si>
  <si>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</si>
  <si>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</si>
  <si>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</si>
  <si>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</si>
  <si>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</si>
  <si>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</si>
  <si>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</si>
  <si>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</si>
  <si>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</si>
  <si>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</si>
  <si>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</si>
  <si>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</si>
  <si>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</si>
  <si>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</si>
  <si>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</si>
  <si>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</si>
  <si>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</si>
  <si>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</si>
  <si>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</si>
  <si>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</si>
  <si>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</si>
  <si>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</si>
  <si>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</si>
  <si>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</si>
  <si>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</si>
  <si>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</si>
  <si>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</si>
  <si>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</si>
  <si>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</si>
  <si>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</si>
  <si>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</si>
  <si>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</si>
  <si>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</si>
  <si>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</si>
  <si>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</si>
  <si>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</si>
  <si>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</si>
  <si>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</si>
  <si>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</si>
  <si>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</si>
  <si>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</si>
  <si>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</si>
  <si>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</si>
  <si>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</si>
  <si>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</si>
  <si>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</si>
  <si>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</si>
  <si>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</si>
  <si>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</si>
  <si>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</si>
  <si>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</si>
  <si>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</si>
  <si>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</si>
  <si>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</si>
  <si>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</si>
  <si>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</si>
  <si>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</si>
  <si>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</si>
  <si>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</si>
  <si>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</si>
  <si>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</si>
  <si>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</si>
  <si>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</si>
  <si>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</si>
  <si>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</si>
  <si>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</si>
  <si>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</si>
  <si>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</si>
  <si>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</si>
  <si>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</si>
  <si>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</si>
  <si>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</si>
  <si>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</si>
  <si>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</si>
  <si>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</si>
  <si>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</si>
  <si>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</si>
  <si>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</si>
  <si>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</si>
  <si>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</si>
  <si>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</si>
  <si>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</si>
  <si>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</si>
  <si>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</si>
  <si>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</si>
  <si>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</si>
  <si>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</si>
  <si>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</si>
  <si>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</si>
  <si>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</si>
  <si>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</si>
  <si>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</si>
  <si>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</si>
  <si>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</si>
  <si>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</si>
  <si>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</si>
  <si>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</si>
  <si>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</si>
  <si>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</si>
  <si>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</si>
  <si>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</si>
  <si>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</si>
  <si>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</si>
  <si>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</si>
  <si>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</si>
  <si>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</si>
  <si>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</si>
  <si>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</si>
  <si>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</si>
  <si>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</si>
  <si>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</si>
  <si>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</si>
  <si>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</si>
  <si>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</si>
  <si>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</si>
  <si>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</si>
  <si>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</si>
  <si>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</si>
  <si>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</si>
  <si>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</si>
  <si>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</si>
  <si>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</si>
  <si>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</si>
  <si>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</si>
  <si>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</si>
  <si>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</si>
  <si>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</si>
  <si>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</si>
  <si>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</si>
  <si>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</si>
  <si>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</si>
  <si>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</si>
  <si>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</si>
  <si>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</si>
  <si>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</si>
  <si>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</si>
  <si>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</si>
  <si>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</si>
  <si>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</si>
  <si>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</si>
  <si>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</si>
  <si>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</si>
  <si>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</si>
  <si>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</si>
  <si>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</si>
  <si>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</si>
  <si>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</si>
  <si>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</si>
  <si>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</si>
  <si>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</si>
  <si>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</si>
  <si>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</si>
  <si>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</si>
  <si>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</si>
  <si>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</si>
  <si>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</si>
  <si>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</si>
  <si>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</si>
  <si>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</si>
  <si>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</si>
  <si>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</si>
  <si>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</si>
  <si>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</si>
  <si>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</si>
  <si>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</si>
  <si>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</si>
  <si>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</si>
  <si>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</si>
  <si>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</si>
  <si>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</si>
  <si>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</si>
  <si>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</si>
  <si>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</si>
  <si>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</si>
  <si>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</si>
  <si>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</si>
  <si>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</si>
  <si>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</si>
  <si>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</si>
  <si>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</si>
  <si>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</si>
  <si>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</si>
  <si>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</si>
  <si>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</si>
  <si>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</si>
  <si>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</si>
  <si>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</si>
  <si>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</si>
  <si>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</si>
  <si>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</si>
  <si>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</si>
  <si>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</si>
  <si>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</si>
  <si>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</si>
  <si>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</si>
  <si>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</si>
  <si>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</si>
  <si>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</si>
  <si>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</si>
  <si>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</si>
  <si>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</si>
  <si>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</si>
  <si>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</si>
  <si>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</si>
  <si>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</si>
  <si>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</si>
  <si>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</si>
  <si>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</si>
  <si>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</si>
  <si>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</si>
  <si>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</si>
  <si>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</si>
  <si>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</si>
  <si>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</si>
  <si>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</si>
  <si>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</si>
  <si>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</si>
  <si>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</si>
  <si>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</si>
  <si>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</si>
  <si>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</si>
  <si>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</si>
  <si>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</si>
  <si>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</si>
  <si>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</si>
  <si>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</si>
  <si>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</si>
  <si>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</si>
  <si>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</si>
  <si>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</si>
  <si>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</si>
  <si>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</si>
  <si>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</si>
  <si>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</si>
  <si>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</si>
  <si>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</si>
  <si>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</si>
  <si>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</si>
  <si>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</si>
  <si>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</si>
  <si>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</si>
  <si>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</si>
  <si>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</si>
  <si>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</si>
  <si>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</si>
  <si>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</si>
  <si>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</si>
  <si>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</si>
  <si>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</si>
  <si>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</si>
  <si>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</si>
  <si>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</si>
  <si>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</si>
  <si>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</si>
  <si>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</si>
  <si>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</si>
  <si>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</si>
  <si>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</si>
  <si>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</si>
  <si>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</si>
  <si>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</si>
  <si>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</si>
  <si>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</si>
  <si>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</si>
  <si>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</si>
  <si>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</si>
  <si>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</si>
  <si>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</si>
  <si>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</si>
  <si>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</si>
  <si>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</si>
  <si>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</si>
  <si>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</si>
  <si>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</si>
  <si>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</si>
  <si>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</si>
  <si>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</si>
  <si>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</si>
  <si>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</si>
  <si>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</si>
  <si>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</si>
  <si>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</si>
  <si>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</si>
  <si>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</si>
  <si>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</si>
  <si>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</si>
  <si>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</si>
  <si>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</si>
  <si>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</si>
  <si>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</si>
  <si>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</si>
  <si>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</si>
  <si>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</si>
  <si>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</si>
  <si>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</si>
  <si>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</si>
  <si>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</si>
  <si>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</si>
  <si>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</si>
  <si>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</si>
  <si>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</si>
  <si>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</si>
  <si>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</si>
  <si>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</si>
  <si>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</si>
  <si>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</si>
  <si>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</si>
  <si>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</si>
  <si>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</si>
  <si>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</si>
  <si>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</si>
  <si>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</si>
  <si>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</si>
  <si>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</si>
  <si>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</si>
  <si>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</si>
  <si>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</si>
  <si>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</si>
  <si>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</si>
  <si>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</si>
  <si>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</si>
  <si>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</si>
  <si>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</si>
  <si>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</si>
  <si>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</si>
  <si>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</si>
  <si>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</si>
  <si>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</si>
  <si>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</si>
  <si>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</si>
  <si>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</si>
  <si>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</si>
  <si>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</si>
  <si>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</si>
  <si>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</si>
  <si>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</si>
  <si>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</si>
  <si>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</si>
  <si>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</si>
  <si>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</si>
  <si>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</si>
  <si>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</si>
  <si>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</si>
  <si>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</si>
  <si>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</si>
  <si>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</si>
  <si>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</si>
  <si>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</si>
  <si>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</si>
  <si>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</si>
  <si>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</si>
  <si>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</si>
  <si>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</si>
  <si>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</si>
  <si>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</si>
  <si>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</si>
  <si>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</si>
  <si>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</si>
  <si>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</si>
  <si>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</si>
  <si>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</si>
  <si>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</si>
  <si>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</si>
  <si>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</si>
  <si>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</si>
  <si>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</si>
  <si>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</si>
  <si>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</si>
  <si>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</si>
  <si>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</si>
  <si>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</si>
  <si>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</si>
  <si>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</si>
  <si>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</si>
  <si>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</si>
  <si>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</si>
  <si>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</si>
  <si>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</si>
  <si>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</si>
  <si>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</si>
  <si>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</si>
  <si>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</si>
  <si>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</si>
  <si>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</si>
  <si>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</si>
  <si>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</si>
  <si>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</si>
  <si>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</si>
  <si>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</si>
  <si>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</si>
  <si>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</si>
  <si>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</si>
  <si>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</si>
  <si>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</si>
  <si>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</si>
  <si>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</si>
  <si>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</si>
  <si>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</si>
  <si>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</si>
  <si>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</si>
  <si>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</si>
  <si>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</si>
  <si>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</si>
  <si>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</si>
  <si>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</si>
  <si>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</si>
  <si>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</si>
  <si>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</si>
  <si>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</si>
  <si>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</si>
  <si>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</si>
  <si>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</si>
  <si>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</si>
  <si>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</si>
  <si>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</si>
  <si>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</si>
  <si>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</si>
  <si>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</si>
  <si>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</si>
  <si>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</si>
  <si>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</si>
  <si>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</si>
  <si>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</si>
  <si>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</si>
  <si>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</si>
  <si>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</si>
  <si>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</si>
  <si>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</si>
  <si>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</si>
  <si>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</si>
  <si>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</si>
  <si>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</si>
  <si>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</si>
  <si>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</si>
  <si>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</si>
  <si>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</si>
  <si>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</si>
  <si>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</si>
  <si>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</si>
  <si>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</si>
  <si>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</si>
  <si>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</si>
  <si>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</si>
  <si>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</si>
  <si>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</si>
  <si>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</si>
  <si>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</si>
  <si>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</si>
  <si>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</si>
  <si>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</si>
  <si>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</si>
  <si>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</si>
  <si>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</si>
  <si>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</si>
  <si>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</si>
  <si>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</si>
  <si>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</si>
  <si>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</si>
  <si>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</si>
  <si>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</si>
  <si>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</si>
  <si>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</si>
  <si>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</si>
  <si>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</si>
  <si>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</si>
  <si>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</si>
  <si>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</si>
  <si>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</si>
  <si>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</si>
  <si>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</si>
  <si>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</si>
  <si>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</si>
  <si>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</si>
  <si>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</si>
  <si>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</si>
  <si>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</si>
  <si>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</si>
  <si>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</si>
  <si>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</si>
  <si>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</si>
  <si>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</si>
  <si>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</si>
  <si>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</si>
  <si>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</si>
  <si>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</si>
  <si>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</si>
  <si>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</si>
  <si>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</si>
  <si>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</si>
  <si>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</si>
  <si>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</si>
  <si>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</si>
  <si>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</si>
  <si>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</si>
  <si>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</si>
  <si>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</si>
  <si>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</si>
  <si>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</si>
  <si>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</si>
  <si>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</si>
  <si>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</si>
  <si>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</si>
  <si>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</si>
  <si>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</si>
  <si>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</si>
  <si>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</si>
  <si>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</si>
  <si>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</si>
  <si>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</si>
  <si>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</si>
  <si>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</si>
  <si>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</si>
  <si>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</si>
  <si>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</si>
  <si>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</si>
  <si>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</si>
  <si>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</si>
  <si>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</si>
  <si>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</si>
  <si>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</si>
  <si>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</si>
  <si>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</si>
  <si>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</si>
  <si>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</si>
  <si>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</si>
  <si>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</si>
  <si>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</si>
  <si>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</si>
  <si>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</si>
  <si>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</si>
  <si>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</si>
  <si>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</si>
  <si>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</si>
  <si>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</si>
  <si>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</si>
  <si>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</si>
  <si>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</si>
  <si>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</si>
  <si>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</si>
  <si>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</si>
  <si>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</si>
  <si>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</si>
  <si>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</si>
  <si>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</si>
  <si>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</si>
  <si>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</si>
  <si>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</si>
  <si>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</si>
  <si>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</si>
  <si>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</si>
  <si>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</si>
  <si>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</si>
  <si>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</si>
  <si>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</si>
  <si>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</si>
  <si>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</si>
  <si>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</si>
  <si>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</si>
  <si>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</si>
  <si>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</si>
  <si>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</si>
  <si>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</si>
  <si>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</si>
  <si>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</si>
  <si>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</si>
  <si>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</si>
  <si>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</si>
  <si>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</si>
  <si>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</si>
  <si>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</si>
  <si>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</si>
  <si>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</si>
  <si>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</si>
  <si>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</si>
  <si>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</si>
  <si>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</si>
  <si>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</si>
  <si>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</si>
  <si>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</si>
  <si>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</si>
  <si>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</si>
  <si>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</si>
  <si>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</si>
  <si>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</si>
  <si>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</si>
  <si>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</si>
  <si>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</si>
  <si>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</si>
  <si>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</si>
  <si>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</si>
  <si>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</si>
  <si>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</si>
  <si>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</si>
  <si>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</si>
  <si>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</si>
  <si>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</si>
  <si>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</si>
  <si>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</si>
  <si>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</si>
  <si>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</si>
  <si>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</si>
  <si>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</si>
  <si>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</si>
  <si>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</si>
  <si>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</si>
  <si>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</si>
  <si>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</si>
  <si>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</si>
  <si>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</si>
  <si>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</si>
  <si>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</si>
  <si>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</si>
  <si>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</si>
  <si>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</si>
  <si>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</si>
  <si>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</si>
  <si>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</si>
  <si>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</si>
  <si>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</si>
  <si>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</si>
  <si>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</si>
  <si>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</si>
  <si>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</si>
  <si>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</si>
  <si>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</si>
  <si>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</si>
  <si>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</si>
  <si>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</si>
  <si>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</si>
  <si>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</si>
  <si>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</si>
  <si>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</si>
  <si>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</si>
  <si>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</si>
  <si>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</si>
  <si>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</si>
  <si>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</si>
  <si>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</si>
  <si>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</si>
  <si>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</si>
  <si>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</si>
  <si>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</si>
  <si>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</si>
  <si>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</si>
  <si>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</si>
  <si>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</si>
  <si>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</si>
  <si>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</si>
  <si>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</si>
  <si>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</si>
  <si>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</si>
  <si>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</si>
  <si>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</si>
  <si>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</si>
  <si>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</si>
  <si>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</si>
  <si>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</si>
  <si>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</si>
  <si>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</si>
  <si>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</si>
  <si>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</si>
  <si>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</si>
  <si>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</si>
  <si>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</si>
  <si>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</si>
  <si>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</si>
  <si>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</si>
  <si>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</si>
  <si>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</si>
  <si>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</si>
  <si>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</si>
  <si>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</si>
  <si>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</si>
  <si>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</si>
  <si>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</si>
  <si>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</si>
  <si>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</si>
  <si>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</si>
  <si>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</si>
  <si>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</si>
  <si>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</si>
  <si>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</si>
  <si>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</si>
  <si>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</si>
  <si>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</si>
  <si>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</si>
  <si>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</si>
  <si>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</si>
  <si>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</si>
  <si>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</si>
  <si>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</si>
  <si>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</si>
  <si>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</si>
  <si>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</si>
  <si>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</si>
  <si>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</si>
  <si>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</si>
  <si>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</si>
  <si>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</si>
  <si>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</si>
  <si>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</si>
  <si>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</si>
  <si>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</si>
  <si>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</si>
  <si>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</si>
  <si>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</si>
  <si>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</si>
  <si>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</si>
  <si>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</si>
  <si>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</si>
  <si>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</si>
  <si>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</si>
  <si>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</si>
  <si>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</si>
  <si>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</si>
  <si>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</si>
  <si>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</si>
  <si>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</si>
  <si>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</si>
  <si>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</si>
  <si>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</si>
  <si>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</si>
  <si>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</si>
  <si>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</si>
  <si>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</si>
  <si>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</si>
  <si>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</si>
  <si>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</si>
  <si>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</si>
  <si>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</si>
  <si>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</si>
  <si>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</si>
  <si>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</si>
  <si>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</si>
  <si>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</si>
  <si>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</si>
  <si>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</si>
  <si>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</si>
  <si>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</si>
  <si>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</si>
  <si>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</si>
  <si>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</si>
  <si>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</si>
  <si>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</si>
  <si>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</si>
  <si>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</si>
  <si>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</si>
  <si>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</si>
  <si>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</si>
  <si>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</si>
  <si>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</si>
  <si>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</si>
  <si>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</si>
  <si>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</si>
  <si>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</si>
  <si>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</si>
  <si>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</si>
  <si>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</si>
  <si>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</si>
  <si>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</si>
  <si>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</si>
  <si>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</si>
  <si>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</si>
  <si>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</si>
  <si>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</si>
  <si>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</si>
  <si>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</si>
  <si>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</si>
  <si>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</si>
  <si>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</si>
  <si>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</si>
  <si>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</si>
  <si>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</si>
  <si>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</si>
  <si>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</si>
  <si>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</si>
  <si>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</si>
  <si>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</si>
  <si>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</si>
  <si>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</si>
  <si>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</si>
  <si>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</si>
  <si>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</si>
  <si>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</si>
  <si>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</si>
  <si>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</si>
  <si>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</si>
  <si>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</si>
  <si>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</si>
  <si>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</si>
  <si>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</si>
  <si>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</si>
  <si>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</si>
  <si>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</si>
  <si>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</si>
  <si>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</si>
  <si>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</si>
  <si>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</si>
  <si>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</si>
  <si>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</si>
  <si>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</si>
  <si>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</si>
  <si>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</si>
  <si>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</si>
  <si>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</si>
  <si>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</si>
  <si>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</si>
  <si>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</si>
  <si>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</si>
  <si>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</si>
  <si>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</si>
  <si>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>VETANANS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</si>
  <si>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</si>
  <si>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</si>
  <si>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</si>
  <si>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</si>
  <si>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</si>
  <si>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</si>
  <si>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</si>
  <si>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</si>
  <si>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</si>
  <si>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</si>
  <si>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ADELANTO WILLIAM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</si>
</sst>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81</v>
      </c>
      <c r="F8" s="216"/>
      <c r="G8" s="216"/>
      <c r="H8" s="216"/>
      <c r="V8" s="17"/>
      <c r="X8" s="23" t="s">
        <v>32</v>
      </c>
      <c r="Y8" s="20">
        <f>IF(B8="PAGADO",0,C13)</f>
        <v>-261</v>
      </c>
      <c r="AA8" s="216" t="s">
        <v>60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6" t="s">
        <v>60</v>
      </c>
      <c r="F53" s="216"/>
      <c r="G53" s="216"/>
      <c r="H53" s="216"/>
      <c r="V53" s="17"/>
      <c r="X53" s="23" t="s">
        <v>32</v>
      </c>
      <c r="Y53" s="20">
        <f>IF(B53="PAGADO",0,C58)</f>
        <v>97.079999999999984</v>
      </c>
      <c r="AA53" s="216" t="s">
        <v>81</v>
      </c>
      <c r="AB53" s="216"/>
      <c r="AC53" s="216"/>
      <c r="AD53" s="21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6" t="s">
        <v>81</v>
      </c>
      <c r="F106" s="216"/>
      <c r="G106" s="216"/>
      <c r="H106" s="216"/>
      <c r="V106" s="17"/>
      <c r="X106" s="23" t="s">
        <v>32</v>
      </c>
      <c r="Y106" s="20">
        <f>IF(B106="PAGADO",0,C111)</f>
        <v>97.079999999999984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6" t="s">
        <v>81</v>
      </c>
      <c r="F151" s="216"/>
      <c r="G151" s="216"/>
      <c r="H151" s="216"/>
      <c r="V151" s="17"/>
      <c r="X151" s="23" t="s">
        <v>32</v>
      </c>
      <c r="Y151" s="20">
        <f>IF(B151="PAGADO",0,C156)</f>
        <v>97.079999999999984</v>
      </c>
      <c r="AA151" s="216" t="s">
        <v>81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6" t="s">
        <v>81</v>
      </c>
      <c r="F200" s="216"/>
      <c r="G200" s="216"/>
      <c r="H200" s="216"/>
      <c r="V200" s="17"/>
      <c r="X200" s="23" t="s">
        <v>32</v>
      </c>
      <c r="Y200" s="20">
        <f>IF(B200="PAGADO",0,C205)</f>
        <v>-796.44</v>
      </c>
      <c r="AA200" s="216" t="s">
        <v>81</v>
      </c>
      <c r="AB200" s="216"/>
      <c r="AC200" s="216"/>
      <c r="AD200" s="21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NO PAGAR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NO PAGAR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796.44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6" t="s">
        <v>20</v>
      </c>
      <c r="F245" s="216"/>
      <c r="G245" s="216"/>
      <c r="H245" s="216"/>
      <c r="V245" s="17"/>
      <c r="X245" s="23" t="s">
        <v>32</v>
      </c>
      <c r="Y245" s="20">
        <f>IF(B245="PAGADO",0,C250)</f>
        <v>-892.3900000000001</v>
      </c>
      <c r="AA245" s="216" t="s">
        <v>20</v>
      </c>
      <c r="AB245" s="216"/>
      <c r="AC245" s="216"/>
      <c r="AD245" s="21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6" t="s">
        <v>599</v>
      </c>
      <c r="F292" s="216"/>
      <c r="G292" s="216"/>
      <c r="H292" s="216"/>
      <c r="V292" s="17"/>
      <c r="X292" s="23" t="s">
        <v>32</v>
      </c>
      <c r="Y292" s="20">
        <f>IF(B292="PAGADO",0,C297)</f>
        <v>-892.3900000000001</v>
      </c>
      <c r="AA292" s="216" t="s">
        <v>81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NO PAGAR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NO PAGAR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6" t="s">
        <v>81</v>
      </c>
      <c r="F337" s="216"/>
      <c r="G337" s="216"/>
      <c r="H337" s="216"/>
      <c r="V337" s="17"/>
      <c r="X337" s="23" t="s">
        <v>32</v>
      </c>
      <c r="Y337" s="20">
        <f>IF(B1130="PAGADO",0,C342)</f>
        <v>-1988.3400000000001</v>
      </c>
      <c r="AA337" s="216" t="s">
        <v>60</v>
      </c>
      <c r="AB337" s="216"/>
      <c r="AC337" s="216"/>
      <c r="AD337" s="21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1" t="s">
        <v>7</v>
      </c>
      <c r="AB342" s="212"/>
      <c r="AC342" s="21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19" t="s">
        <v>5</v>
      </c>
      <c r="AC344" s="21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25">
        <v>45041</v>
      </c>
      <c r="AB345" s="220" t="s">
        <v>691</v>
      </c>
      <c r="AC345" s="22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4" t="s">
        <v>29</v>
      </c>
      <c r="AD379" s="214"/>
      <c r="AE379" s="214"/>
    </row>
    <row r="380" spans="2:31">
      <c r="H380" s="215" t="s">
        <v>28</v>
      </c>
      <c r="I380" s="215"/>
      <c r="J380" s="215"/>
      <c r="V380" s="17"/>
      <c r="AC380" s="214"/>
      <c r="AD380" s="214"/>
      <c r="AE380" s="214"/>
    </row>
    <row r="381" spans="2:31">
      <c r="H381" s="215"/>
      <c r="I381" s="215"/>
      <c r="J381" s="215"/>
      <c r="V381" s="17"/>
      <c r="AC381" s="214"/>
      <c r="AD381" s="214"/>
      <c r="AE381" s="21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6" t="s">
        <v>20</v>
      </c>
      <c r="F385" s="216"/>
      <c r="G385" s="216"/>
      <c r="H385" s="216"/>
      <c r="V385" s="17"/>
      <c r="X385" s="23" t="s">
        <v>32</v>
      </c>
      <c r="Y385" s="20">
        <f>IF(B385="PAGADO",0,C390)</f>
        <v>-2044.2500000000002</v>
      </c>
      <c r="AA385" s="216" t="s">
        <v>20</v>
      </c>
      <c r="AB385" s="216"/>
      <c r="AC385" s="216"/>
      <c r="AD385" s="21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7" t="str">
        <f>IF(C390&lt;0,"NO PAGAR","COBRAR")</f>
        <v>NO PAGAR</v>
      </c>
      <c r="C391" s="21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7" t="str">
        <f>IF(Y390&lt;0,"NO PAGAR","COBRAR")</f>
        <v>NO PAGAR</v>
      </c>
      <c r="Y391" s="21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5" t="s">
        <v>30</v>
      </c>
      <c r="I425" s="215"/>
      <c r="J425" s="215"/>
      <c r="V425" s="17"/>
      <c r="AA425" s="215" t="s">
        <v>31</v>
      </c>
      <c r="AB425" s="215"/>
      <c r="AC425" s="215"/>
    </row>
    <row r="426" spans="1:43">
      <c r="H426" s="215"/>
      <c r="I426" s="215"/>
      <c r="J426" s="215"/>
      <c r="V426" s="17"/>
      <c r="AA426" s="215"/>
      <c r="AB426" s="215"/>
      <c r="AC426" s="21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6" t="s">
        <v>842</v>
      </c>
      <c r="F430" s="216"/>
      <c r="G430" s="216"/>
      <c r="H430" s="216"/>
      <c r="V430" s="17"/>
      <c r="X430" s="23" t="s">
        <v>32</v>
      </c>
      <c r="Y430" s="20">
        <f>IF(B1223="PAGADO",0,C435)</f>
        <v>-2044.2500000000002</v>
      </c>
      <c r="AA430" s="216" t="s">
        <v>20</v>
      </c>
      <c r="AB430" s="216"/>
      <c r="AC430" s="216"/>
      <c r="AD430" s="21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4" t="s">
        <v>29</v>
      </c>
      <c r="AD476" s="214"/>
      <c r="AE476" s="214"/>
    </row>
    <row r="477" spans="8:31">
      <c r="H477" s="215" t="s">
        <v>28</v>
      </c>
      <c r="I477" s="215"/>
      <c r="J477" s="215"/>
      <c r="V477" s="17"/>
      <c r="AC477" s="214"/>
      <c r="AD477" s="214"/>
      <c r="AE477" s="214"/>
    </row>
    <row r="478" spans="8:31">
      <c r="H478" s="215"/>
      <c r="I478" s="215"/>
      <c r="J478" s="215"/>
      <c r="V478" s="17"/>
      <c r="AC478" s="214"/>
      <c r="AD478" s="214"/>
      <c r="AE478" s="21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6" t="s">
        <v>20</v>
      </c>
      <c r="F482" s="216"/>
      <c r="G482" s="216"/>
      <c r="H482" s="216"/>
      <c r="V482" s="17"/>
      <c r="X482" s="23" t="s">
        <v>32</v>
      </c>
      <c r="Y482" s="20">
        <f>IF(B482="PAGADO",0,C487)</f>
        <v>-2044.2500000000002</v>
      </c>
      <c r="AA482" s="216" t="s">
        <v>20</v>
      </c>
      <c r="AB482" s="216"/>
      <c r="AC482" s="216"/>
      <c r="AD482" s="21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7" t="str">
        <f>IF(C487&lt;0,"NO PAGAR","COBRAR")</f>
        <v>NO PAGAR</v>
      </c>
      <c r="C488" s="21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7" t="str">
        <f>IF(Y487&lt;0,"NO PAGAR","COBRAR")</f>
        <v>NO PAGAR</v>
      </c>
      <c r="Y488" s="21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9" t="s">
        <v>9</v>
      </c>
      <c r="C489" s="2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9" t="s">
        <v>9</v>
      </c>
      <c r="Y489" s="2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1" t="s">
        <v>7</v>
      </c>
      <c r="F498" s="212"/>
      <c r="G498" s="21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1" t="s">
        <v>7</v>
      </c>
      <c r="AB498" s="212"/>
      <c r="AC498" s="21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1" t="s">
        <v>7</v>
      </c>
      <c r="O500" s="212"/>
      <c r="P500" s="212"/>
      <c r="Q500" s="213"/>
      <c r="R500" s="18">
        <f>SUM(R484:R499)</f>
        <v>0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5" t="s">
        <v>30</v>
      </c>
      <c r="I522" s="215"/>
      <c r="J522" s="215"/>
      <c r="V522" s="17"/>
      <c r="AA522" s="215" t="s">
        <v>31</v>
      </c>
      <c r="AB522" s="215"/>
      <c r="AC522" s="215"/>
    </row>
    <row r="523" spans="1:43">
      <c r="H523" s="215"/>
      <c r="I523" s="215"/>
      <c r="J523" s="215"/>
      <c r="V523" s="17"/>
      <c r="AA523" s="215"/>
      <c r="AB523" s="215"/>
      <c r="AC523" s="21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6" t="s">
        <v>20</v>
      </c>
      <c r="F527" s="216"/>
      <c r="G527" s="216"/>
      <c r="H527" s="216"/>
      <c r="V527" s="17"/>
      <c r="X527" s="23" t="s">
        <v>32</v>
      </c>
      <c r="Y527" s="20">
        <f>IF(B1320="PAGADO",0,C532)</f>
        <v>-2044.2500000000002</v>
      </c>
      <c r="AA527" s="216" t="s">
        <v>20</v>
      </c>
      <c r="AB527" s="216"/>
      <c r="AC527" s="216"/>
      <c r="AD527" s="21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1" t="s">
        <v>7</v>
      </c>
      <c r="F543" s="212"/>
      <c r="G543" s="21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1" t="s">
        <v>7</v>
      </c>
      <c r="AB543" s="212"/>
      <c r="AC543" s="21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1" t="s">
        <v>7</v>
      </c>
      <c r="O545" s="212"/>
      <c r="P545" s="212"/>
      <c r="Q545" s="213"/>
      <c r="R545" s="18">
        <f>SUM(R529:R544)</f>
        <v>0</v>
      </c>
      <c r="S545" s="3"/>
      <c r="V545" s="17"/>
      <c r="X545" s="12"/>
      <c r="Y545" s="10"/>
      <c r="AJ545" s="211" t="s">
        <v>7</v>
      </c>
      <c r="AK545" s="212"/>
      <c r="AL545" s="212"/>
      <c r="AM545" s="21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4" t="s">
        <v>29</v>
      </c>
      <c r="AD575" s="214"/>
      <c r="AE575" s="214"/>
    </row>
    <row r="576" spans="8:31">
      <c r="H576" s="215" t="s">
        <v>28</v>
      </c>
      <c r="I576" s="215"/>
      <c r="J576" s="215"/>
      <c r="V576" s="17"/>
      <c r="AC576" s="214"/>
      <c r="AD576" s="214"/>
      <c r="AE576" s="214"/>
    </row>
    <row r="577" spans="2:41">
      <c r="H577" s="215"/>
      <c r="I577" s="215"/>
      <c r="J577" s="215"/>
      <c r="V577" s="17"/>
      <c r="AC577" s="214"/>
      <c r="AD577" s="214"/>
      <c r="AE577" s="21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6" t="s">
        <v>20</v>
      </c>
      <c r="F581" s="216"/>
      <c r="G581" s="216"/>
      <c r="H581" s="216"/>
      <c r="V581" s="17"/>
      <c r="X581" s="23" t="s">
        <v>32</v>
      </c>
      <c r="Y581" s="20">
        <f>IF(B581="PAGADO",0,C586)</f>
        <v>-2044.2500000000002</v>
      </c>
      <c r="AA581" s="216" t="s">
        <v>20</v>
      </c>
      <c r="AB581" s="216"/>
      <c r="AC581" s="216"/>
      <c r="AD581" s="21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7" t="str">
        <f>IF(C586&lt;0,"NO PAGAR","COBRAR")</f>
        <v>NO PAGAR</v>
      </c>
      <c r="C587" s="21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7" t="str">
        <f>IF(Y586&lt;0,"NO PAGAR","COBRAR")</f>
        <v>NO PAGAR</v>
      </c>
      <c r="Y587" s="21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9" t="s">
        <v>9</v>
      </c>
      <c r="C588" s="2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9" t="s">
        <v>9</v>
      </c>
      <c r="Y588" s="2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1" t="s">
        <v>7</v>
      </c>
      <c r="F597" s="212"/>
      <c r="G597" s="21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1" t="s">
        <v>7</v>
      </c>
      <c r="AB597" s="212"/>
      <c r="AC597" s="21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1" t="s">
        <v>7</v>
      </c>
      <c r="O599" s="212"/>
      <c r="P599" s="212"/>
      <c r="Q599" s="213"/>
      <c r="R599" s="18">
        <f>SUM(R583:R598)</f>
        <v>0</v>
      </c>
      <c r="S599" s="3"/>
      <c r="V599" s="17"/>
      <c r="X599" s="12"/>
      <c r="Y599" s="10"/>
      <c r="AJ599" s="211" t="s">
        <v>7</v>
      </c>
      <c r="AK599" s="212"/>
      <c r="AL599" s="212"/>
      <c r="AM599" s="21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5" t="s">
        <v>30</v>
      </c>
      <c r="I621" s="215"/>
      <c r="J621" s="215"/>
      <c r="V621" s="17"/>
      <c r="AA621" s="215" t="s">
        <v>31</v>
      </c>
      <c r="AB621" s="215"/>
      <c r="AC621" s="215"/>
    </row>
    <row r="622" spans="1:43">
      <c r="H622" s="215"/>
      <c r="I622" s="215"/>
      <c r="J622" s="215"/>
      <c r="V622" s="17"/>
      <c r="AA622" s="215"/>
      <c r="AB622" s="215"/>
      <c r="AC622" s="21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6" t="s">
        <v>20</v>
      </c>
      <c r="F626" s="216"/>
      <c r="G626" s="216"/>
      <c r="H626" s="216"/>
      <c r="V626" s="17"/>
      <c r="X626" s="23" t="s">
        <v>32</v>
      </c>
      <c r="Y626" s="20">
        <f>IF(B1419="PAGADO",0,C631)</f>
        <v>-2044.2500000000002</v>
      </c>
      <c r="AA626" s="216" t="s">
        <v>20</v>
      </c>
      <c r="AB626" s="216"/>
      <c r="AC626" s="216"/>
      <c r="AD626" s="21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9" t="s">
        <v>9</v>
      </c>
      <c r="C634" s="2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9" t="s">
        <v>9</v>
      </c>
      <c r="Y634" s="2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1" t="s">
        <v>7</v>
      </c>
      <c r="F642" s="212"/>
      <c r="G642" s="21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1" t="s">
        <v>7</v>
      </c>
      <c r="AB642" s="212"/>
      <c r="AC642" s="21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1" t="s">
        <v>7</v>
      </c>
      <c r="O644" s="212"/>
      <c r="P644" s="212"/>
      <c r="Q644" s="213"/>
      <c r="R644" s="18">
        <f>SUM(R628:R643)</f>
        <v>0</v>
      </c>
      <c r="S644" s="3"/>
      <c r="V644" s="17"/>
      <c r="X644" s="12"/>
      <c r="Y644" s="10"/>
      <c r="AJ644" s="211" t="s">
        <v>7</v>
      </c>
      <c r="AK644" s="212"/>
      <c r="AL644" s="212"/>
      <c r="AM644" s="21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4" t="s">
        <v>29</v>
      </c>
      <c r="AD668" s="214"/>
      <c r="AE668" s="214"/>
    </row>
    <row r="669" spans="8:31">
      <c r="H669" s="221" t="s">
        <v>28</v>
      </c>
      <c r="I669" s="221"/>
      <c r="J669" s="221"/>
      <c r="V669" s="17"/>
      <c r="AC669" s="214"/>
      <c r="AD669" s="214"/>
      <c r="AE669" s="214"/>
    </row>
    <row r="670" spans="8:31">
      <c r="H670" s="221"/>
      <c r="I670" s="221"/>
      <c r="J670" s="221"/>
      <c r="V670" s="17"/>
      <c r="AC670" s="214"/>
      <c r="AD670" s="214"/>
      <c r="AE670" s="21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6" t="s">
        <v>60</v>
      </c>
      <c r="F674" s="216"/>
      <c r="G674" s="216"/>
      <c r="H674" s="216"/>
      <c r="V674" s="17"/>
      <c r="X674" s="23" t="s">
        <v>32</v>
      </c>
      <c r="Y674" s="20">
        <f>IF(B674="PAGADO",0,C679)</f>
        <v>-2064.25</v>
      </c>
      <c r="AA674" s="216" t="s">
        <v>1170</v>
      </c>
      <c r="AB674" s="216"/>
      <c r="AC674" s="216"/>
      <c r="AD674" s="21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7" t="str">
        <f>IF(C679&lt;0,"NO PAGAR","COBRAR")</f>
        <v>NO PAGAR</v>
      </c>
      <c r="C680" s="21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tr">
        <f>IF(Y679&lt;0,"NO PAGAR","COBRAR")</f>
        <v>NO PAGAR</v>
      </c>
      <c r="Y680" s="21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9" t="s">
        <v>9</v>
      </c>
      <c r="C681" s="2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9" t="s">
        <v>9</v>
      </c>
      <c r="Y681" s="2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1" t="s">
        <v>7</v>
      </c>
      <c r="F690" s="212"/>
      <c r="G690" s="21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1" t="s">
        <v>7</v>
      </c>
      <c r="AB690" s="212"/>
      <c r="AC690" s="21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1" t="s">
        <v>7</v>
      </c>
      <c r="O692" s="212"/>
      <c r="P692" s="212"/>
      <c r="Q692" s="213"/>
      <c r="R692" s="18">
        <f>SUM(R676:R691)</f>
        <v>0</v>
      </c>
      <c r="S692" s="3"/>
      <c r="V692" s="17"/>
      <c r="X692" s="12"/>
      <c r="Y692" s="10"/>
      <c r="AJ692" s="211" t="s">
        <v>7</v>
      </c>
      <c r="AK692" s="212"/>
      <c r="AL692" s="212"/>
      <c r="AM692" s="21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5" t="s">
        <v>30</v>
      </c>
      <c r="I707" s="215"/>
      <c r="J707" s="215"/>
      <c r="V707" s="17"/>
      <c r="AA707" s="215" t="s">
        <v>31</v>
      </c>
      <c r="AB707" s="215"/>
      <c r="AC707" s="215"/>
    </row>
    <row r="708" spans="1:43">
      <c r="H708" s="215"/>
      <c r="I708" s="215"/>
      <c r="J708" s="215"/>
      <c r="V708" s="17"/>
      <c r="AA708" s="215"/>
      <c r="AB708" s="215"/>
      <c r="AC708" s="21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6" t="s">
        <v>60</v>
      </c>
      <c r="F712" s="216"/>
      <c r="G712" s="216"/>
      <c r="H712" s="216"/>
      <c r="V712" s="17"/>
      <c r="X712" s="23" t="s">
        <v>32</v>
      </c>
      <c r="Y712" s="20">
        <f>IF(B1512="PAGADO",0,C717)</f>
        <v>-2064.25</v>
      </c>
      <c r="AA712" s="216" t="s">
        <v>60</v>
      </c>
      <c r="AB712" s="216"/>
      <c r="AC712" s="216"/>
      <c r="AD712" s="21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9" t="s">
        <v>9</v>
      </c>
      <c r="C720" s="2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9" t="s">
        <v>9</v>
      </c>
      <c r="Y720" s="2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1" t="s">
        <v>7</v>
      </c>
      <c r="F728" s="212"/>
      <c r="G728" s="21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1" t="s">
        <v>7</v>
      </c>
      <c r="AB728" s="212"/>
      <c r="AC728" s="21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1" t="s">
        <v>7</v>
      </c>
      <c r="O730" s="212"/>
      <c r="P730" s="212"/>
      <c r="Q730" s="213"/>
      <c r="R730" s="18">
        <f>SUM(R714:R729)</f>
        <v>0</v>
      </c>
      <c r="S730" s="3"/>
      <c r="V730" s="17"/>
      <c r="X730" s="12"/>
      <c r="Y730" s="10"/>
      <c r="AJ730" s="211" t="s">
        <v>7</v>
      </c>
      <c r="AK730" s="212"/>
      <c r="AL730" s="212"/>
      <c r="AM730" s="21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4" t="s">
        <v>29</v>
      </c>
      <c r="AD754" s="214"/>
      <c r="AE754" s="214"/>
    </row>
    <row r="755" spans="2:41">
      <c r="H755" s="215" t="s">
        <v>28</v>
      </c>
      <c r="I755" s="215"/>
      <c r="J755" s="215"/>
      <c r="V755" s="17"/>
      <c r="AC755" s="214"/>
      <c r="AD755" s="214"/>
      <c r="AE755" s="214"/>
    </row>
    <row r="756" spans="2:41">
      <c r="H756" s="215"/>
      <c r="I756" s="215"/>
      <c r="J756" s="215"/>
      <c r="V756" s="17"/>
      <c r="AC756" s="214"/>
      <c r="AD756" s="214"/>
      <c r="AE756" s="214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6" t="s">
        <v>60</v>
      </c>
      <c r="F760" s="216"/>
      <c r="G760" s="216"/>
      <c r="H760" s="216"/>
      <c r="V760" s="17"/>
      <c r="X760" s="23" t="s">
        <v>32</v>
      </c>
      <c r="Y760" s="20">
        <f>IF(B760="PAGADO",0,C765)</f>
        <v>-2084.25</v>
      </c>
      <c r="AA760" s="216" t="s">
        <v>20</v>
      </c>
      <c r="AB760" s="216"/>
      <c r="AC760" s="216"/>
      <c r="AD760" s="21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7" t="str">
        <f>IF(C765&lt;0,"NO PAGAR","COBRAR")</f>
        <v>NO PAGAR</v>
      </c>
      <c r="C766" s="21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tr">
        <f>IF(Y765&lt;0,"NO PAGAR","COBRAR")</f>
        <v>NO PAGAR</v>
      </c>
      <c r="Y766" s="21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9" t="s">
        <v>9</v>
      </c>
      <c r="C767" s="2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9" t="s">
        <v>9</v>
      </c>
      <c r="Y767" s="2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1" t="s">
        <v>7</v>
      </c>
      <c r="F776" s="212"/>
      <c r="G776" s="21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1" t="s">
        <v>7</v>
      </c>
      <c r="AB776" s="212"/>
      <c r="AC776" s="21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1" t="s">
        <v>7</v>
      </c>
      <c r="O778" s="212"/>
      <c r="P778" s="212"/>
      <c r="Q778" s="213"/>
      <c r="R778" s="18">
        <f>SUM(R762:R777)</f>
        <v>0</v>
      </c>
      <c r="S778" s="3"/>
      <c r="V778" s="17"/>
      <c r="X778" s="12"/>
      <c r="Y778" s="10"/>
      <c r="AJ778" s="211" t="s">
        <v>7</v>
      </c>
      <c r="AK778" s="212"/>
      <c r="AL778" s="212"/>
      <c r="AM778" s="21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5" t="s">
        <v>30</v>
      </c>
      <c r="I800" s="215"/>
      <c r="J800" s="215"/>
      <c r="V800" s="17"/>
      <c r="AA800" s="215" t="s">
        <v>31</v>
      </c>
      <c r="AB800" s="215"/>
      <c r="AC800" s="215"/>
    </row>
    <row r="801" spans="2:41">
      <c r="H801" s="215"/>
      <c r="I801" s="215"/>
      <c r="J801" s="215"/>
      <c r="V801" s="17"/>
      <c r="AA801" s="215"/>
      <c r="AB801" s="215"/>
      <c r="AC801" s="21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6" t="s">
        <v>20</v>
      </c>
      <c r="F805" s="216"/>
      <c r="G805" s="216"/>
      <c r="H805" s="216"/>
      <c r="V805" s="17"/>
      <c r="X805" s="23" t="s">
        <v>32</v>
      </c>
      <c r="Y805" s="20">
        <f>IF(B1605="PAGADO",0,C810)</f>
        <v>-2084.25</v>
      </c>
      <c r="AA805" s="216" t="s">
        <v>20</v>
      </c>
      <c r="AB805" s="216"/>
      <c r="AC805" s="216"/>
      <c r="AD805" s="21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1" t="s">
        <v>7</v>
      </c>
      <c r="F821" s="212"/>
      <c r="G821" s="21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1" t="s">
        <v>7</v>
      </c>
      <c r="AB821" s="212"/>
      <c r="AC821" s="21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1" t="s">
        <v>7</v>
      </c>
      <c r="O823" s="212"/>
      <c r="P823" s="212"/>
      <c r="Q823" s="213"/>
      <c r="R823" s="18">
        <f>SUM(R807:R822)</f>
        <v>0</v>
      </c>
      <c r="S823" s="3"/>
      <c r="V823" s="17"/>
      <c r="X823" s="12"/>
      <c r="Y823" s="10"/>
      <c r="AJ823" s="211" t="s">
        <v>7</v>
      </c>
      <c r="AK823" s="212"/>
      <c r="AL823" s="212"/>
      <c r="AM823" s="21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4" t="s">
        <v>29</v>
      </c>
      <c r="AD847" s="214"/>
      <c r="AE847" s="214"/>
    </row>
    <row r="848" spans="2:31">
      <c r="H848" s="215" t="s">
        <v>28</v>
      </c>
      <c r="I848" s="215"/>
      <c r="J848" s="215"/>
      <c r="V848" s="17"/>
      <c r="AC848" s="214"/>
      <c r="AD848" s="214"/>
      <c r="AE848" s="214"/>
    </row>
    <row r="849" spans="2:41">
      <c r="H849" s="215"/>
      <c r="I849" s="215"/>
      <c r="J849" s="215"/>
      <c r="V849" s="17"/>
      <c r="AC849" s="214"/>
      <c r="AD849" s="214"/>
      <c r="AE849" s="214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6" t="s">
        <v>20</v>
      </c>
      <c r="F853" s="216"/>
      <c r="G853" s="216"/>
      <c r="H853" s="216"/>
      <c r="V853" s="17"/>
      <c r="X853" s="23" t="s">
        <v>32</v>
      </c>
      <c r="Y853" s="20">
        <f>IF(B853="PAGADO",0,C858)</f>
        <v>-2104.25</v>
      </c>
      <c r="AA853" s="216" t="s">
        <v>20</v>
      </c>
      <c r="AB853" s="216"/>
      <c r="AC853" s="216"/>
      <c r="AD853" s="21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7" t="str">
        <f>IF(C858&lt;0,"NO PAGAR","COBRAR")</f>
        <v>NO PAGAR</v>
      </c>
      <c r="C859" s="21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tr">
        <f>IF(Y858&lt;0,"NO PAGAR","COBRAR")</f>
        <v>NO PAGAR</v>
      </c>
      <c r="Y859" s="21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1" t="s">
        <v>7</v>
      </c>
      <c r="F869" s="212"/>
      <c r="G869" s="21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1" t="s">
        <v>7</v>
      </c>
      <c r="AB869" s="212"/>
      <c r="AC869" s="21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1" t="s">
        <v>7</v>
      </c>
      <c r="O871" s="212"/>
      <c r="P871" s="212"/>
      <c r="Q871" s="213"/>
      <c r="R871" s="18">
        <f>SUM(R855:R870)</f>
        <v>0</v>
      </c>
      <c r="S871" s="3"/>
      <c r="V871" s="17"/>
      <c r="X871" s="12"/>
      <c r="Y871" s="10"/>
      <c r="AJ871" s="211" t="s">
        <v>7</v>
      </c>
      <c r="AK871" s="212"/>
      <c r="AL871" s="212"/>
      <c r="AM871" s="21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5" t="s">
        <v>30</v>
      </c>
      <c r="I893" s="215"/>
      <c r="J893" s="215"/>
      <c r="V893" s="17"/>
      <c r="AA893" s="215" t="s">
        <v>31</v>
      </c>
      <c r="AB893" s="215"/>
      <c r="AC893" s="215"/>
    </row>
    <row r="894" spans="1:43">
      <c r="H894" s="215"/>
      <c r="I894" s="215"/>
      <c r="J894" s="215"/>
      <c r="V894" s="17"/>
      <c r="AA894" s="215"/>
      <c r="AB894" s="215"/>
      <c r="AC894" s="21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6" t="s">
        <v>20</v>
      </c>
      <c r="F898" s="216"/>
      <c r="G898" s="216"/>
      <c r="H898" s="216"/>
      <c r="V898" s="17"/>
      <c r="X898" s="23" t="s">
        <v>32</v>
      </c>
      <c r="Y898" s="20">
        <f>IF(B1698="PAGADO",0,C903)</f>
        <v>-2104.25</v>
      </c>
      <c r="AA898" s="216" t="s">
        <v>20</v>
      </c>
      <c r="AB898" s="216"/>
      <c r="AC898" s="216"/>
      <c r="AD898" s="21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9" t="s">
        <v>9</v>
      </c>
      <c r="C906" s="2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9" t="s">
        <v>9</v>
      </c>
      <c r="Y906" s="2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1" t="s">
        <v>7</v>
      </c>
      <c r="F914" s="212"/>
      <c r="G914" s="21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1" t="s">
        <v>7</v>
      </c>
      <c r="AB914" s="212"/>
      <c r="AC914" s="21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0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4" t="s">
        <v>29</v>
      </c>
      <c r="AD941" s="214"/>
      <c r="AE941" s="214"/>
    </row>
    <row r="942" spans="8:31">
      <c r="H942" s="215" t="s">
        <v>28</v>
      </c>
      <c r="I942" s="215"/>
      <c r="J942" s="215"/>
      <c r="V942" s="17"/>
      <c r="AC942" s="214"/>
      <c r="AD942" s="214"/>
      <c r="AE942" s="214"/>
    </row>
    <row r="943" spans="8:31">
      <c r="H943" s="215"/>
      <c r="I943" s="215"/>
      <c r="J943" s="215"/>
      <c r="V943" s="17"/>
      <c r="AC943" s="214"/>
      <c r="AD943" s="214"/>
      <c r="AE943" s="214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6" t="s">
        <v>20</v>
      </c>
      <c r="F947" s="216"/>
      <c r="G947" s="216"/>
      <c r="H947" s="216"/>
      <c r="V947" s="17"/>
      <c r="X947" s="23" t="s">
        <v>32</v>
      </c>
      <c r="Y947" s="20">
        <f>IF(B947="PAGADO",0,C952)</f>
        <v>-2124.25</v>
      </c>
      <c r="AA947" s="216" t="s">
        <v>20</v>
      </c>
      <c r="AB947" s="216"/>
      <c r="AC947" s="216"/>
      <c r="AD947" s="21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7" t="str">
        <f>IF(C952&lt;0,"NO PAGAR","COBRAR")</f>
        <v>NO PAGAR</v>
      </c>
      <c r="C953" s="21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tr">
        <f>IF(Y952&lt;0,"NO PAGAR","COBRAR")</f>
        <v>NO PAGAR</v>
      </c>
      <c r="Y953" s="21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9" t="s">
        <v>9</v>
      </c>
      <c r="C954" s="2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9" t="s">
        <v>9</v>
      </c>
      <c r="Y954" s="2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1" t="s">
        <v>7</v>
      </c>
      <c r="F963" s="212"/>
      <c r="G963" s="21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1" t="s">
        <v>7</v>
      </c>
      <c r="AB963" s="212"/>
      <c r="AC963" s="21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1" t="s">
        <v>7</v>
      </c>
      <c r="O965" s="212"/>
      <c r="P965" s="212"/>
      <c r="Q965" s="213"/>
      <c r="R965" s="18">
        <f>SUM(R949:R964)</f>
        <v>0</v>
      </c>
      <c r="S965" s="3"/>
      <c r="V965" s="17"/>
      <c r="X965" s="12"/>
      <c r="Y965" s="10"/>
      <c r="AJ965" s="211" t="s">
        <v>7</v>
      </c>
      <c r="AK965" s="212"/>
      <c r="AL965" s="212"/>
      <c r="AM965" s="21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5" t="s">
        <v>30</v>
      </c>
      <c r="I987" s="215"/>
      <c r="J987" s="215"/>
      <c r="V987" s="17"/>
      <c r="AA987" s="215" t="s">
        <v>31</v>
      </c>
      <c r="AB987" s="215"/>
      <c r="AC987" s="215"/>
    </row>
    <row r="988" spans="1:43">
      <c r="H988" s="215"/>
      <c r="I988" s="215"/>
      <c r="J988" s="215"/>
      <c r="V988" s="17"/>
      <c r="AA988" s="215"/>
      <c r="AB988" s="215"/>
      <c r="AC988" s="21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6" t="s">
        <v>20</v>
      </c>
      <c r="F992" s="216"/>
      <c r="G992" s="216"/>
      <c r="H992" s="216"/>
      <c r="V992" s="17"/>
      <c r="X992" s="23" t="s">
        <v>32</v>
      </c>
      <c r="Y992" s="20">
        <f>IF(B1792="PAGADO",0,C997)</f>
        <v>-2124.25</v>
      </c>
      <c r="AA992" s="216" t="s">
        <v>20</v>
      </c>
      <c r="AB992" s="216"/>
      <c r="AC992" s="216"/>
      <c r="AD992" s="21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9" t="s">
        <v>9</v>
      </c>
      <c r="C1000" s="2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9" t="s">
        <v>9</v>
      </c>
      <c r="Y1000" s="2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1" t="s">
        <v>7</v>
      </c>
      <c r="F1008" s="212"/>
      <c r="G1008" s="21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1" t="s">
        <v>7</v>
      </c>
      <c r="AB1008" s="212"/>
      <c r="AC1008" s="21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1" t="s">
        <v>7</v>
      </c>
      <c r="O1010" s="212"/>
      <c r="P1010" s="212"/>
      <c r="Q1010" s="213"/>
      <c r="R1010" s="18">
        <f>SUM(R994:R1009)</f>
        <v>0</v>
      </c>
      <c r="S1010" s="3"/>
      <c r="V1010" s="17"/>
      <c r="X1010" s="12"/>
      <c r="Y1010" s="10"/>
      <c r="AJ1010" s="211" t="s">
        <v>7</v>
      </c>
      <c r="AK1010" s="212"/>
      <c r="AL1010" s="212"/>
      <c r="AM1010" s="21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4" t="s">
        <v>29</v>
      </c>
      <c r="AD1034" s="214"/>
      <c r="AE1034" s="214"/>
    </row>
    <row r="1035" spans="2:31">
      <c r="H1035" s="215" t="s">
        <v>28</v>
      </c>
      <c r="I1035" s="215"/>
      <c r="J1035" s="215"/>
      <c r="V1035" s="17"/>
      <c r="AC1035" s="214"/>
      <c r="AD1035" s="214"/>
      <c r="AE1035" s="214"/>
    </row>
    <row r="1036" spans="2:31">
      <c r="H1036" s="215"/>
      <c r="I1036" s="215"/>
      <c r="J1036" s="215"/>
      <c r="V1036" s="17"/>
      <c r="AC1036" s="214"/>
      <c r="AD1036" s="214"/>
      <c r="AE1036" s="214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6" t="s">
        <v>20</v>
      </c>
      <c r="F1040" s="216"/>
      <c r="G1040" s="216"/>
      <c r="H1040" s="216"/>
      <c r="V1040" s="17"/>
      <c r="X1040" s="23" t="s">
        <v>32</v>
      </c>
      <c r="Y1040" s="20">
        <f>IF(B1040="PAGADO",0,C1045)</f>
        <v>-2124.25</v>
      </c>
      <c r="AA1040" s="216" t="s">
        <v>20</v>
      </c>
      <c r="AB1040" s="216"/>
      <c r="AC1040" s="216"/>
      <c r="AD1040" s="21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7" t="str">
        <f>IF(C1045&lt;0,"NO PAGAR","COBRAR")</f>
        <v>NO PAGAR</v>
      </c>
      <c r="C1046" s="21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tr">
        <f>IF(Y1045&lt;0,"NO PAGAR","COBRAR")</f>
        <v>NO PAGAR</v>
      </c>
      <c r="Y1046" s="21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9" t="s">
        <v>9</v>
      </c>
      <c r="C1047" s="2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9" t="s">
        <v>9</v>
      </c>
      <c r="Y1047" s="2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1" t="s">
        <v>7</v>
      </c>
      <c r="F1056" s="212"/>
      <c r="G1056" s="21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1" t="s">
        <v>7</v>
      </c>
      <c r="AB1056" s="212"/>
      <c r="AC1056" s="21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1" t="s">
        <v>7</v>
      </c>
      <c r="O1058" s="212"/>
      <c r="P1058" s="212"/>
      <c r="Q1058" s="213"/>
      <c r="R1058" s="18">
        <f>SUM(R1042:R1057)</f>
        <v>0</v>
      </c>
      <c r="S1058" s="3"/>
      <c r="V1058" s="17"/>
      <c r="X1058" s="12"/>
      <c r="Y1058" s="10"/>
      <c r="AJ1058" s="211" t="s">
        <v>7</v>
      </c>
      <c r="AK1058" s="212"/>
      <c r="AL1058" s="212"/>
      <c r="AM1058" s="21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5" t="s">
        <v>30</v>
      </c>
      <c r="I1080" s="215"/>
      <c r="J1080" s="215"/>
      <c r="V1080" s="17"/>
      <c r="AA1080" s="215" t="s">
        <v>31</v>
      </c>
      <c r="AB1080" s="215"/>
      <c r="AC1080" s="215"/>
    </row>
    <row r="1081" spans="1:43">
      <c r="H1081" s="215"/>
      <c r="I1081" s="215"/>
      <c r="J1081" s="215"/>
      <c r="V1081" s="17"/>
      <c r="AA1081" s="215"/>
      <c r="AB1081" s="215"/>
      <c r="AC1081" s="21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6" t="s">
        <v>20</v>
      </c>
      <c r="F1085" s="216"/>
      <c r="G1085" s="216"/>
      <c r="H1085" s="216"/>
      <c r="V1085" s="17"/>
      <c r="X1085" s="23" t="s">
        <v>32</v>
      </c>
      <c r="Y1085" s="20">
        <f>IF(B1885="PAGADO",0,C1090)</f>
        <v>-2124.25</v>
      </c>
      <c r="AA1085" s="216" t="s">
        <v>20</v>
      </c>
      <c r="AB1085" s="216"/>
      <c r="AC1085" s="216"/>
      <c r="AD1085" s="21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9" t="s">
        <v>9</v>
      </c>
      <c r="C1093" s="2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9" t="s">
        <v>9</v>
      </c>
      <c r="Y1093" s="2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1" t="s">
        <v>7</v>
      </c>
      <c r="F1101" s="212"/>
      <c r="G1101" s="21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1" t="s">
        <v>7</v>
      </c>
      <c r="AB1101" s="212"/>
      <c r="AC1101" s="21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1" t="s">
        <v>7</v>
      </c>
      <c r="O1103" s="212"/>
      <c r="P1103" s="212"/>
      <c r="Q1103" s="213"/>
      <c r="R1103" s="18">
        <f>SUM(R1087:R1102)</f>
        <v>0</v>
      </c>
      <c r="S1103" s="3"/>
      <c r="V1103" s="17"/>
      <c r="X1103" s="12"/>
      <c r="Y1103" s="10"/>
      <c r="AJ1103" s="211" t="s">
        <v>7</v>
      </c>
      <c r="AK1103" s="212"/>
      <c r="AL1103" s="212"/>
      <c r="AM1103" s="21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6" t="s">
        <v>78</v>
      </c>
      <c r="F8" s="216"/>
      <c r="G8" s="216"/>
      <c r="H8" s="216"/>
      <c r="V8" s="17"/>
      <c r="X8" s="23" t="s">
        <v>130</v>
      </c>
      <c r="Y8" s="20">
        <f>IF(B8="PAGADO",0,C13)</f>
        <v>0</v>
      </c>
      <c r="AA8" s="216" t="s">
        <v>78</v>
      </c>
      <c r="AB8" s="216"/>
      <c r="AC8" s="216"/>
      <c r="AD8" s="21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1" t="s">
        <v>7</v>
      </c>
      <c r="AB24" s="212"/>
      <c r="AC24" s="21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0.35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6" t="s">
        <v>213</v>
      </c>
      <c r="F53" s="216"/>
      <c r="G53" s="216"/>
      <c r="H53" s="216"/>
      <c r="V53" s="17"/>
      <c r="X53" s="23" t="s">
        <v>32</v>
      </c>
      <c r="Y53" s="20">
        <f>IF(B53="PAGADO",0,C58)</f>
        <v>540</v>
      </c>
      <c r="AA53" s="216" t="s">
        <v>78</v>
      </c>
      <c r="AB53" s="216"/>
      <c r="AC53" s="216"/>
      <c r="AD53" s="21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4" t="s">
        <v>29</v>
      </c>
      <c r="AD95" s="214"/>
      <c r="AE95" s="214"/>
    </row>
    <row r="96" spans="2:31">
      <c r="H96" s="215" t="s">
        <v>28</v>
      </c>
      <c r="I96" s="215"/>
      <c r="J96" s="215"/>
      <c r="V96" s="17"/>
      <c r="AC96" s="214"/>
      <c r="AD96" s="214"/>
      <c r="AE96" s="214"/>
    </row>
    <row r="97" spans="2:41">
      <c r="H97" s="215"/>
      <c r="I97" s="215"/>
      <c r="J97" s="215"/>
      <c r="V97" s="17"/>
      <c r="AC97" s="214"/>
      <c r="AD97" s="214"/>
      <c r="AE97" s="21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6" t="s">
        <v>78</v>
      </c>
      <c r="F101" s="216"/>
      <c r="G101" s="216"/>
      <c r="H101" s="216"/>
      <c r="V101" s="17"/>
      <c r="X101" s="23" t="s">
        <v>32</v>
      </c>
      <c r="Y101" s="20">
        <f>IF(B101="PAGADO",0,C106)</f>
        <v>0</v>
      </c>
      <c r="AA101" s="216" t="s">
        <v>309</v>
      </c>
      <c r="AB101" s="216"/>
      <c r="AC101" s="216"/>
      <c r="AD101" s="21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7" t="str">
        <f>IF(C106&lt;0,"NO PAGAR","COBRAR")</f>
        <v>COBRAR</v>
      </c>
      <c r="C107" s="21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7" t="str">
        <f>IF(Y106&lt;0,"NO PAGAR","COBRAR")</f>
        <v>COBRAR</v>
      </c>
      <c r="Y107" s="21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1" t="s">
        <v>7</v>
      </c>
      <c r="F117" s="212"/>
      <c r="G117" s="21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5" t="s">
        <v>30</v>
      </c>
      <c r="I133" s="215"/>
      <c r="J133" s="215"/>
      <c r="V133" s="17"/>
      <c r="AA133" s="215" t="s">
        <v>31</v>
      </c>
      <c r="AB133" s="215"/>
      <c r="AC133" s="215"/>
    </row>
    <row r="134" spans="1:43">
      <c r="H134" s="215"/>
      <c r="I134" s="215"/>
      <c r="J134" s="215"/>
      <c r="V134" s="17"/>
      <c r="AA134" s="215"/>
      <c r="AB134" s="215"/>
      <c r="AC134" s="21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6" t="s">
        <v>309</v>
      </c>
      <c r="F138" s="216"/>
      <c r="G138" s="216"/>
      <c r="H138" s="216"/>
      <c r="V138" s="17"/>
      <c r="X138" s="23" t="s">
        <v>32</v>
      </c>
      <c r="Y138" s="20">
        <f>IF(B138="PAGADO",0,C143)</f>
        <v>670</v>
      </c>
      <c r="AA138" s="216" t="s">
        <v>78</v>
      </c>
      <c r="AB138" s="216"/>
      <c r="AC138" s="216"/>
      <c r="AD138" s="21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9" t="s">
        <v>9</v>
      </c>
      <c r="C146" s="2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9" t="s">
        <v>9</v>
      </c>
      <c r="Y146" s="2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1" t="s">
        <v>7</v>
      </c>
      <c r="F154" s="212"/>
      <c r="G154" s="21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1" t="s">
        <v>7</v>
      </c>
      <c r="AB154" s="212"/>
      <c r="AC154" s="21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1" t="s">
        <v>7</v>
      </c>
      <c r="O156" s="212"/>
      <c r="P156" s="212"/>
      <c r="Q156" s="213"/>
      <c r="R156" s="18">
        <f>SUM(R140:R155)</f>
        <v>0</v>
      </c>
      <c r="S156" s="3"/>
      <c r="V156" s="17"/>
      <c r="X156" s="12"/>
      <c r="Y156" s="10"/>
      <c r="AJ156" s="211" t="s">
        <v>7</v>
      </c>
      <c r="AK156" s="212"/>
      <c r="AL156" s="212"/>
      <c r="AM156" s="21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4" t="s">
        <v>29</v>
      </c>
      <c r="AD181" s="214"/>
      <c r="AE181" s="214"/>
    </row>
    <row r="182" spans="2:41">
      <c r="H182" s="215" t="s">
        <v>28</v>
      </c>
      <c r="I182" s="215"/>
      <c r="J182" s="215"/>
      <c r="V182" s="17"/>
      <c r="AC182" s="214"/>
      <c r="AD182" s="214"/>
      <c r="AE182" s="214"/>
    </row>
    <row r="183" spans="2:41">
      <c r="H183" s="215"/>
      <c r="I183" s="215"/>
      <c r="J183" s="215"/>
      <c r="V183" s="17"/>
      <c r="AC183" s="214"/>
      <c r="AD183" s="214"/>
      <c r="AE183" s="21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6" t="s">
        <v>432</v>
      </c>
      <c r="F187" s="216"/>
      <c r="G187" s="216"/>
      <c r="H187" s="216"/>
      <c r="O187" s="58" t="s">
        <v>431</v>
      </c>
      <c r="V187" s="17"/>
      <c r="X187" s="23" t="s">
        <v>32</v>
      </c>
      <c r="Y187" s="20">
        <f>IF(B187="PAGADO",0,C192)</f>
        <v>0</v>
      </c>
      <c r="AA187" s="216" t="s">
        <v>20</v>
      </c>
      <c r="AB187" s="216"/>
      <c r="AC187" s="216"/>
      <c r="AD187" s="21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7" t="str">
        <f>IF(C192&lt;0,"NO PAGAR","COBRAR")</f>
        <v>COBRAR</v>
      </c>
      <c r="C193" s="21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tr">
        <f>IF(Y192&lt;0,"NO PAGAR","COBRAR")</f>
        <v>COBRAR</v>
      </c>
      <c r="Y193" s="21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9" t="s">
        <v>9</v>
      </c>
      <c r="C194" s="21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9" t="s">
        <v>9</v>
      </c>
      <c r="Y194" s="21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1" t="s">
        <v>7</v>
      </c>
      <c r="F203" s="212"/>
      <c r="G203" s="21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1" t="s">
        <v>7</v>
      </c>
      <c r="AB203" s="212"/>
      <c r="AC203" s="21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1" t="s">
        <v>7</v>
      </c>
      <c r="O205" s="212"/>
      <c r="P205" s="212"/>
      <c r="Q205" s="213"/>
      <c r="R205" s="18">
        <f>SUM(R189:R204)</f>
        <v>480.45</v>
      </c>
      <c r="S205" s="3"/>
      <c r="V205" s="17"/>
      <c r="X205" s="12"/>
      <c r="Y205" s="10"/>
      <c r="AJ205" s="211" t="s">
        <v>7</v>
      </c>
      <c r="AK205" s="212"/>
      <c r="AL205" s="212"/>
      <c r="AM205" s="21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5" t="s">
        <v>30</v>
      </c>
      <c r="I227" s="215"/>
      <c r="J227" s="215"/>
      <c r="V227" s="17"/>
      <c r="AA227" s="215" t="s">
        <v>31</v>
      </c>
      <c r="AB227" s="215"/>
      <c r="AC227" s="215"/>
    </row>
    <row r="228" spans="1:43">
      <c r="H228" s="215"/>
      <c r="I228" s="215"/>
      <c r="J228" s="215"/>
      <c r="V228" s="17"/>
      <c r="AA228" s="215"/>
      <c r="AB228" s="215"/>
      <c r="AC228" s="21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6" t="s">
        <v>20</v>
      </c>
      <c r="F232" s="216"/>
      <c r="G232" s="216"/>
      <c r="H232" s="216"/>
      <c r="V232" s="17"/>
      <c r="X232" s="23" t="s">
        <v>32</v>
      </c>
      <c r="Y232" s="20">
        <f>IF(B232="PAGADO",0,C237)</f>
        <v>0</v>
      </c>
      <c r="AA232" s="216" t="s">
        <v>20</v>
      </c>
      <c r="AB232" s="216"/>
      <c r="AC232" s="216"/>
      <c r="AD232" s="21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9" t="s">
        <v>9</v>
      </c>
      <c r="C240" s="21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9" t="s">
        <v>9</v>
      </c>
      <c r="Y240" s="21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1" t="s">
        <v>7</v>
      </c>
      <c r="F248" s="212"/>
      <c r="G248" s="21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1" t="s">
        <v>7</v>
      </c>
      <c r="AB248" s="212"/>
      <c r="AC248" s="21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1" t="s">
        <v>7</v>
      </c>
      <c r="O250" s="212"/>
      <c r="P250" s="212"/>
      <c r="Q250" s="213"/>
      <c r="R250" s="18">
        <f>SUM(R234:R249)</f>
        <v>0</v>
      </c>
      <c r="S250" s="3"/>
      <c r="V250" s="17"/>
      <c r="X250" s="12"/>
      <c r="Y250" s="10"/>
      <c r="AJ250" s="211" t="s">
        <v>7</v>
      </c>
      <c r="AK250" s="212"/>
      <c r="AL250" s="212"/>
      <c r="AM250" s="21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4" t="s">
        <v>29</v>
      </c>
      <c r="AD273" s="214"/>
      <c r="AE273" s="214"/>
    </row>
    <row r="274" spans="2:41">
      <c r="H274" s="215" t="s">
        <v>28</v>
      </c>
      <c r="I274" s="215"/>
      <c r="J274" s="215"/>
      <c r="V274" s="17"/>
      <c r="AC274" s="214"/>
      <c r="AD274" s="214"/>
      <c r="AE274" s="214"/>
    </row>
    <row r="275" spans="2:41">
      <c r="H275" s="215"/>
      <c r="I275" s="215"/>
      <c r="J275" s="215"/>
      <c r="V275" s="17"/>
      <c r="AC275" s="214"/>
      <c r="AD275" s="214"/>
      <c r="AE275" s="21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6" t="s">
        <v>20</v>
      </c>
      <c r="F279" s="216"/>
      <c r="G279" s="216"/>
      <c r="H279" s="216"/>
      <c r="V279" s="17"/>
      <c r="X279" s="23" t="s">
        <v>32</v>
      </c>
      <c r="Y279" s="20">
        <f>IF(B279="PAGADO",0,C284)</f>
        <v>0</v>
      </c>
      <c r="AA279" s="216" t="s">
        <v>20</v>
      </c>
      <c r="AB279" s="216"/>
      <c r="AC279" s="216"/>
      <c r="AD279" s="21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7" t="str">
        <f>IF(C284&lt;0,"NO PAGAR","COBRAR")</f>
        <v>COBRAR</v>
      </c>
      <c r="C285" s="21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tr">
        <f>IF(Y284&lt;0,"NO PAGAR","COBRAR")</f>
        <v>COBRAR</v>
      </c>
      <c r="Y285" s="21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9" t="s">
        <v>9</v>
      </c>
      <c r="C286" s="21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9" t="s">
        <v>9</v>
      </c>
      <c r="Y286" s="21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1" t="s">
        <v>7</v>
      </c>
      <c r="F295" s="212"/>
      <c r="G295" s="21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1" t="s">
        <v>7</v>
      </c>
      <c r="AB295" s="212"/>
      <c r="AC295" s="21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1" t="s">
        <v>7</v>
      </c>
      <c r="O297" s="212"/>
      <c r="P297" s="212"/>
      <c r="Q297" s="213"/>
      <c r="R297" s="18">
        <f>SUM(R281:R296)</f>
        <v>0</v>
      </c>
      <c r="S297" s="3"/>
      <c r="V297" s="17"/>
      <c r="X297" s="12"/>
      <c r="Y297" s="10"/>
      <c r="AJ297" s="211" t="s">
        <v>7</v>
      </c>
      <c r="AK297" s="212"/>
      <c r="AL297" s="212"/>
      <c r="AM297" s="21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5" t="s">
        <v>30</v>
      </c>
      <c r="I319" s="215"/>
      <c r="J319" s="215"/>
      <c r="V319" s="17"/>
      <c r="AA319" s="215" t="s">
        <v>31</v>
      </c>
      <c r="AB319" s="215"/>
      <c r="AC319" s="215"/>
    </row>
    <row r="320" spans="1:43">
      <c r="H320" s="215"/>
      <c r="I320" s="215"/>
      <c r="J320" s="215"/>
      <c r="V320" s="17"/>
      <c r="AA320" s="215"/>
      <c r="AB320" s="215"/>
      <c r="AC320" s="21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6" t="s">
        <v>20</v>
      </c>
      <c r="F324" s="216"/>
      <c r="G324" s="216"/>
      <c r="H324" s="216"/>
      <c r="V324" s="17"/>
      <c r="X324" s="23" t="s">
        <v>32</v>
      </c>
      <c r="Y324" s="20">
        <f>IF(B1124="PAGADO",0,C329)</f>
        <v>0</v>
      </c>
      <c r="AA324" s="216" t="s">
        <v>20</v>
      </c>
      <c r="AB324" s="216"/>
      <c r="AC324" s="216"/>
      <c r="AD324" s="21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9" t="s">
        <v>9</v>
      </c>
      <c r="C332" s="21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9" t="s">
        <v>9</v>
      </c>
      <c r="Y332" s="21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1" t="s">
        <v>7</v>
      </c>
      <c r="F340" s="212"/>
      <c r="G340" s="21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1" t="s">
        <v>7</v>
      </c>
      <c r="AB340" s="212"/>
      <c r="AC340" s="21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1" t="s">
        <v>7</v>
      </c>
      <c r="O342" s="212"/>
      <c r="P342" s="212"/>
      <c r="Q342" s="213"/>
      <c r="R342" s="18">
        <f>SUM(R326:R341)</f>
        <v>0</v>
      </c>
      <c r="S342" s="3"/>
      <c r="V342" s="17"/>
      <c r="X342" s="12"/>
      <c r="Y342" s="10"/>
      <c r="AJ342" s="211" t="s">
        <v>7</v>
      </c>
      <c r="AK342" s="212"/>
      <c r="AL342" s="212"/>
      <c r="AM342" s="21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4" t="s">
        <v>29</v>
      </c>
      <c r="AD366" s="214"/>
      <c r="AE366" s="214"/>
    </row>
    <row r="367" spans="5:31">
      <c r="H367" s="215" t="s">
        <v>28</v>
      </c>
      <c r="I367" s="215"/>
      <c r="J367" s="215"/>
      <c r="V367" s="17"/>
      <c r="AC367" s="214"/>
      <c r="AD367" s="214"/>
      <c r="AE367" s="214"/>
    </row>
    <row r="368" spans="5:31">
      <c r="H368" s="215"/>
      <c r="I368" s="215"/>
      <c r="J368" s="215"/>
      <c r="V368" s="17"/>
      <c r="AC368" s="214"/>
      <c r="AD368" s="214"/>
      <c r="AE368" s="21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6" t="s">
        <v>20</v>
      </c>
      <c r="F372" s="216"/>
      <c r="G372" s="216"/>
      <c r="H372" s="216"/>
      <c r="V372" s="17"/>
      <c r="X372" s="23" t="s">
        <v>32</v>
      </c>
      <c r="Y372" s="20">
        <f>IF(B372="PAGADO",0,C377)</f>
        <v>0</v>
      </c>
      <c r="AA372" s="216" t="s">
        <v>20</v>
      </c>
      <c r="AB372" s="216"/>
      <c r="AC372" s="216"/>
      <c r="AD372" s="21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7" t="str">
        <f>IF(C377&lt;0,"NO PAGAR","COBRAR")</f>
        <v>COBRAR</v>
      </c>
      <c r="C378" s="21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tr">
        <f>IF(Y377&lt;0,"NO PAGAR","COBRAR")</f>
        <v>COBRAR</v>
      </c>
      <c r="Y378" s="21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9" t="s">
        <v>9</v>
      </c>
      <c r="C379" s="2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9" t="s">
        <v>9</v>
      </c>
      <c r="Y379" s="2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1" t="s">
        <v>7</v>
      </c>
      <c r="F388" s="212"/>
      <c r="G388" s="21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1" t="s">
        <v>7</v>
      </c>
      <c r="AB388" s="212"/>
      <c r="AC388" s="21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1" t="s">
        <v>7</v>
      </c>
      <c r="O390" s="212"/>
      <c r="P390" s="212"/>
      <c r="Q390" s="213"/>
      <c r="R390" s="18">
        <f>SUM(R374:R389)</f>
        <v>0</v>
      </c>
      <c r="S390" s="3"/>
      <c r="V390" s="17"/>
      <c r="X390" s="12"/>
      <c r="Y390" s="10"/>
      <c r="AJ390" s="211" t="s">
        <v>7</v>
      </c>
      <c r="AK390" s="212"/>
      <c r="AL390" s="212"/>
      <c r="AM390" s="21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5" t="s">
        <v>30</v>
      </c>
      <c r="I412" s="215"/>
      <c r="J412" s="215"/>
      <c r="V412" s="17"/>
      <c r="AA412" s="215" t="s">
        <v>31</v>
      </c>
      <c r="AB412" s="215"/>
      <c r="AC412" s="215"/>
    </row>
    <row r="413" spans="1:43">
      <c r="H413" s="215"/>
      <c r="I413" s="215"/>
      <c r="J413" s="215"/>
      <c r="V413" s="17"/>
      <c r="AA413" s="215"/>
      <c r="AB413" s="215"/>
      <c r="AC413" s="21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6" t="s">
        <v>20</v>
      </c>
      <c r="F417" s="216"/>
      <c r="G417" s="216"/>
      <c r="H417" s="216"/>
      <c r="V417" s="17"/>
      <c r="X417" s="23" t="s">
        <v>32</v>
      </c>
      <c r="Y417" s="20">
        <f>IF(B1217="PAGADO",0,C422)</f>
        <v>0</v>
      </c>
      <c r="AA417" s="216" t="s">
        <v>20</v>
      </c>
      <c r="AB417" s="216"/>
      <c r="AC417" s="216"/>
      <c r="AD417" s="21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9" t="s">
        <v>9</v>
      </c>
      <c r="C425" s="2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9" t="s">
        <v>9</v>
      </c>
      <c r="Y425" s="2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1" t="s">
        <v>7</v>
      </c>
      <c r="F433" s="212"/>
      <c r="G433" s="21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1" t="s">
        <v>7</v>
      </c>
      <c r="AB433" s="212"/>
      <c r="AC433" s="21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1" t="s">
        <v>7</v>
      </c>
      <c r="O435" s="212"/>
      <c r="P435" s="212"/>
      <c r="Q435" s="213"/>
      <c r="R435" s="18">
        <f>SUM(R419:R434)</f>
        <v>0</v>
      </c>
      <c r="S435" s="3"/>
      <c r="V435" s="17"/>
      <c r="X435" s="12"/>
      <c r="Y435" s="10"/>
      <c r="AJ435" s="211" t="s">
        <v>7</v>
      </c>
      <c r="AK435" s="212"/>
      <c r="AL435" s="212"/>
      <c r="AM435" s="21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4" t="s">
        <v>29</v>
      </c>
      <c r="AD463" s="214"/>
      <c r="AE463" s="214"/>
    </row>
    <row r="464" spans="8:31">
      <c r="H464" s="215" t="s">
        <v>28</v>
      </c>
      <c r="I464" s="215"/>
      <c r="J464" s="215"/>
      <c r="V464" s="17"/>
      <c r="AC464" s="214"/>
      <c r="AD464" s="214"/>
      <c r="AE464" s="214"/>
    </row>
    <row r="465" spans="2:41">
      <c r="H465" s="215"/>
      <c r="I465" s="215"/>
      <c r="J465" s="215"/>
      <c r="V465" s="17"/>
      <c r="AC465" s="214"/>
      <c r="AD465" s="214"/>
      <c r="AE465" s="21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6" t="s">
        <v>20</v>
      </c>
      <c r="F469" s="216"/>
      <c r="G469" s="216"/>
      <c r="H469" s="216"/>
      <c r="V469" s="17"/>
      <c r="X469" s="23" t="s">
        <v>32</v>
      </c>
      <c r="Y469" s="20">
        <f>IF(B469="PAGADO",0,C474)</f>
        <v>0</v>
      </c>
      <c r="AA469" s="216" t="s">
        <v>20</v>
      </c>
      <c r="AB469" s="216"/>
      <c r="AC469" s="216"/>
      <c r="AD469" s="21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7" t="str">
        <f>IF(C474&lt;0,"NO PAGAR","COBRAR")</f>
        <v>COBRAR</v>
      </c>
      <c r="C475" s="21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7" t="str">
        <f>IF(Y474&lt;0,"NO PAGAR","COBRAR")</f>
        <v>COBRAR</v>
      </c>
      <c r="Y475" s="21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9" t="s">
        <v>9</v>
      </c>
      <c r="C476" s="2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9" t="s">
        <v>9</v>
      </c>
      <c r="Y476" s="2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1" t="s">
        <v>7</v>
      </c>
      <c r="F485" s="212"/>
      <c r="G485" s="21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1" t="s">
        <v>7</v>
      </c>
      <c r="AB485" s="212"/>
      <c r="AC485" s="21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1" t="s">
        <v>7</v>
      </c>
      <c r="O487" s="212"/>
      <c r="P487" s="212"/>
      <c r="Q487" s="213"/>
      <c r="R487" s="18">
        <f>SUM(R471:R486)</f>
        <v>0</v>
      </c>
      <c r="S487" s="3"/>
      <c r="V487" s="17"/>
      <c r="X487" s="12"/>
      <c r="Y487" s="10"/>
      <c r="AJ487" s="211" t="s">
        <v>7</v>
      </c>
      <c r="AK487" s="212"/>
      <c r="AL487" s="212"/>
      <c r="AM487" s="21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5" t="s">
        <v>30</v>
      </c>
      <c r="I509" s="215"/>
      <c r="J509" s="215"/>
      <c r="V509" s="17"/>
      <c r="AA509" s="215" t="s">
        <v>31</v>
      </c>
      <c r="AB509" s="215"/>
      <c r="AC509" s="215"/>
    </row>
    <row r="510" spans="1:43">
      <c r="H510" s="215"/>
      <c r="I510" s="215"/>
      <c r="J510" s="215"/>
      <c r="V510" s="17"/>
      <c r="AA510" s="215"/>
      <c r="AB510" s="215"/>
      <c r="AC510" s="21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6" t="s">
        <v>20</v>
      </c>
      <c r="F514" s="216"/>
      <c r="G514" s="216"/>
      <c r="H514" s="216"/>
      <c r="V514" s="17"/>
      <c r="X514" s="23" t="s">
        <v>32</v>
      </c>
      <c r="Y514" s="20">
        <f>IF(B1314="PAGADO",0,C519)</f>
        <v>0</v>
      </c>
      <c r="AA514" s="216" t="s">
        <v>20</v>
      </c>
      <c r="AB514" s="216"/>
      <c r="AC514" s="216"/>
      <c r="AD514" s="21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9" t="s">
        <v>9</v>
      </c>
      <c r="C522" s="2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9" t="s">
        <v>9</v>
      </c>
      <c r="Y522" s="2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1" t="s">
        <v>7</v>
      </c>
      <c r="F530" s="212"/>
      <c r="G530" s="21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1" t="s">
        <v>7</v>
      </c>
      <c r="AB530" s="212"/>
      <c r="AC530" s="21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1" t="s">
        <v>7</v>
      </c>
      <c r="O532" s="212"/>
      <c r="P532" s="212"/>
      <c r="Q532" s="213"/>
      <c r="R532" s="18">
        <f>SUM(R516:R531)</f>
        <v>0</v>
      </c>
      <c r="S532" s="3"/>
      <c r="V532" s="17"/>
      <c r="X532" s="12"/>
      <c r="Y532" s="10"/>
      <c r="AJ532" s="211" t="s">
        <v>7</v>
      </c>
      <c r="AK532" s="212"/>
      <c r="AL532" s="212"/>
      <c r="AM532" s="21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4" t="s">
        <v>29</v>
      </c>
      <c r="AD562" s="214"/>
      <c r="AE562" s="214"/>
    </row>
    <row r="563" spans="2:41">
      <c r="H563" s="215" t="s">
        <v>28</v>
      </c>
      <c r="I563" s="215"/>
      <c r="J563" s="215"/>
      <c r="V563" s="17"/>
      <c r="AC563" s="214"/>
      <c r="AD563" s="214"/>
      <c r="AE563" s="214"/>
    </row>
    <row r="564" spans="2:41">
      <c r="H564" s="215"/>
      <c r="I564" s="215"/>
      <c r="J564" s="215"/>
      <c r="V564" s="17"/>
      <c r="AC564" s="214"/>
      <c r="AD564" s="214"/>
      <c r="AE564" s="21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6" t="s">
        <v>20</v>
      </c>
      <c r="F568" s="216"/>
      <c r="G568" s="216"/>
      <c r="H568" s="216"/>
      <c r="V568" s="17"/>
      <c r="X568" s="23" t="s">
        <v>32</v>
      </c>
      <c r="Y568" s="20">
        <f>IF(B568="PAGADO",0,C573)</f>
        <v>0</v>
      </c>
      <c r="AA568" s="216" t="s">
        <v>20</v>
      </c>
      <c r="AB568" s="216"/>
      <c r="AC568" s="216"/>
      <c r="AD568" s="21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7" t="str">
        <f>IF(C573&lt;0,"NO PAGAR","COBRAR")</f>
        <v>COBRAR</v>
      </c>
      <c r="C574" s="21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7" t="str">
        <f>IF(Y573&lt;0,"NO PAGAR","COBRAR")</f>
        <v>COBRAR</v>
      </c>
      <c r="Y574" s="21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9" t="s">
        <v>9</v>
      </c>
      <c r="C575" s="2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1" t="s">
        <v>7</v>
      </c>
      <c r="F584" s="212"/>
      <c r="G584" s="21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1" t="s">
        <v>7</v>
      </c>
      <c r="AB584" s="212"/>
      <c r="AC584" s="21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1" t="s">
        <v>7</v>
      </c>
      <c r="O586" s="212"/>
      <c r="P586" s="212"/>
      <c r="Q586" s="213"/>
      <c r="R586" s="18">
        <f>SUM(R570:R585)</f>
        <v>0</v>
      </c>
      <c r="S586" s="3"/>
      <c r="V586" s="17"/>
      <c r="X586" s="12"/>
      <c r="Y586" s="10"/>
      <c r="AJ586" s="211" t="s">
        <v>7</v>
      </c>
      <c r="AK586" s="212"/>
      <c r="AL586" s="212"/>
      <c r="AM586" s="21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5" t="s">
        <v>30</v>
      </c>
      <c r="I608" s="215"/>
      <c r="J608" s="215"/>
      <c r="V608" s="17"/>
      <c r="AA608" s="215" t="s">
        <v>31</v>
      </c>
      <c r="AB608" s="215"/>
      <c r="AC608" s="215"/>
    </row>
    <row r="609" spans="2:41">
      <c r="H609" s="215"/>
      <c r="I609" s="215"/>
      <c r="J609" s="215"/>
      <c r="V609" s="17"/>
      <c r="AA609" s="215"/>
      <c r="AB609" s="215"/>
      <c r="AC609" s="21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6" t="s">
        <v>20</v>
      </c>
      <c r="F613" s="216"/>
      <c r="G613" s="216"/>
      <c r="H613" s="216"/>
      <c r="V613" s="17"/>
      <c r="X613" s="23" t="s">
        <v>32</v>
      </c>
      <c r="Y613" s="20">
        <f>IF(B1413="PAGADO",0,C618)</f>
        <v>0</v>
      </c>
      <c r="AA613" s="216" t="s">
        <v>20</v>
      </c>
      <c r="AB613" s="216"/>
      <c r="AC613" s="216"/>
      <c r="AD613" s="21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1" t="s">
        <v>7</v>
      </c>
      <c r="F629" s="212"/>
      <c r="G629" s="21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1" t="s">
        <v>7</v>
      </c>
      <c r="AB629" s="212"/>
      <c r="AC629" s="21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1" t="s">
        <v>7</v>
      </c>
      <c r="O631" s="212"/>
      <c r="P631" s="212"/>
      <c r="Q631" s="213"/>
      <c r="R631" s="18">
        <f>SUM(R615:R630)</f>
        <v>0</v>
      </c>
      <c r="S631" s="3"/>
      <c r="V631" s="17"/>
      <c r="X631" s="12"/>
      <c r="Y631" s="10"/>
      <c r="AJ631" s="211" t="s">
        <v>7</v>
      </c>
      <c r="AK631" s="212"/>
      <c r="AL631" s="212"/>
      <c r="AM631" s="21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4" t="s">
        <v>29</v>
      </c>
      <c r="AD655" s="214"/>
      <c r="AE655" s="214"/>
    </row>
    <row r="656" spans="2:31">
      <c r="H656" s="215" t="s">
        <v>28</v>
      </c>
      <c r="I656" s="215"/>
      <c r="J656" s="215"/>
      <c r="V656" s="17"/>
      <c r="AC656" s="214"/>
      <c r="AD656" s="214"/>
      <c r="AE656" s="214"/>
    </row>
    <row r="657" spans="2:41">
      <c r="H657" s="215"/>
      <c r="I657" s="215"/>
      <c r="J657" s="215"/>
      <c r="V657" s="17"/>
      <c r="AC657" s="214"/>
      <c r="AD657" s="214"/>
      <c r="AE657" s="21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6" t="s">
        <v>20</v>
      </c>
      <c r="F661" s="216"/>
      <c r="G661" s="216"/>
      <c r="H661" s="216"/>
      <c r="V661" s="17"/>
      <c r="X661" s="23" t="s">
        <v>32</v>
      </c>
      <c r="Y661" s="20">
        <f>IF(B661="PAGADO",0,C666)</f>
        <v>0</v>
      </c>
      <c r="AA661" s="216" t="s">
        <v>20</v>
      </c>
      <c r="AB661" s="216"/>
      <c r="AC661" s="216"/>
      <c r="AD661" s="21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7" t="str">
        <f>IF(C666&lt;0,"NO PAGAR","COBRAR")</f>
        <v>COBRAR</v>
      </c>
      <c r="C667" s="21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7" t="str">
        <f>IF(Y666&lt;0,"NO PAGAR","COBRAR")</f>
        <v>COBRAR</v>
      </c>
      <c r="Y667" s="21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9" t="s">
        <v>9</v>
      </c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9" t="s">
        <v>9</v>
      </c>
      <c r="Y668" s="2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1" t="s">
        <v>7</v>
      </c>
      <c r="F677" s="212"/>
      <c r="G677" s="21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1" t="s">
        <v>7</v>
      </c>
      <c r="AB677" s="212"/>
      <c r="AC677" s="21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5" t="s">
        <v>30</v>
      </c>
      <c r="I701" s="215"/>
      <c r="J701" s="215"/>
      <c r="V701" s="17"/>
      <c r="AA701" s="215" t="s">
        <v>31</v>
      </c>
      <c r="AB701" s="215"/>
      <c r="AC701" s="215"/>
    </row>
    <row r="702" spans="1:43">
      <c r="H702" s="215"/>
      <c r="I702" s="215"/>
      <c r="J702" s="215"/>
      <c r="V702" s="17"/>
      <c r="AA702" s="215"/>
      <c r="AB702" s="215"/>
      <c r="AC702" s="21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6" t="s">
        <v>20</v>
      </c>
      <c r="F706" s="216"/>
      <c r="G706" s="216"/>
      <c r="H706" s="216"/>
      <c r="V706" s="17"/>
      <c r="X706" s="23" t="s">
        <v>32</v>
      </c>
      <c r="Y706" s="20">
        <f>IF(B1506="PAGADO",0,C711)</f>
        <v>0</v>
      </c>
      <c r="AA706" s="216" t="s">
        <v>20</v>
      </c>
      <c r="AB706" s="216"/>
      <c r="AC706" s="216"/>
      <c r="AD706" s="21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9" t="s">
        <v>9</v>
      </c>
      <c r="C714" s="2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9" t="s">
        <v>9</v>
      </c>
      <c r="Y714" s="2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1" t="s">
        <v>7</v>
      </c>
      <c r="F722" s="212"/>
      <c r="G722" s="21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1" t="s">
        <v>7</v>
      </c>
      <c r="AB722" s="212"/>
      <c r="AC722" s="21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1" t="s">
        <v>7</v>
      </c>
      <c r="O724" s="212"/>
      <c r="P724" s="212"/>
      <c r="Q724" s="213"/>
      <c r="R724" s="18">
        <f>SUM(R708:R723)</f>
        <v>0</v>
      </c>
      <c r="S724" s="3"/>
      <c r="V724" s="17"/>
      <c r="X724" s="12"/>
      <c r="Y724" s="10"/>
      <c r="AJ724" s="211" t="s">
        <v>7</v>
      </c>
      <c r="AK724" s="212"/>
      <c r="AL724" s="212"/>
      <c r="AM724" s="21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4" t="s">
        <v>29</v>
      </c>
      <c r="AD748" s="214"/>
      <c r="AE748" s="214"/>
    </row>
    <row r="749" spans="8:31">
      <c r="H749" s="215" t="s">
        <v>28</v>
      </c>
      <c r="I749" s="215"/>
      <c r="J749" s="215"/>
      <c r="V749" s="17"/>
      <c r="AC749" s="214"/>
      <c r="AD749" s="214"/>
      <c r="AE749" s="214"/>
    </row>
    <row r="750" spans="8:31">
      <c r="H750" s="215"/>
      <c r="I750" s="215"/>
      <c r="J750" s="215"/>
      <c r="V750" s="17"/>
      <c r="AC750" s="214"/>
      <c r="AD750" s="214"/>
      <c r="AE750" s="21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6" t="s">
        <v>20</v>
      </c>
      <c r="F754" s="216"/>
      <c r="G754" s="216"/>
      <c r="H754" s="216"/>
      <c r="V754" s="17"/>
      <c r="X754" s="23" t="s">
        <v>32</v>
      </c>
      <c r="Y754" s="20">
        <f>IF(B754="PAGADO",0,C759)</f>
        <v>0</v>
      </c>
      <c r="AA754" s="216" t="s">
        <v>20</v>
      </c>
      <c r="AB754" s="216"/>
      <c r="AC754" s="216"/>
      <c r="AD754" s="21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7" t="str">
        <f>IF(C759&lt;0,"NO PAGAR","COBRAR")</f>
        <v>COBRAR</v>
      </c>
      <c r="C760" s="21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7" t="str">
        <f>IF(Y759&lt;0,"NO PAGAR","COBRAR")</f>
        <v>COBRAR</v>
      </c>
      <c r="Y760" s="21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9" t="s">
        <v>9</v>
      </c>
      <c r="C761" s="2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9" t="s">
        <v>9</v>
      </c>
      <c r="Y761" s="2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1" t="s">
        <v>7</v>
      </c>
      <c r="F770" s="212"/>
      <c r="G770" s="21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1" t="s">
        <v>7</v>
      </c>
      <c r="AB770" s="212"/>
      <c r="AC770" s="21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1" t="s">
        <v>7</v>
      </c>
      <c r="O772" s="212"/>
      <c r="P772" s="212"/>
      <c r="Q772" s="213"/>
      <c r="R772" s="18">
        <f>SUM(R756:R771)</f>
        <v>0</v>
      </c>
      <c r="S772" s="3"/>
      <c r="V772" s="17"/>
      <c r="X772" s="12"/>
      <c r="Y772" s="10"/>
      <c r="AJ772" s="211" t="s">
        <v>7</v>
      </c>
      <c r="AK772" s="212"/>
      <c r="AL772" s="212"/>
      <c r="AM772" s="21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5" t="s">
        <v>30</v>
      </c>
      <c r="I794" s="215"/>
      <c r="J794" s="215"/>
      <c r="V794" s="17"/>
      <c r="AA794" s="215" t="s">
        <v>31</v>
      </c>
      <c r="AB794" s="215"/>
      <c r="AC794" s="215"/>
    </row>
    <row r="795" spans="1:43">
      <c r="H795" s="215"/>
      <c r="I795" s="215"/>
      <c r="J795" s="215"/>
      <c r="V795" s="17"/>
      <c r="AA795" s="215"/>
      <c r="AB795" s="215"/>
      <c r="AC795" s="21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6" t="s">
        <v>20</v>
      </c>
      <c r="F799" s="216"/>
      <c r="G799" s="216"/>
      <c r="H799" s="216"/>
      <c r="V799" s="17"/>
      <c r="X799" s="23" t="s">
        <v>32</v>
      </c>
      <c r="Y799" s="20">
        <f>IF(B1599="PAGADO",0,C804)</f>
        <v>0</v>
      </c>
      <c r="AA799" s="216" t="s">
        <v>20</v>
      </c>
      <c r="AB799" s="216"/>
      <c r="AC799" s="216"/>
      <c r="AD799" s="21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9" t="s">
        <v>9</v>
      </c>
      <c r="C807" s="2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9" t="s">
        <v>9</v>
      </c>
      <c r="Y807" s="2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1" t="s">
        <v>7</v>
      </c>
      <c r="F815" s="212"/>
      <c r="G815" s="21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1" t="s">
        <v>7</v>
      </c>
      <c r="AB815" s="212"/>
      <c r="AC815" s="21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1" t="s">
        <v>7</v>
      </c>
      <c r="O817" s="212"/>
      <c r="P817" s="212"/>
      <c r="Q817" s="213"/>
      <c r="R817" s="18">
        <f>SUM(R801:R816)</f>
        <v>0</v>
      </c>
      <c r="S817" s="3"/>
      <c r="V817" s="17"/>
      <c r="X817" s="12"/>
      <c r="Y817" s="10"/>
      <c r="AJ817" s="211" t="s">
        <v>7</v>
      </c>
      <c r="AK817" s="212"/>
      <c r="AL817" s="212"/>
      <c r="AM817" s="21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4" t="s">
        <v>29</v>
      </c>
      <c r="AD841" s="214"/>
      <c r="AE841" s="214"/>
    </row>
    <row r="842" spans="2:41">
      <c r="H842" s="215" t="s">
        <v>28</v>
      </c>
      <c r="I842" s="215"/>
      <c r="J842" s="215"/>
      <c r="V842" s="17"/>
      <c r="AC842" s="214"/>
      <c r="AD842" s="214"/>
      <c r="AE842" s="214"/>
    </row>
    <row r="843" spans="2:41">
      <c r="H843" s="215"/>
      <c r="I843" s="215"/>
      <c r="J843" s="215"/>
      <c r="V843" s="17"/>
      <c r="AC843" s="214"/>
      <c r="AD843" s="214"/>
      <c r="AE843" s="21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6" t="s">
        <v>20</v>
      </c>
      <c r="F847" s="216"/>
      <c r="G847" s="216"/>
      <c r="H847" s="216"/>
      <c r="V847" s="17"/>
      <c r="X847" s="23" t="s">
        <v>32</v>
      </c>
      <c r="Y847" s="20">
        <f>IF(B847="PAGADO",0,C852)</f>
        <v>0</v>
      </c>
      <c r="AA847" s="216" t="s">
        <v>20</v>
      </c>
      <c r="AB847" s="216"/>
      <c r="AC847" s="216"/>
      <c r="AD847" s="21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7" t="str">
        <f>IF(C852&lt;0,"NO PAGAR","COBRAR")</f>
        <v>COBRAR</v>
      </c>
      <c r="C853" s="21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7" t="str">
        <f>IF(Y852&lt;0,"NO PAGAR","COBRAR")</f>
        <v>COBRAR</v>
      </c>
      <c r="Y853" s="21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1" t="s">
        <v>7</v>
      </c>
      <c r="F863" s="212"/>
      <c r="G863" s="21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1" t="s">
        <v>7</v>
      </c>
      <c r="AB863" s="212"/>
      <c r="AC863" s="21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1" t="s">
        <v>7</v>
      </c>
      <c r="O865" s="212"/>
      <c r="P865" s="212"/>
      <c r="Q865" s="213"/>
      <c r="R865" s="18">
        <f>SUM(R849:R864)</f>
        <v>0</v>
      </c>
      <c r="S865" s="3"/>
      <c r="V865" s="17"/>
      <c r="X865" s="12"/>
      <c r="Y865" s="10"/>
      <c r="AJ865" s="211" t="s">
        <v>7</v>
      </c>
      <c r="AK865" s="212"/>
      <c r="AL865" s="212"/>
      <c r="AM865" s="21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5" t="s">
        <v>30</v>
      </c>
      <c r="I887" s="215"/>
      <c r="J887" s="215"/>
      <c r="V887" s="17"/>
      <c r="AA887" s="215" t="s">
        <v>31</v>
      </c>
      <c r="AB887" s="215"/>
      <c r="AC887" s="215"/>
    </row>
    <row r="888" spans="1:43">
      <c r="H888" s="215"/>
      <c r="I888" s="215"/>
      <c r="J888" s="215"/>
      <c r="V888" s="17"/>
      <c r="AA888" s="215"/>
      <c r="AB888" s="215"/>
      <c r="AC888" s="21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6" t="s">
        <v>20</v>
      </c>
      <c r="F892" s="216"/>
      <c r="G892" s="216"/>
      <c r="H892" s="216"/>
      <c r="V892" s="17"/>
      <c r="X892" s="23" t="s">
        <v>32</v>
      </c>
      <c r="Y892" s="20">
        <f>IF(B1692="PAGADO",0,C897)</f>
        <v>0</v>
      </c>
      <c r="AA892" s="216" t="s">
        <v>20</v>
      </c>
      <c r="AB892" s="216"/>
      <c r="AC892" s="216"/>
      <c r="AD892" s="21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9" t="s">
        <v>9</v>
      </c>
      <c r="C900" s="2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9" t="s">
        <v>9</v>
      </c>
      <c r="Y900" s="2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1" t="s">
        <v>7</v>
      </c>
      <c r="F908" s="212"/>
      <c r="G908" s="21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1" t="s">
        <v>7</v>
      </c>
      <c r="AB908" s="212"/>
      <c r="AC908" s="21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1" t="s">
        <v>7</v>
      </c>
      <c r="O910" s="212"/>
      <c r="P910" s="212"/>
      <c r="Q910" s="213"/>
      <c r="R910" s="18">
        <f>SUM(R894:R909)</f>
        <v>0</v>
      </c>
      <c r="S910" s="3"/>
      <c r="V910" s="17"/>
      <c r="X910" s="12"/>
      <c r="Y910" s="10"/>
      <c r="AJ910" s="211" t="s">
        <v>7</v>
      </c>
      <c r="AK910" s="212"/>
      <c r="AL910" s="212"/>
      <c r="AM910" s="21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4" t="s">
        <v>29</v>
      </c>
      <c r="AD935" s="214"/>
      <c r="AE935" s="214"/>
    </row>
    <row r="936" spans="2:41">
      <c r="H936" s="215" t="s">
        <v>28</v>
      </c>
      <c r="I936" s="215"/>
      <c r="J936" s="215"/>
      <c r="V936" s="17"/>
      <c r="AC936" s="214"/>
      <c r="AD936" s="214"/>
      <c r="AE936" s="214"/>
    </row>
    <row r="937" spans="2:41">
      <c r="H937" s="215"/>
      <c r="I937" s="215"/>
      <c r="J937" s="215"/>
      <c r="V937" s="17"/>
      <c r="AC937" s="214"/>
      <c r="AD937" s="214"/>
      <c r="AE937" s="21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6" t="s">
        <v>20</v>
      </c>
      <c r="F941" s="216"/>
      <c r="G941" s="216"/>
      <c r="H941" s="216"/>
      <c r="V941" s="17"/>
      <c r="X941" s="23" t="s">
        <v>32</v>
      </c>
      <c r="Y941" s="20">
        <f>IF(B941="PAGADO",0,C946)</f>
        <v>0</v>
      </c>
      <c r="AA941" s="216" t="s">
        <v>20</v>
      </c>
      <c r="AB941" s="216"/>
      <c r="AC941" s="216"/>
      <c r="AD941" s="21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7" t="str">
        <f>IF(C946&lt;0,"NO PAGAR","COBRAR")</f>
        <v>COBRAR</v>
      </c>
      <c r="C947" s="21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tr">
        <f>IF(Y946&lt;0,"NO PAGAR","COBRAR")</f>
        <v>COBRAR</v>
      </c>
      <c r="Y947" s="21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9" t="s">
        <v>9</v>
      </c>
      <c r="C948" s="2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9" t="s">
        <v>9</v>
      </c>
      <c r="Y948" s="2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1" t="s">
        <v>7</v>
      </c>
      <c r="F957" s="212"/>
      <c r="G957" s="21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1" t="s">
        <v>7</v>
      </c>
      <c r="AB957" s="212"/>
      <c r="AC957" s="21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1" t="s">
        <v>7</v>
      </c>
      <c r="O959" s="212"/>
      <c r="P959" s="212"/>
      <c r="Q959" s="213"/>
      <c r="R959" s="18">
        <f>SUM(R943:R958)</f>
        <v>0</v>
      </c>
      <c r="S959" s="3"/>
      <c r="V959" s="17"/>
      <c r="X959" s="12"/>
      <c r="Y959" s="10"/>
      <c r="AJ959" s="211" t="s">
        <v>7</v>
      </c>
      <c r="AK959" s="212"/>
      <c r="AL959" s="212"/>
      <c r="AM959" s="21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5" t="s">
        <v>30</v>
      </c>
      <c r="I981" s="215"/>
      <c r="J981" s="215"/>
      <c r="V981" s="17"/>
      <c r="AA981" s="215" t="s">
        <v>31</v>
      </c>
      <c r="AB981" s="215"/>
      <c r="AC981" s="215"/>
    </row>
    <row r="982" spans="1:43">
      <c r="H982" s="215"/>
      <c r="I982" s="215"/>
      <c r="J982" s="215"/>
      <c r="V982" s="17"/>
      <c r="AA982" s="215"/>
      <c r="AB982" s="215"/>
      <c r="AC982" s="21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6" t="s">
        <v>20</v>
      </c>
      <c r="F986" s="216"/>
      <c r="G986" s="216"/>
      <c r="H986" s="216"/>
      <c r="V986" s="17"/>
      <c r="X986" s="23" t="s">
        <v>32</v>
      </c>
      <c r="Y986" s="20">
        <f>IF(B1786="PAGADO",0,C991)</f>
        <v>0</v>
      </c>
      <c r="AA986" s="216" t="s">
        <v>20</v>
      </c>
      <c r="AB986" s="216"/>
      <c r="AC986" s="216"/>
      <c r="AD986" s="21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1" t="s">
        <v>7</v>
      </c>
      <c r="F1002" s="212"/>
      <c r="G1002" s="21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1" t="s">
        <v>7</v>
      </c>
      <c r="AB1002" s="212"/>
      <c r="AC1002" s="21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1" t="s">
        <v>7</v>
      </c>
      <c r="O1004" s="212"/>
      <c r="P1004" s="212"/>
      <c r="Q1004" s="213"/>
      <c r="R1004" s="18">
        <f>SUM(R988:R1003)</f>
        <v>0</v>
      </c>
      <c r="S1004" s="3"/>
      <c r="V1004" s="17"/>
      <c r="X1004" s="12"/>
      <c r="Y1004" s="10"/>
      <c r="AJ1004" s="211" t="s">
        <v>7</v>
      </c>
      <c r="AK1004" s="212"/>
      <c r="AL1004" s="212"/>
      <c r="AM1004" s="21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4" t="s">
        <v>29</v>
      </c>
      <c r="AD1028" s="214"/>
      <c r="AE1028" s="214"/>
    </row>
    <row r="1029" spans="2:41">
      <c r="H1029" s="215" t="s">
        <v>28</v>
      </c>
      <c r="I1029" s="215"/>
      <c r="J1029" s="215"/>
      <c r="V1029" s="17"/>
      <c r="AC1029" s="214"/>
      <c r="AD1029" s="214"/>
      <c r="AE1029" s="214"/>
    </row>
    <row r="1030" spans="2:41">
      <c r="H1030" s="215"/>
      <c r="I1030" s="215"/>
      <c r="J1030" s="215"/>
      <c r="V1030" s="17"/>
      <c r="AC1030" s="214"/>
      <c r="AD1030" s="214"/>
      <c r="AE1030" s="21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6" t="s">
        <v>20</v>
      </c>
      <c r="F1034" s="216"/>
      <c r="G1034" s="216"/>
      <c r="H1034" s="216"/>
      <c r="V1034" s="17"/>
      <c r="X1034" s="23" t="s">
        <v>32</v>
      </c>
      <c r="Y1034" s="20">
        <f>IF(B1034="PAGADO",0,C1039)</f>
        <v>0</v>
      </c>
      <c r="AA1034" s="216" t="s">
        <v>20</v>
      </c>
      <c r="AB1034" s="216"/>
      <c r="AC1034" s="216"/>
      <c r="AD1034" s="21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7" t="str">
        <f>IF(C1039&lt;0,"NO PAGAR","COBRAR")</f>
        <v>COBRAR</v>
      </c>
      <c r="C1040" s="21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7" t="str">
        <f>IF(Y1039&lt;0,"NO PAGAR","COBRAR")</f>
        <v>COBRAR</v>
      </c>
      <c r="Y1040" s="21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9" t="s">
        <v>9</v>
      </c>
      <c r="C1041" s="2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9" t="s">
        <v>9</v>
      </c>
      <c r="Y1041" s="2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1" t="s">
        <v>7</v>
      </c>
      <c r="F1050" s="212"/>
      <c r="G1050" s="21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1" t="s">
        <v>7</v>
      </c>
      <c r="AB1050" s="212"/>
      <c r="AC1050" s="21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1" t="s">
        <v>7</v>
      </c>
      <c r="O1052" s="212"/>
      <c r="P1052" s="212"/>
      <c r="Q1052" s="213"/>
      <c r="R1052" s="18">
        <f>SUM(R1036:R1051)</f>
        <v>0</v>
      </c>
      <c r="S1052" s="3"/>
      <c r="V1052" s="17"/>
      <c r="X1052" s="12"/>
      <c r="Y1052" s="10"/>
      <c r="AJ1052" s="211" t="s">
        <v>7</v>
      </c>
      <c r="AK1052" s="212"/>
      <c r="AL1052" s="212"/>
      <c r="AM1052" s="21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5" t="s">
        <v>30</v>
      </c>
      <c r="I1074" s="215"/>
      <c r="J1074" s="215"/>
      <c r="V1074" s="17"/>
      <c r="AA1074" s="215" t="s">
        <v>31</v>
      </c>
      <c r="AB1074" s="215"/>
      <c r="AC1074" s="215"/>
    </row>
    <row r="1075" spans="2:41">
      <c r="H1075" s="215"/>
      <c r="I1075" s="215"/>
      <c r="J1075" s="215"/>
      <c r="V1075" s="17"/>
      <c r="AA1075" s="215"/>
      <c r="AB1075" s="215"/>
      <c r="AC1075" s="21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6" t="s">
        <v>20</v>
      </c>
      <c r="F1079" s="216"/>
      <c r="G1079" s="216"/>
      <c r="H1079" s="216"/>
      <c r="V1079" s="17"/>
      <c r="X1079" s="23" t="s">
        <v>32</v>
      </c>
      <c r="Y1079" s="20">
        <f>IF(B1879="PAGADO",0,C1084)</f>
        <v>0</v>
      </c>
      <c r="AA1079" s="216" t="s">
        <v>20</v>
      </c>
      <c r="AB1079" s="216"/>
      <c r="AC1079" s="216"/>
      <c r="AD1079" s="21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9" t="s">
        <v>9</v>
      </c>
      <c r="C1087" s="2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9" t="s">
        <v>9</v>
      </c>
      <c r="Y1087" s="2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1" t="s">
        <v>7</v>
      </c>
      <c r="F1095" s="212"/>
      <c r="G1095" s="21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1" t="s">
        <v>7</v>
      </c>
      <c r="AB1095" s="212"/>
      <c r="AC1095" s="21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1" t="s">
        <v>7</v>
      </c>
      <c r="O1097" s="212"/>
      <c r="P1097" s="212"/>
      <c r="Q1097" s="213"/>
      <c r="R1097" s="18">
        <f>SUM(R1081:R1096)</f>
        <v>0</v>
      </c>
      <c r="S1097" s="3"/>
      <c r="V1097" s="17"/>
      <c r="X1097" s="12"/>
      <c r="Y1097" s="10"/>
      <c r="AJ1097" s="211" t="s">
        <v>7</v>
      </c>
      <c r="AK1097" s="212"/>
      <c r="AL1097" s="212"/>
      <c r="AM1097" s="21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 t="s">
        <v>224</v>
      </c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215</v>
      </c>
      <c r="AB8" s="216"/>
      <c r="AC8" s="216"/>
      <c r="AD8" s="21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202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238</v>
      </c>
      <c r="AB53" s="216"/>
      <c r="AC53" s="216"/>
      <c r="AD53" s="21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6" t="s">
        <v>20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6" t="s">
        <v>398</v>
      </c>
      <c r="F200" s="216"/>
      <c r="G200" s="216"/>
      <c r="H200" s="216"/>
      <c r="V200" s="17"/>
      <c r="X200" s="23" t="s">
        <v>82</v>
      </c>
      <c r="Y200" s="20">
        <f>IF(B200="PAGADO",0,C205)</f>
        <v>0</v>
      </c>
      <c r="AA200" s="216" t="s">
        <v>435</v>
      </c>
      <c r="AB200" s="216"/>
      <c r="AC200" s="216"/>
      <c r="AD200" s="21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COBRAR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COBRAR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50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6" t="s">
        <v>513</v>
      </c>
      <c r="F245" s="216"/>
      <c r="G245" s="216"/>
      <c r="H245" s="216"/>
      <c r="O245" s="239" t="s">
        <v>248</v>
      </c>
      <c r="P245" s="239"/>
      <c r="Q245" s="239"/>
      <c r="R245" s="239"/>
      <c r="V245" s="17"/>
      <c r="X245" s="23" t="s">
        <v>32</v>
      </c>
      <c r="Y245" s="20">
        <f>IF(B245="PAGADO",0,C250)</f>
        <v>0</v>
      </c>
      <c r="AA245" s="216" t="s">
        <v>398</v>
      </c>
      <c r="AB245" s="216"/>
      <c r="AC245" s="216"/>
      <c r="AD245" s="21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520</v>
      </c>
      <c r="S263" s="3"/>
      <c r="V263" s="17"/>
      <c r="X263" s="12"/>
      <c r="Y263" s="10"/>
      <c r="AE263" t="s">
        <v>559</v>
      </c>
      <c r="AJ263" s="211" t="s">
        <v>7</v>
      </c>
      <c r="AK263" s="212"/>
      <c r="AL263" s="212"/>
      <c r="AM263" s="21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6" t="s">
        <v>20</v>
      </c>
      <c r="F292" s="216"/>
      <c r="G292" s="216"/>
      <c r="H292" s="216"/>
      <c r="V292" s="17"/>
      <c r="X292" s="23" t="s">
        <v>32</v>
      </c>
      <c r="Y292" s="20">
        <f>IF(B292="PAGADO",0,C297)</f>
        <v>-200</v>
      </c>
      <c r="AA292" s="216" t="s">
        <v>610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NO PAGAR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COBRAR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1" t="s">
        <v>7</v>
      </c>
      <c r="AB308" s="212"/>
      <c r="AC308" s="21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6" t="s">
        <v>20</v>
      </c>
      <c r="F337" s="216"/>
      <c r="G337" s="216"/>
      <c r="H337" s="216"/>
      <c r="V337" s="17"/>
      <c r="X337" s="23" t="s">
        <v>32</v>
      </c>
      <c r="Y337" s="20">
        <f>IF(B1129="PAGADO",0,C342)</f>
        <v>14</v>
      </c>
      <c r="AA337" s="216" t="s">
        <v>20</v>
      </c>
      <c r="AB337" s="216"/>
      <c r="AC337" s="216"/>
      <c r="AD337" s="21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4" t="s">
        <v>29</v>
      </c>
      <c r="AD379" s="214"/>
      <c r="AE379" s="214"/>
    </row>
    <row r="380" spans="2:31">
      <c r="H380" s="215" t="s">
        <v>28</v>
      </c>
      <c r="I380" s="215"/>
      <c r="J380" s="215"/>
      <c r="V380" s="17"/>
      <c r="AC380" s="214"/>
      <c r="AD380" s="214"/>
      <c r="AE380" s="214"/>
    </row>
    <row r="381" spans="2:31">
      <c r="H381" s="215"/>
      <c r="I381" s="215"/>
      <c r="J381" s="215"/>
      <c r="V381" s="17"/>
      <c r="AC381" s="214"/>
      <c r="AD381" s="214"/>
      <c r="AE381" s="21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6" t="s">
        <v>20</v>
      </c>
      <c r="F385" s="216"/>
      <c r="G385" s="216"/>
      <c r="H385" s="216"/>
      <c r="V385" s="17"/>
      <c r="X385" s="23" t="s">
        <v>32</v>
      </c>
      <c r="Y385" s="20">
        <f>IF(B385="PAGADO",0,C390)</f>
        <v>14</v>
      </c>
      <c r="AA385" s="216" t="s">
        <v>20</v>
      </c>
      <c r="AB385" s="216"/>
      <c r="AC385" s="216"/>
      <c r="AD385" s="21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7" t="str">
        <f>IF(C390&lt;0,"NO PAGAR","COBRAR")</f>
        <v>COBRAR</v>
      </c>
      <c r="C391" s="21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7" t="str">
        <f>IF(Y390&lt;0,"NO PAGAR","COBRAR")</f>
        <v>COBRAR</v>
      </c>
      <c r="Y391" s="21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5" t="s">
        <v>30</v>
      </c>
      <c r="I425" s="215"/>
      <c r="J425" s="215"/>
      <c r="V425" s="17"/>
      <c r="AA425" s="215" t="s">
        <v>31</v>
      </c>
      <c r="AB425" s="215"/>
      <c r="AC425" s="215"/>
    </row>
    <row r="426" spans="1:43">
      <c r="H426" s="215"/>
      <c r="I426" s="215"/>
      <c r="J426" s="215"/>
      <c r="V426" s="17"/>
      <c r="AA426" s="215"/>
      <c r="AB426" s="215"/>
      <c r="AC426" s="21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6" t="s">
        <v>435</v>
      </c>
      <c r="F430" s="216"/>
      <c r="G430" s="216"/>
      <c r="H430" s="216"/>
      <c r="V430" s="17"/>
      <c r="X430" s="23" t="s">
        <v>75</v>
      </c>
      <c r="Y430" s="20">
        <f>IF(B430="PAGADO",0,C435)</f>
        <v>0</v>
      </c>
      <c r="AA430" s="216" t="s">
        <v>20</v>
      </c>
      <c r="AB430" s="216"/>
      <c r="AC430" s="216"/>
      <c r="AD430" s="21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4" t="s">
        <v>29</v>
      </c>
      <c r="AD468" s="214"/>
      <c r="AE468" s="214"/>
    </row>
    <row r="469" spans="2:41">
      <c r="H469" s="215" t="s">
        <v>28</v>
      </c>
      <c r="I469" s="215"/>
      <c r="J469" s="215"/>
      <c r="V469" s="17"/>
      <c r="AC469" s="214"/>
      <c r="AD469" s="214"/>
      <c r="AE469" s="214"/>
    </row>
    <row r="470" spans="2:41">
      <c r="H470" s="215"/>
      <c r="I470" s="215"/>
      <c r="J470" s="215"/>
      <c r="V470" s="17"/>
      <c r="AC470" s="214"/>
      <c r="AD470" s="214"/>
      <c r="AE470" s="21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6" t="s">
        <v>20</v>
      </c>
      <c r="F474" s="216"/>
      <c r="G474" s="216"/>
      <c r="H474" s="216"/>
      <c r="V474" s="17"/>
      <c r="X474" s="23" t="s">
        <v>32</v>
      </c>
      <c r="Y474" s="20">
        <f>IF(B474="PAGADO",0,C479)</f>
        <v>0</v>
      </c>
      <c r="AA474" s="216" t="s">
        <v>20</v>
      </c>
      <c r="AB474" s="216"/>
      <c r="AC474" s="216"/>
      <c r="AD474" s="21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7" t="str">
        <f>IF(C479&lt;0,"NO PAGAR","COBRAR")</f>
        <v>COBRAR</v>
      </c>
      <c r="C480" s="21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7" t="str">
        <f>IF(Y479&lt;0,"NO PAGAR","COBRAR")</f>
        <v>COBRAR</v>
      </c>
      <c r="Y480" s="21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9" t="s">
        <v>9</v>
      </c>
      <c r="C481" s="2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9" t="s">
        <v>9</v>
      </c>
      <c r="Y481" s="2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1" t="s">
        <v>7</v>
      </c>
      <c r="F490" s="212"/>
      <c r="G490" s="21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1" t="s">
        <v>7</v>
      </c>
      <c r="AB490" s="212"/>
      <c r="AC490" s="21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1" t="s">
        <v>7</v>
      </c>
      <c r="O492" s="212"/>
      <c r="P492" s="212"/>
      <c r="Q492" s="213"/>
      <c r="R492" s="18">
        <f>SUM(R476:R491)</f>
        <v>0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5" t="s">
        <v>30</v>
      </c>
      <c r="I514" s="215"/>
      <c r="J514" s="215"/>
      <c r="V514" s="17"/>
      <c r="AA514" s="215" t="s">
        <v>31</v>
      </c>
      <c r="AB514" s="215"/>
      <c r="AC514" s="215"/>
    </row>
    <row r="515" spans="2:41">
      <c r="H515" s="215"/>
      <c r="I515" s="215"/>
      <c r="J515" s="215"/>
      <c r="V515" s="17"/>
      <c r="AA515" s="215"/>
      <c r="AB515" s="215"/>
      <c r="AC515" s="21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6" t="s">
        <v>20</v>
      </c>
      <c r="F519" s="216"/>
      <c r="G519" s="216"/>
      <c r="H519" s="216"/>
      <c r="V519" s="17"/>
      <c r="X519" s="23" t="s">
        <v>32</v>
      </c>
      <c r="Y519" s="20">
        <f>IF(B1319="PAGADO",0,C524)</f>
        <v>0</v>
      </c>
      <c r="AA519" s="216" t="s">
        <v>20</v>
      </c>
      <c r="AB519" s="216"/>
      <c r="AC519" s="216"/>
      <c r="AD519" s="21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1" t="s">
        <v>7</v>
      </c>
      <c r="F535" s="212"/>
      <c r="G535" s="21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1" t="s">
        <v>7</v>
      </c>
      <c r="AB535" s="212"/>
      <c r="AC535" s="21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1" t="s">
        <v>7</v>
      </c>
      <c r="O537" s="212"/>
      <c r="P537" s="212"/>
      <c r="Q537" s="213"/>
      <c r="R537" s="18">
        <f>SUM(R521:R536)</f>
        <v>0</v>
      </c>
      <c r="S537" s="3"/>
      <c r="V537" s="17"/>
      <c r="X537" s="12"/>
      <c r="Y537" s="10"/>
      <c r="AJ537" s="211" t="s">
        <v>7</v>
      </c>
      <c r="AK537" s="212"/>
      <c r="AL537" s="212"/>
      <c r="AM537" s="21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4" t="s">
        <v>29</v>
      </c>
      <c r="AD567" s="214"/>
      <c r="AE567" s="214"/>
    </row>
    <row r="568" spans="2:41">
      <c r="H568" s="215" t="s">
        <v>28</v>
      </c>
      <c r="I568" s="215"/>
      <c r="J568" s="215"/>
      <c r="V568" s="17"/>
      <c r="AC568" s="214"/>
      <c r="AD568" s="214"/>
      <c r="AE568" s="214"/>
    </row>
    <row r="569" spans="2:41">
      <c r="H569" s="215"/>
      <c r="I569" s="215"/>
      <c r="J569" s="215"/>
      <c r="V569" s="17"/>
      <c r="AC569" s="214"/>
      <c r="AD569" s="214"/>
      <c r="AE569" s="21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6" t="s">
        <v>20</v>
      </c>
      <c r="F573" s="216"/>
      <c r="G573" s="216"/>
      <c r="H573" s="216"/>
      <c r="V573" s="17"/>
      <c r="X573" s="23" t="s">
        <v>32</v>
      </c>
      <c r="Y573" s="20">
        <f>IF(B573="PAGADO",0,C578)</f>
        <v>0</v>
      </c>
      <c r="AA573" s="216" t="s">
        <v>20</v>
      </c>
      <c r="AB573" s="216"/>
      <c r="AC573" s="216"/>
      <c r="AD573" s="21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7" t="str">
        <f>IF(C578&lt;0,"NO PAGAR","COBRAR")</f>
        <v>COBRAR</v>
      </c>
      <c r="C579" s="21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7" t="str">
        <f>IF(Y578&lt;0,"NO PAGAR","COBRAR")</f>
        <v>COBRAR</v>
      </c>
      <c r="Y579" s="21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9" t="s">
        <v>9</v>
      </c>
      <c r="C580" s="2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9" t="s">
        <v>9</v>
      </c>
      <c r="Y580" s="2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1" t="s">
        <v>7</v>
      </c>
      <c r="F589" s="212"/>
      <c r="G589" s="21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1" t="s">
        <v>7</v>
      </c>
      <c r="AB589" s="212"/>
      <c r="AC589" s="21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1" t="s">
        <v>7</v>
      </c>
      <c r="O591" s="212"/>
      <c r="P591" s="212"/>
      <c r="Q591" s="213"/>
      <c r="R591" s="18">
        <f>SUM(R575:R590)</f>
        <v>0</v>
      </c>
      <c r="S591" s="3"/>
      <c r="V591" s="17"/>
      <c r="X591" s="12"/>
      <c r="Y591" s="10"/>
      <c r="AJ591" s="211" t="s">
        <v>7</v>
      </c>
      <c r="AK591" s="212"/>
      <c r="AL591" s="212"/>
      <c r="AM591" s="21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5" t="s">
        <v>30</v>
      </c>
      <c r="I613" s="215"/>
      <c r="J613" s="215"/>
      <c r="V613" s="17"/>
      <c r="AA613" s="215" t="s">
        <v>31</v>
      </c>
      <c r="AB613" s="215"/>
      <c r="AC613" s="215"/>
    </row>
    <row r="614" spans="1:43">
      <c r="H614" s="215"/>
      <c r="I614" s="215"/>
      <c r="J614" s="215"/>
      <c r="V614" s="17"/>
      <c r="AA614" s="215"/>
      <c r="AB614" s="215"/>
      <c r="AC614" s="21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6" t="s">
        <v>20</v>
      </c>
      <c r="F618" s="216"/>
      <c r="G618" s="216"/>
      <c r="H618" s="216"/>
      <c r="V618" s="17"/>
      <c r="X618" s="23" t="s">
        <v>32</v>
      </c>
      <c r="Y618" s="20">
        <f>IF(B1418="PAGADO",0,C623)</f>
        <v>0</v>
      </c>
      <c r="AA618" s="216" t="s">
        <v>20</v>
      </c>
      <c r="AB618" s="216"/>
      <c r="AC618" s="216"/>
      <c r="AD618" s="21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9" t="s">
        <v>9</v>
      </c>
      <c r="C626" s="2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9" t="s">
        <v>9</v>
      </c>
      <c r="Y626" s="2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1" t="s">
        <v>7</v>
      </c>
      <c r="F634" s="212"/>
      <c r="G634" s="21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1" t="s">
        <v>7</v>
      </c>
      <c r="AB634" s="212"/>
      <c r="AC634" s="21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1" t="s">
        <v>7</v>
      </c>
      <c r="O636" s="212"/>
      <c r="P636" s="212"/>
      <c r="Q636" s="213"/>
      <c r="R636" s="18">
        <f>SUM(R620:R635)</f>
        <v>0</v>
      </c>
      <c r="S636" s="3"/>
      <c r="V636" s="17"/>
      <c r="X636" s="12"/>
      <c r="Y636" s="10"/>
      <c r="AJ636" s="211" t="s">
        <v>7</v>
      </c>
      <c r="AK636" s="212"/>
      <c r="AL636" s="212"/>
      <c r="AM636" s="21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4" t="s">
        <v>29</v>
      </c>
      <c r="AD660" s="214"/>
      <c r="AE660" s="214"/>
    </row>
    <row r="661" spans="2:41">
      <c r="H661" s="215" t="s">
        <v>28</v>
      </c>
      <c r="I661" s="215"/>
      <c r="J661" s="215"/>
      <c r="V661" s="17"/>
      <c r="AC661" s="214"/>
      <c r="AD661" s="214"/>
      <c r="AE661" s="214"/>
    </row>
    <row r="662" spans="2:41">
      <c r="H662" s="215"/>
      <c r="I662" s="215"/>
      <c r="J662" s="215"/>
      <c r="V662" s="17"/>
      <c r="AC662" s="214"/>
      <c r="AD662" s="214"/>
      <c r="AE662" s="21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6" t="s">
        <v>20</v>
      </c>
      <c r="F666" s="216"/>
      <c r="G666" s="216"/>
      <c r="H666" s="216"/>
      <c r="V666" s="17"/>
      <c r="X666" s="23" t="s">
        <v>32</v>
      </c>
      <c r="Y666" s="20">
        <f>IF(B666="PAGADO",0,C671)</f>
        <v>0</v>
      </c>
      <c r="AA666" s="216" t="s">
        <v>20</v>
      </c>
      <c r="AB666" s="216"/>
      <c r="AC666" s="216"/>
      <c r="AD666" s="21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7" t="str">
        <f>IF(C671&lt;0,"NO PAGAR","COBRAR")</f>
        <v>COBRAR</v>
      </c>
      <c r="C672" s="21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7" t="str">
        <f>IF(Y671&lt;0,"NO PAGAR","COBRAR")</f>
        <v>COBRAR</v>
      </c>
      <c r="Y672" s="21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9" t="s">
        <v>9</v>
      </c>
      <c r="C673" s="2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9" t="s">
        <v>9</v>
      </c>
      <c r="Y673" s="2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1" t="s">
        <v>7</v>
      </c>
      <c r="F682" s="212"/>
      <c r="G682" s="21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1" t="s">
        <v>7</v>
      </c>
      <c r="AB682" s="212"/>
      <c r="AC682" s="21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1" t="s">
        <v>7</v>
      </c>
      <c r="O684" s="212"/>
      <c r="P684" s="212"/>
      <c r="Q684" s="213"/>
      <c r="R684" s="18">
        <f>SUM(R668:R683)</f>
        <v>0</v>
      </c>
      <c r="S684" s="3"/>
      <c r="V684" s="17"/>
      <c r="X684" s="12"/>
      <c r="Y684" s="10"/>
      <c r="AJ684" s="211" t="s">
        <v>7</v>
      </c>
      <c r="AK684" s="212"/>
      <c r="AL684" s="212"/>
      <c r="AM684" s="21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5" t="s">
        <v>30</v>
      </c>
      <c r="I706" s="215"/>
      <c r="J706" s="215"/>
      <c r="V706" s="17"/>
      <c r="AA706" s="215" t="s">
        <v>31</v>
      </c>
      <c r="AB706" s="215"/>
      <c r="AC706" s="215"/>
    </row>
    <row r="707" spans="2:41">
      <c r="H707" s="215"/>
      <c r="I707" s="215"/>
      <c r="J707" s="215"/>
      <c r="V707" s="17"/>
      <c r="AA707" s="215"/>
      <c r="AB707" s="215"/>
      <c r="AC707" s="21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6" t="s">
        <v>20</v>
      </c>
      <c r="F711" s="216"/>
      <c r="G711" s="216"/>
      <c r="H711" s="216"/>
      <c r="V711" s="17"/>
      <c r="X711" s="23" t="s">
        <v>32</v>
      </c>
      <c r="Y711" s="20">
        <f>IF(B1511="PAGADO",0,C716)</f>
        <v>0</v>
      </c>
      <c r="AA711" s="216" t="s">
        <v>20</v>
      </c>
      <c r="AB711" s="216"/>
      <c r="AC711" s="216"/>
      <c r="AD711" s="21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9" t="s">
        <v>9</v>
      </c>
      <c r="C719" s="2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9" t="s">
        <v>9</v>
      </c>
      <c r="Y719" s="2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1" t="s">
        <v>7</v>
      </c>
      <c r="F727" s="212"/>
      <c r="G727" s="21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1" t="s">
        <v>7</v>
      </c>
      <c r="AB727" s="212"/>
      <c r="AC727" s="21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1" t="s">
        <v>7</v>
      </c>
      <c r="O729" s="212"/>
      <c r="P729" s="212"/>
      <c r="Q729" s="213"/>
      <c r="R729" s="18">
        <f>SUM(R713:R728)</f>
        <v>0</v>
      </c>
      <c r="S729" s="3"/>
      <c r="V729" s="17"/>
      <c r="X729" s="12"/>
      <c r="Y729" s="10"/>
      <c r="AJ729" s="211" t="s">
        <v>7</v>
      </c>
      <c r="AK729" s="212"/>
      <c r="AL729" s="212"/>
      <c r="AM729" s="21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4" t="s">
        <v>29</v>
      </c>
      <c r="AD753" s="214"/>
      <c r="AE753" s="214"/>
    </row>
    <row r="754" spans="2:41">
      <c r="H754" s="215" t="s">
        <v>28</v>
      </c>
      <c r="I754" s="215"/>
      <c r="J754" s="215"/>
      <c r="V754" s="17"/>
      <c r="AC754" s="214"/>
      <c r="AD754" s="214"/>
      <c r="AE754" s="214"/>
    </row>
    <row r="755" spans="2:41">
      <c r="H755" s="215"/>
      <c r="I755" s="215"/>
      <c r="J755" s="215"/>
      <c r="V755" s="17"/>
      <c r="AC755" s="214"/>
      <c r="AD755" s="214"/>
      <c r="AE755" s="21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6" t="s">
        <v>20</v>
      </c>
      <c r="F759" s="216"/>
      <c r="G759" s="216"/>
      <c r="H759" s="216"/>
      <c r="V759" s="17"/>
      <c r="X759" s="23" t="s">
        <v>32</v>
      </c>
      <c r="Y759" s="20">
        <f>IF(B759="PAGADO",0,C764)</f>
        <v>0</v>
      </c>
      <c r="AA759" s="216" t="s">
        <v>20</v>
      </c>
      <c r="AB759" s="216"/>
      <c r="AC759" s="216"/>
      <c r="AD759" s="21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7" t="str">
        <f>IF(C764&lt;0,"NO PAGAR","COBRAR")</f>
        <v>COBRAR</v>
      </c>
      <c r="C765" s="21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7" t="str">
        <f>IF(Y764&lt;0,"NO PAGAR","COBRAR")</f>
        <v>COBRAR</v>
      </c>
      <c r="Y765" s="21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1" t="s">
        <v>7</v>
      </c>
      <c r="F775" s="212"/>
      <c r="G775" s="21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1" t="s">
        <v>7</v>
      </c>
      <c r="AB775" s="212"/>
      <c r="AC775" s="21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1" t="s">
        <v>7</v>
      </c>
      <c r="O777" s="212"/>
      <c r="P777" s="212"/>
      <c r="Q777" s="213"/>
      <c r="R777" s="18">
        <f>SUM(R761:R776)</f>
        <v>0</v>
      </c>
      <c r="S777" s="3"/>
      <c r="V777" s="17"/>
      <c r="X777" s="12"/>
      <c r="Y777" s="10"/>
      <c r="AJ777" s="211" t="s">
        <v>7</v>
      </c>
      <c r="AK777" s="212"/>
      <c r="AL777" s="212"/>
      <c r="AM777" s="21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5" t="s">
        <v>30</v>
      </c>
      <c r="I799" s="215"/>
      <c r="J799" s="215"/>
      <c r="V799" s="17"/>
      <c r="AA799" s="215" t="s">
        <v>31</v>
      </c>
      <c r="AB799" s="215"/>
      <c r="AC799" s="215"/>
    </row>
    <row r="800" spans="1:43">
      <c r="H800" s="215"/>
      <c r="I800" s="215"/>
      <c r="J800" s="215"/>
      <c r="V800" s="17"/>
      <c r="AA800" s="215"/>
      <c r="AB800" s="215"/>
      <c r="AC800" s="21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6" t="s">
        <v>20</v>
      </c>
      <c r="F804" s="216"/>
      <c r="G804" s="216"/>
      <c r="H804" s="216"/>
      <c r="V804" s="17"/>
      <c r="X804" s="23" t="s">
        <v>32</v>
      </c>
      <c r="Y804" s="20">
        <f>IF(B1604="PAGADO",0,C809)</f>
        <v>0</v>
      </c>
      <c r="AA804" s="216" t="s">
        <v>20</v>
      </c>
      <c r="AB804" s="216"/>
      <c r="AC804" s="216"/>
      <c r="AD804" s="21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9" t="s">
        <v>9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9" t="s">
        <v>9</v>
      </c>
      <c r="Y812" s="2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1" t="s">
        <v>7</v>
      </c>
      <c r="F820" s="212"/>
      <c r="G820" s="21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1" t="s">
        <v>7</v>
      </c>
      <c r="AB820" s="212"/>
      <c r="AC820" s="21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1" t="s">
        <v>7</v>
      </c>
      <c r="O822" s="212"/>
      <c r="P822" s="212"/>
      <c r="Q822" s="213"/>
      <c r="R822" s="18">
        <f>SUM(R806:R821)</f>
        <v>0</v>
      </c>
      <c r="S822" s="3"/>
      <c r="V822" s="17"/>
      <c r="X822" s="12"/>
      <c r="Y822" s="10"/>
      <c r="AJ822" s="211" t="s">
        <v>7</v>
      </c>
      <c r="AK822" s="212"/>
      <c r="AL822" s="212"/>
      <c r="AM822" s="21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4" t="s">
        <v>29</v>
      </c>
      <c r="AD846" s="214"/>
      <c r="AE846" s="214"/>
    </row>
    <row r="847" spans="5:31">
      <c r="H847" s="215" t="s">
        <v>28</v>
      </c>
      <c r="I847" s="215"/>
      <c r="J847" s="215"/>
      <c r="V847" s="17"/>
      <c r="AC847" s="214"/>
      <c r="AD847" s="214"/>
      <c r="AE847" s="214"/>
    </row>
    <row r="848" spans="5:31">
      <c r="H848" s="215"/>
      <c r="I848" s="215"/>
      <c r="J848" s="215"/>
      <c r="V848" s="17"/>
      <c r="AC848" s="214"/>
      <c r="AD848" s="214"/>
      <c r="AE848" s="21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6" t="s">
        <v>20</v>
      </c>
      <c r="F852" s="216"/>
      <c r="G852" s="216"/>
      <c r="H852" s="216"/>
      <c r="V852" s="17"/>
      <c r="X852" s="23" t="s">
        <v>32</v>
      </c>
      <c r="Y852" s="20">
        <f>IF(B852="PAGADO",0,C857)</f>
        <v>0</v>
      </c>
      <c r="AA852" s="216" t="s">
        <v>20</v>
      </c>
      <c r="AB852" s="216"/>
      <c r="AC852" s="216"/>
      <c r="AD852" s="21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7" t="str">
        <f>IF(C857&lt;0,"NO PAGAR","COBRAR")</f>
        <v>COBRAR</v>
      </c>
      <c r="C858" s="21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7" t="str">
        <f>IF(Y857&lt;0,"NO PAGAR","COBRAR")</f>
        <v>COBRAR</v>
      </c>
      <c r="Y858" s="21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9" t="s">
        <v>9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9" t="s">
        <v>9</v>
      </c>
      <c r="Y859" s="2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1" t="s">
        <v>7</v>
      </c>
      <c r="F868" s="212"/>
      <c r="G868" s="21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1" t="s">
        <v>7</v>
      </c>
      <c r="AB868" s="212"/>
      <c r="AC868" s="21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0</v>
      </c>
      <c r="S870" s="3"/>
      <c r="V870" s="17"/>
      <c r="X870" s="12"/>
      <c r="Y870" s="10"/>
      <c r="AJ870" s="211" t="s">
        <v>7</v>
      </c>
      <c r="AK870" s="212"/>
      <c r="AL870" s="212"/>
      <c r="AM870" s="21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5" t="s">
        <v>30</v>
      </c>
      <c r="I892" s="215"/>
      <c r="J892" s="215"/>
      <c r="V892" s="17"/>
      <c r="AA892" s="215" t="s">
        <v>31</v>
      </c>
      <c r="AB892" s="215"/>
      <c r="AC892" s="215"/>
    </row>
    <row r="893" spans="1:43">
      <c r="H893" s="215"/>
      <c r="I893" s="215"/>
      <c r="J893" s="215"/>
      <c r="V893" s="17"/>
      <c r="AA893" s="215"/>
      <c r="AB893" s="215"/>
      <c r="AC893" s="21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6" t="s">
        <v>20</v>
      </c>
      <c r="F897" s="216"/>
      <c r="G897" s="216"/>
      <c r="H897" s="216"/>
      <c r="V897" s="17"/>
      <c r="X897" s="23" t="s">
        <v>32</v>
      </c>
      <c r="Y897" s="20">
        <f>IF(B1697="PAGADO",0,C902)</f>
        <v>0</v>
      </c>
      <c r="AA897" s="216" t="s">
        <v>20</v>
      </c>
      <c r="AB897" s="216"/>
      <c r="AC897" s="216"/>
      <c r="AD897" s="21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1" t="s">
        <v>7</v>
      </c>
      <c r="F913" s="212"/>
      <c r="G913" s="21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1" t="s">
        <v>7</v>
      </c>
      <c r="AB913" s="212"/>
      <c r="AC913" s="21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1" t="s">
        <v>7</v>
      </c>
      <c r="O915" s="212"/>
      <c r="P915" s="212"/>
      <c r="Q915" s="213"/>
      <c r="R915" s="18">
        <f>SUM(R899:R914)</f>
        <v>0</v>
      </c>
      <c r="S915" s="3"/>
      <c r="V915" s="17"/>
      <c r="X915" s="12"/>
      <c r="Y915" s="10"/>
      <c r="AJ915" s="211" t="s">
        <v>7</v>
      </c>
      <c r="AK915" s="212"/>
      <c r="AL915" s="212"/>
      <c r="AM915" s="21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4" t="s">
        <v>29</v>
      </c>
      <c r="AD940" s="214"/>
      <c r="AE940" s="214"/>
    </row>
    <row r="941" spans="8:31">
      <c r="H941" s="215" t="s">
        <v>28</v>
      </c>
      <c r="I941" s="215"/>
      <c r="J941" s="215"/>
      <c r="V941" s="17"/>
      <c r="AC941" s="214"/>
      <c r="AD941" s="214"/>
      <c r="AE941" s="214"/>
    </row>
    <row r="942" spans="8:31">
      <c r="H942" s="215"/>
      <c r="I942" s="215"/>
      <c r="J942" s="215"/>
      <c r="V942" s="17"/>
      <c r="AC942" s="214"/>
      <c r="AD942" s="214"/>
      <c r="AE942" s="21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6" t="s">
        <v>20</v>
      </c>
      <c r="F946" s="216"/>
      <c r="G946" s="216"/>
      <c r="H946" s="216"/>
      <c r="V946" s="17"/>
      <c r="X946" s="23" t="s">
        <v>32</v>
      </c>
      <c r="Y946" s="20">
        <f>IF(B946="PAGADO",0,C951)</f>
        <v>0</v>
      </c>
      <c r="AA946" s="216" t="s">
        <v>20</v>
      </c>
      <c r="AB946" s="216"/>
      <c r="AC946" s="216"/>
      <c r="AD946" s="21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7" t="str">
        <f>IF(C951&lt;0,"NO PAGAR","COBRAR")</f>
        <v>COBRAR</v>
      </c>
      <c r="C952" s="21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7" t="str">
        <f>IF(Y951&lt;0,"NO PAGAR","COBRAR")</f>
        <v>COBRAR</v>
      </c>
      <c r="Y952" s="21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9" t="s">
        <v>9</v>
      </c>
      <c r="C953" s="2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9" t="s">
        <v>9</v>
      </c>
      <c r="Y953" s="2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1" t="s">
        <v>7</v>
      </c>
      <c r="F962" s="212"/>
      <c r="G962" s="21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1" t="s">
        <v>7</v>
      </c>
      <c r="AB962" s="212"/>
      <c r="AC962" s="21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1" t="s">
        <v>7</v>
      </c>
      <c r="O964" s="212"/>
      <c r="P964" s="212"/>
      <c r="Q964" s="213"/>
      <c r="R964" s="18">
        <f>SUM(R948:R963)</f>
        <v>0</v>
      </c>
      <c r="S964" s="3"/>
      <c r="V964" s="17"/>
      <c r="X964" s="12"/>
      <c r="Y964" s="10"/>
      <c r="AJ964" s="211" t="s">
        <v>7</v>
      </c>
      <c r="AK964" s="212"/>
      <c r="AL964" s="212"/>
      <c r="AM964" s="21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5" t="s">
        <v>30</v>
      </c>
      <c r="I986" s="215"/>
      <c r="J986" s="215"/>
      <c r="V986" s="17"/>
      <c r="AA986" s="215" t="s">
        <v>31</v>
      </c>
      <c r="AB986" s="215"/>
      <c r="AC986" s="215"/>
    </row>
    <row r="987" spans="1:43">
      <c r="H987" s="215"/>
      <c r="I987" s="215"/>
      <c r="J987" s="215"/>
      <c r="V987" s="17"/>
      <c r="AA987" s="215"/>
      <c r="AB987" s="215"/>
      <c r="AC987" s="21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6" t="s">
        <v>20</v>
      </c>
      <c r="F991" s="216"/>
      <c r="G991" s="216"/>
      <c r="H991" s="216"/>
      <c r="V991" s="17"/>
      <c r="X991" s="23" t="s">
        <v>32</v>
      </c>
      <c r="Y991" s="20">
        <f>IF(B1791="PAGADO",0,C996)</f>
        <v>0</v>
      </c>
      <c r="AA991" s="216" t="s">
        <v>20</v>
      </c>
      <c r="AB991" s="216"/>
      <c r="AC991" s="216"/>
      <c r="AD991" s="21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9" t="s">
        <v>9</v>
      </c>
      <c r="C999" s="2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9" t="s">
        <v>9</v>
      </c>
      <c r="Y999" s="2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4" t="s">
        <v>29</v>
      </c>
      <c r="AD1033" s="214"/>
      <c r="AE1033" s="214"/>
    </row>
    <row r="1034" spans="2:41">
      <c r="H1034" s="215" t="s">
        <v>28</v>
      </c>
      <c r="I1034" s="215"/>
      <c r="J1034" s="215"/>
      <c r="V1034" s="17"/>
      <c r="AC1034" s="214"/>
      <c r="AD1034" s="214"/>
      <c r="AE1034" s="214"/>
    </row>
    <row r="1035" spans="2:41">
      <c r="H1035" s="215"/>
      <c r="I1035" s="215"/>
      <c r="J1035" s="215"/>
      <c r="V1035" s="17"/>
      <c r="AC1035" s="214"/>
      <c r="AD1035" s="214"/>
      <c r="AE1035" s="21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6" t="s">
        <v>20</v>
      </c>
      <c r="F1039" s="216"/>
      <c r="G1039" s="216"/>
      <c r="H1039" s="216"/>
      <c r="V1039" s="17"/>
      <c r="X1039" s="23" t="s">
        <v>32</v>
      </c>
      <c r="Y1039" s="20">
        <f>IF(B1039="PAGADO",0,C1044)</f>
        <v>0</v>
      </c>
      <c r="AA1039" s="216" t="s">
        <v>20</v>
      </c>
      <c r="AB1039" s="216"/>
      <c r="AC1039" s="216"/>
      <c r="AD1039" s="21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7" t="str">
        <f>IF(C1044&lt;0,"NO PAGAR","COBRAR")</f>
        <v>COBRAR</v>
      </c>
      <c r="C1045" s="21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7" t="str">
        <f>IF(Y1044&lt;0,"NO PAGAR","COBRAR")</f>
        <v>COBRAR</v>
      </c>
      <c r="Y1045" s="21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9" t="s">
        <v>9</v>
      </c>
      <c r="C1046" s="2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9" t="s">
        <v>9</v>
      </c>
      <c r="Y1046" s="2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1" t="s">
        <v>7</v>
      </c>
      <c r="F1055" s="212"/>
      <c r="G1055" s="21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1" t="s">
        <v>7</v>
      </c>
      <c r="AB1055" s="212"/>
      <c r="AC1055" s="21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1" t="s">
        <v>7</v>
      </c>
      <c r="O1057" s="212"/>
      <c r="P1057" s="212"/>
      <c r="Q1057" s="213"/>
      <c r="R1057" s="18">
        <f>SUM(R1041:R1056)</f>
        <v>0</v>
      </c>
      <c r="S1057" s="3"/>
      <c r="V1057" s="17"/>
      <c r="X1057" s="12"/>
      <c r="Y1057" s="10"/>
      <c r="AJ1057" s="211" t="s">
        <v>7</v>
      </c>
      <c r="AK1057" s="212"/>
      <c r="AL1057" s="212"/>
      <c r="AM1057" s="21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5" t="s">
        <v>30</v>
      </c>
      <c r="I1079" s="215"/>
      <c r="J1079" s="215"/>
      <c r="V1079" s="17"/>
      <c r="AA1079" s="215" t="s">
        <v>31</v>
      </c>
      <c r="AB1079" s="215"/>
      <c r="AC1079" s="215"/>
    </row>
    <row r="1080" spans="1:43">
      <c r="H1080" s="215"/>
      <c r="I1080" s="215"/>
      <c r="J1080" s="215"/>
      <c r="V1080" s="17"/>
      <c r="AA1080" s="215"/>
      <c r="AB1080" s="215"/>
      <c r="AC1080" s="21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6" t="s">
        <v>20</v>
      </c>
      <c r="F1084" s="216"/>
      <c r="G1084" s="216"/>
      <c r="H1084" s="216"/>
      <c r="V1084" s="17"/>
      <c r="X1084" s="23" t="s">
        <v>32</v>
      </c>
      <c r="Y1084" s="20">
        <f>IF(B1884="PAGADO",0,C1089)</f>
        <v>0</v>
      </c>
      <c r="AA1084" s="216" t="s">
        <v>20</v>
      </c>
      <c r="AB1084" s="216"/>
      <c r="AC1084" s="216"/>
      <c r="AD1084" s="21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9" t="s">
        <v>9</v>
      </c>
      <c r="C1092" s="2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9" t="s">
        <v>9</v>
      </c>
      <c r="Y1092" s="2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1" t="s">
        <v>7</v>
      </c>
      <c r="F1100" s="212"/>
      <c r="G1100" s="21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1" t="s">
        <v>7</v>
      </c>
      <c r="AB1100" s="212"/>
      <c r="AC1100" s="21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1" t="s">
        <v>7</v>
      </c>
      <c r="O1102" s="212"/>
      <c r="P1102" s="212"/>
      <c r="Q1102" s="213"/>
      <c r="R1102" s="18">
        <f>SUM(R1086:R1101)</f>
        <v>0</v>
      </c>
      <c r="S1102" s="3"/>
      <c r="V1102" s="17"/>
      <c r="X1102" s="12"/>
      <c r="Y1102" s="10"/>
      <c r="AJ1102" s="211" t="s">
        <v>7</v>
      </c>
      <c r="AK1102" s="212"/>
      <c r="AL1102" s="212"/>
      <c r="AM1102" s="21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A884" workbookViewId="0">
      <selection activeCell="F902" sqref="F90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/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215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202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259</v>
      </c>
      <c r="AB53" s="216"/>
      <c r="AC53" s="216"/>
      <c r="AD53" s="21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1" t="s">
        <v>7</v>
      </c>
      <c r="AB69" s="212"/>
      <c r="AC69" s="21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309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6" t="s">
        <v>224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6" t="s">
        <v>437</v>
      </c>
      <c r="F200" s="216"/>
      <c r="G200" s="216"/>
      <c r="H200" s="216"/>
      <c r="V200" s="17"/>
      <c r="X200" s="23" t="s">
        <v>130</v>
      </c>
      <c r="Y200" s="20">
        <f>IF(B200="PAGADO",0,C205)</f>
        <v>520</v>
      </c>
      <c r="AA200" s="216" t="s">
        <v>20</v>
      </c>
      <c r="AB200" s="216"/>
      <c r="AC200" s="216"/>
      <c r="AD200" s="21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COBRAR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COBRAR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6" t="s">
        <v>224</v>
      </c>
      <c r="F245" s="216"/>
      <c r="G245" s="216"/>
      <c r="H245" s="216"/>
      <c r="V245" s="17"/>
      <c r="X245" s="23" t="s">
        <v>130</v>
      </c>
      <c r="Y245" s="20">
        <f>IF(B245="PAGADO",0,C250)</f>
        <v>0</v>
      </c>
      <c r="AA245" s="216" t="s">
        <v>562</v>
      </c>
      <c r="AB245" s="216"/>
      <c r="AC245" s="216"/>
      <c r="AD245" s="21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6" t="s">
        <v>20</v>
      </c>
      <c r="F292" s="216"/>
      <c r="G292" s="216"/>
      <c r="H292" s="216"/>
      <c r="V292" s="17"/>
      <c r="X292" s="23" t="s">
        <v>579</v>
      </c>
      <c r="Y292" s="20">
        <f>IF(B292="PAGADO",0,C297)</f>
        <v>0</v>
      </c>
      <c r="AA292" s="216" t="s">
        <v>224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COBRAR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COBRAR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6" t="s">
        <v>562</v>
      </c>
      <c r="F337" s="216"/>
      <c r="G337" s="216"/>
      <c r="H337" s="216"/>
      <c r="V337" s="17"/>
      <c r="X337" s="23" t="s">
        <v>32</v>
      </c>
      <c r="Y337" s="20">
        <f>IF(B337="PAGADO",0,C342)</f>
        <v>0</v>
      </c>
      <c r="AA337" s="216" t="s">
        <v>20</v>
      </c>
      <c r="AB337" s="216"/>
      <c r="AC337" s="216"/>
      <c r="AD337" s="21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4" t="s">
        <v>29</v>
      </c>
      <c r="AD373" s="214"/>
      <c r="AE373" s="214"/>
    </row>
    <row r="374" spans="2:41">
      <c r="H374" s="215" t="s">
        <v>28</v>
      </c>
      <c r="I374" s="215"/>
      <c r="J374" s="215"/>
      <c r="V374" s="17"/>
      <c r="AC374" s="214"/>
      <c r="AD374" s="214"/>
      <c r="AE374" s="214"/>
    </row>
    <row r="375" spans="2:41">
      <c r="H375" s="215"/>
      <c r="I375" s="215"/>
      <c r="J375" s="215"/>
      <c r="V375" s="17"/>
      <c r="AC375" s="214"/>
      <c r="AD375" s="214"/>
      <c r="AE375" s="21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6" t="s">
        <v>20</v>
      </c>
      <c r="F379" s="216"/>
      <c r="G379" s="216"/>
      <c r="H379" s="216"/>
      <c r="V379" s="17"/>
      <c r="X379" s="23" t="s">
        <v>82</v>
      </c>
      <c r="Y379" s="20">
        <f>IF(B379="PAGADO",0,C384)</f>
        <v>0</v>
      </c>
      <c r="AA379" s="216" t="s">
        <v>562</v>
      </c>
      <c r="AB379" s="216"/>
      <c r="AC379" s="216"/>
      <c r="AD379" s="21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7" t="str">
        <f>IF(C384&lt;0,"NO PAGAR","COBRAR")</f>
        <v>COBRAR</v>
      </c>
      <c r="C385" s="21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7" t="str">
        <f>IF(Y384&lt;0,"NO PAGAR","COBRAR")</f>
        <v>COBRAR</v>
      </c>
      <c r="Y385" s="21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9" t="s">
        <v>9</v>
      </c>
      <c r="C386" s="2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1" t="s">
        <v>7</v>
      </c>
      <c r="F395" s="212"/>
      <c r="G395" s="21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1" t="s">
        <v>7</v>
      </c>
      <c r="AB395" s="212"/>
      <c r="AC395" s="21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1" t="s">
        <v>7</v>
      </c>
      <c r="O397" s="212"/>
      <c r="P397" s="212"/>
      <c r="Q397" s="213"/>
      <c r="R397" s="18">
        <f>SUM(R381:R396)</f>
        <v>0</v>
      </c>
      <c r="S397" s="3"/>
      <c r="V397" s="17"/>
      <c r="X397" s="12"/>
      <c r="Y397" s="10"/>
      <c r="AJ397" s="211" t="s">
        <v>7</v>
      </c>
      <c r="AK397" s="212"/>
      <c r="AL397" s="212"/>
      <c r="AM397" s="21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5" t="s">
        <v>30</v>
      </c>
      <c r="I414" s="215"/>
      <c r="J414" s="215"/>
      <c r="V414" s="17"/>
      <c r="AA414" s="215" t="s">
        <v>31</v>
      </c>
      <c r="AB414" s="215"/>
      <c r="AC414" s="215"/>
    </row>
    <row r="415" spans="1:43">
      <c r="H415" s="215"/>
      <c r="I415" s="215"/>
      <c r="J415" s="215"/>
      <c r="V415" s="17"/>
      <c r="AA415" s="215"/>
      <c r="AB415" s="215"/>
      <c r="AC415" s="21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6" t="s">
        <v>20</v>
      </c>
      <c r="F419" s="216"/>
      <c r="G419" s="216"/>
      <c r="H419" s="216"/>
      <c r="V419" s="17"/>
      <c r="X419" s="23" t="s">
        <v>82</v>
      </c>
      <c r="Y419" s="20">
        <f>IF(B1170="PAGADO",0,C424)</f>
        <v>0</v>
      </c>
      <c r="AA419" s="216" t="s">
        <v>846</v>
      </c>
      <c r="AB419" s="216"/>
      <c r="AC419" s="216"/>
      <c r="AD419" s="21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9" t="s">
        <v>9</v>
      </c>
      <c r="C427" s="2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9" t="s">
        <v>9</v>
      </c>
      <c r="Y427" s="2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1" t="s">
        <v>7</v>
      </c>
      <c r="F435" s="212"/>
      <c r="G435" s="21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1" t="s">
        <v>7</v>
      </c>
      <c r="AB435" s="212"/>
      <c r="AC435" s="21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1" t="s">
        <v>7</v>
      </c>
      <c r="O437" s="212"/>
      <c r="P437" s="212"/>
      <c r="Q437" s="213"/>
      <c r="R437" s="18">
        <f>SUM(R421:R436)</f>
        <v>0</v>
      </c>
      <c r="S437" s="3"/>
      <c r="V437" s="17"/>
      <c r="X437" s="12"/>
      <c r="Y437" s="10"/>
      <c r="AJ437" s="211" t="s">
        <v>7</v>
      </c>
      <c r="AK437" s="212"/>
      <c r="AL437" s="212"/>
      <c r="AM437" s="21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4" t="s">
        <v>29</v>
      </c>
      <c r="AD458" s="214"/>
      <c r="AE458" s="214"/>
    </row>
    <row r="459" spans="2:31">
      <c r="H459" s="215" t="s">
        <v>28</v>
      </c>
      <c r="I459" s="215"/>
      <c r="J459" s="215"/>
      <c r="V459" s="17"/>
      <c r="AC459" s="214"/>
      <c r="AD459" s="214"/>
      <c r="AE459" s="214"/>
    </row>
    <row r="460" spans="2:31">
      <c r="H460" s="215"/>
      <c r="I460" s="215"/>
      <c r="J460" s="215"/>
      <c r="V460" s="17"/>
      <c r="AC460" s="214"/>
      <c r="AD460" s="214"/>
      <c r="AE460" s="214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6" t="s">
        <v>20</v>
      </c>
      <c r="F464" s="216"/>
      <c r="G464" s="216"/>
      <c r="H464" s="216"/>
      <c r="V464" s="17"/>
      <c r="X464" s="23" t="s">
        <v>32</v>
      </c>
      <c r="Y464" s="20">
        <f>IF(B464="PAGADO",0,C469)</f>
        <v>0</v>
      </c>
      <c r="AA464" s="216" t="s">
        <v>20</v>
      </c>
      <c r="AB464" s="216"/>
      <c r="AC464" s="216"/>
      <c r="AD464" s="21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7" t="str">
        <f>IF(C469&lt;0,"NO PAGAR","COBRAR")</f>
        <v>COBRAR</v>
      </c>
      <c r="C470" s="21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7" t="str">
        <f>IF(Y469&lt;0,"NO PAGAR","COBRAR")</f>
        <v>COBRAR</v>
      </c>
      <c r="Y470" s="21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1" t="s">
        <v>7</v>
      </c>
      <c r="F480" s="212"/>
      <c r="G480" s="21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1" t="s">
        <v>7</v>
      </c>
      <c r="AB480" s="212"/>
      <c r="AC480" s="21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1" t="s">
        <v>7</v>
      </c>
      <c r="O482" s="212"/>
      <c r="P482" s="212"/>
      <c r="Q482" s="213"/>
      <c r="R482" s="18">
        <f>SUM(R466:R481)</f>
        <v>0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5" t="s">
        <v>30</v>
      </c>
      <c r="I504" s="215"/>
      <c r="J504" s="215"/>
      <c r="V504" s="17"/>
      <c r="AA504" s="215" t="s">
        <v>31</v>
      </c>
      <c r="AB504" s="215"/>
      <c r="AC504" s="215"/>
    </row>
    <row r="505" spans="1:43">
      <c r="H505" s="215"/>
      <c r="I505" s="215"/>
      <c r="J505" s="215"/>
      <c r="V505" s="17"/>
      <c r="AA505" s="215"/>
      <c r="AB505" s="215"/>
      <c r="AC505" s="21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6" t="s">
        <v>20</v>
      </c>
      <c r="F509" s="216"/>
      <c r="G509" s="216"/>
      <c r="H509" s="216"/>
      <c r="V509" s="17"/>
      <c r="X509" s="23" t="s">
        <v>82</v>
      </c>
      <c r="Y509" s="20">
        <f>IF(B1267="PAGADO",0,C514)</f>
        <v>0</v>
      </c>
      <c r="AA509" s="216" t="s">
        <v>846</v>
      </c>
      <c r="AB509" s="216"/>
      <c r="AC509" s="216"/>
      <c r="AD509" s="21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9" t="s">
        <v>9</v>
      </c>
      <c r="C517" s="2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9" t="s">
        <v>9</v>
      </c>
      <c r="Y517" s="2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1" t="s">
        <v>7</v>
      </c>
      <c r="F525" s="212"/>
      <c r="G525" s="21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1" t="s">
        <v>7</v>
      </c>
      <c r="AB525" s="212"/>
      <c r="AC525" s="21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1" t="s">
        <v>7</v>
      </c>
      <c r="O527" s="212"/>
      <c r="P527" s="212"/>
      <c r="Q527" s="213"/>
      <c r="R527" s="18">
        <f>SUM(R511:R526)</f>
        <v>0</v>
      </c>
      <c r="S527" s="3"/>
      <c r="V527" s="17"/>
      <c r="X527" s="12"/>
      <c r="Y527" s="10"/>
      <c r="AJ527" s="211" t="s">
        <v>7</v>
      </c>
      <c r="AK527" s="212"/>
      <c r="AL527" s="212"/>
      <c r="AM527" s="21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4" t="s">
        <v>29</v>
      </c>
      <c r="AD550" s="214"/>
      <c r="AE550" s="214"/>
    </row>
    <row r="551" spans="2:41">
      <c r="H551" s="215" t="s">
        <v>28</v>
      </c>
      <c r="I551" s="215"/>
      <c r="J551" s="215"/>
      <c r="V551" s="17"/>
      <c r="AC551" s="214"/>
      <c r="AD551" s="214"/>
      <c r="AE551" s="214"/>
    </row>
    <row r="552" spans="2:41">
      <c r="H552" s="215"/>
      <c r="I552" s="215"/>
      <c r="J552" s="215"/>
      <c r="V552" s="17"/>
      <c r="AC552" s="214"/>
      <c r="AD552" s="214"/>
      <c r="AE552" s="214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6" t="s">
        <v>1021</v>
      </c>
      <c r="F556" s="216"/>
      <c r="G556" s="216"/>
      <c r="H556" s="216"/>
      <c r="V556" s="17"/>
      <c r="X556" s="23" t="s">
        <v>32</v>
      </c>
      <c r="Y556" s="20">
        <f>IF(B556="PAGADO",0,C561)</f>
        <v>0</v>
      </c>
      <c r="AA556" s="216" t="s">
        <v>20</v>
      </c>
      <c r="AB556" s="216"/>
      <c r="AC556" s="216"/>
      <c r="AD556" s="21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7" t="str">
        <f>IF(C561&lt;0,"NO PAGAR","COBRAR")</f>
        <v>COBRAR</v>
      </c>
      <c r="C562" s="21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7" t="str">
        <f>IF(Y561&lt;0,"NO PAGAR","COBRAR")</f>
        <v>COBRAR</v>
      </c>
      <c r="Y562" s="21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9" t="s">
        <v>9</v>
      </c>
      <c r="C563" s="2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9" t="s">
        <v>9</v>
      </c>
      <c r="Y563" s="2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1" t="s">
        <v>7</v>
      </c>
      <c r="F572" s="212"/>
      <c r="G572" s="21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1" t="s">
        <v>7</v>
      </c>
      <c r="AB572" s="212"/>
      <c r="AC572" s="21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5" t="s">
        <v>30</v>
      </c>
      <c r="I591" s="215"/>
      <c r="J591" s="215"/>
      <c r="V591" s="17"/>
      <c r="AA591" s="215" t="s">
        <v>31</v>
      </c>
      <c r="AB591" s="215"/>
      <c r="AC591" s="215"/>
    </row>
    <row r="592" spans="1:43">
      <c r="H592" s="215"/>
      <c r="I592" s="215"/>
      <c r="J592" s="215"/>
      <c r="V592" s="17"/>
      <c r="AA592" s="215"/>
      <c r="AB592" s="215"/>
      <c r="AC592" s="21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6" t="s">
        <v>20</v>
      </c>
      <c r="F596" s="216"/>
      <c r="G596" s="216"/>
      <c r="H596" s="216"/>
      <c r="V596" s="17"/>
      <c r="X596" s="23" t="s">
        <v>32</v>
      </c>
      <c r="Y596" s="20">
        <f>IF(B1366="PAGADO",0,C601)</f>
        <v>0</v>
      </c>
      <c r="AA596" s="216" t="s">
        <v>20</v>
      </c>
      <c r="AB596" s="216"/>
      <c r="AC596" s="216"/>
      <c r="AD596" s="21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9" t="s">
        <v>9</v>
      </c>
      <c r="C604" s="2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9" t="s">
        <v>9</v>
      </c>
      <c r="Y604" s="2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1" t="s">
        <v>7</v>
      </c>
      <c r="F612" s="212"/>
      <c r="G612" s="21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1" t="s">
        <v>7</v>
      </c>
      <c r="AB612" s="212"/>
      <c r="AC612" s="21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1" t="s">
        <v>7</v>
      </c>
      <c r="O614" s="212"/>
      <c r="P614" s="212"/>
      <c r="Q614" s="213"/>
      <c r="R614" s="18">
        <f>SUM(R598:R613)</f>
        <v>0</v>
      </c>
      <c r="S614" s="3"/>
      <c r="V614" s="17"/>
      <c r="X614" s="12"/>
      <c r="Y614" s="10"/>
      <c r="AJ614" s="211" t="s">
        <v>7</v>
      </c>
      <c r="AK614" s="212"/>
      <c r="AL614" s="212"/>
      <c r="AM614" s="21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4" t="s">
        <v>29</v>
      </c>
      <c r="AD638" s="214"/>
      <c r="AE638" s="214"/>
    </row>
    <row r="639" spans="5:31">
      <c r="H639" s="215" t="s">
        <v>28</v>
      </c>
      <c r="I639" s="215"/>
      <c r="J639" s="215"/>
      <c r="V639" s="17"/>
      <c r="AC639" s="214"/>
      <c r="AD639" s="214"/>
      <c r="AE639" s="214"/>
    </row>
    <row r="640" spans="5:31">
      <c r="H640" s="215"/>
      <c r="I640" s="215"/>
      <c r="J640" s="215"/>
      <c r="V640" s="17"/>
      <c r="AC640" s="214"/>
      <c r="AD640" s="214"/>
      <c r="AE640" s="214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6" t="s">
        <v>562</v>
      </c>
      <c r="F644" s="216"/>
      <c r="G644" s="216"/>
      <c r="H644" s="216"/>
      <c r="V644" s="17"/>
      <c r="X644" s="23" t="s">
        <v>156</v>
      </c>
      <c r="Y644" s="20">
        <f>IF(B644="PAGADO",0,C649)</f>
        <v>0</v>
      </c>
      <c r="AA644" s="216" t="s">
        <v>1102</v>
      </c>
      <c r="AB644" s="216"/>
      <c r="AC644" s="216"/>
      <c r="AD644" s="21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7" t="str">
        <f>IF(C649&lt;0,"NO PAGAR","COBRAR")</f>
        <v>COBRAR</v>
      </c>
      <c r="C650" s="21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7" t="str">
        <f>IF(Y649&lt;0,"NO PAGAR","COBRAR")</f>
        <v>COBRAR</v>
      </c>
      <c r="Y650" s="21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9" t="s">
        <v>9</v>
      </c>
      <c r="C651" s="2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9" t="s">
        <v>9</v>
      </c>
      <c r="Y651" s="2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1" t="s">
        <v>7</v>
      </c>
      <c r="F660" s="212"/>
      <c r="G660" s="21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1" t="s">
        <v>7</v>
      </c>
      <c r="AB660" s="212"/>
      <c r="AC660" s="21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1" t="s">
        <v>7</v>
      </c>
      <c r="O662" s="212"/>
      <c r="P662" s="212"/>
      <c r="Q662" s="213"/>
      <c r="R662" s="18">
        <f>SUM(R646:R661)</f>
        <v>0</v>
      </c>
      <c r="S662" s="3"/>
      <c r="V662" s="17"/>
      <c r="X662" s="12"/>
      <c r="Y662" s="10"/>
      <c r="AJ662" s="211" t="s">
        <v>7</v>
      </c>
      <c r="AK662" s="212"/>
      <c r="AL662" s="212"/>
      <c r="AM662" s="21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5" t="s">
        <v>30</v>
      </c>
      <c r="I679" s="215"/>
      <c r="J679" s="215"/>
      <c r="V679" s="17"/>
      <c r="AA679" s="215" t="s">
        <v>31</v>
      </c>
      <c r="AB679" s="215"/>
      <c r="AC679" s="215"/>
    </row>
    <row r="680" spans="1:43">
      <c r="H680" s="215"/>
      <c r="I680" s="215"/>
      <c r="J680" s="215"/>
      <c r="V680" s="17"/>
      <c r="AA680" s="215"/>
      <c r="AB680" s="215"/>
      <c r="AC680" s="21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6" t="s">
        <v>858</v>
      </c>
      <c r="F684" s="216"/>
      <c r="G684" s="216"/>
      <c r="H684" s="216"/>
      <c r="V684" s="17"/>
      <c r="X684" s="23" t="s">
        <v>282</v>
      </c>
      <c r="Y684" s="20">
        <f>IF(B684="PAGADO",0,C689)</f>
        <v>0</v>
      </c>
      <c r="AA684" s="216" t="s">
        <v>1238</v>
      </c>
      <c r="AB684" s="216"/>
      <c r="AC684" s="216"/>
      <c r="AD684" s="216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4" t="s">
        <v>29</v>
      </c>
      <c r="AD722" s="214"/>
      <c r="AE722" s="214"/>
    </row>
    <row r="723" spans="2:41">
      <c r="H723" s="215" t="s">
        <v>28</v>
      </c>
      <c r="I723" s="215"/>
      <c r="J723" s="215"/>
      <c r="V723" s="17"/>
      <c r="AC723" s="214"/>
      <c r="AD723" s="214"/>
      <c r="AE723" s="214"/>
    </row>
    <row r="724" spans="2:41">
      <c r="H724" s="215"/>
      <c r="I724" s="215"/>
      <c r="J724" s="215"/>
      <c r="V724" s="17"/>
      <c r="AC724" s="214"/>
      <c r="AD724" s="214"/>
      <c r="AE724" s="214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6" t="s">
        <v>1307</v>
      </c>
      <c r="F728" s="216"/>
      <c r="G728" s="216"/>
      <c r="H728" s="216"/>
      <c r="V728" s="17"/>
      <c r="X728" s="23" t="s">
        <v>82</v>
      </c>
      <c r="Y728" s="20">
        <f>IF(B728="PAGADO",0,C733)</f>
        <v>0</v>
      </c>
      <c r="AA728" s="216" t="s">
        <v>1367</v>
      </c>
      <c r="AB728" s="216"/>
      <c r="AC728" s="216"/>
      <c r="AD728" s="216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7" t="str">
        <f>IF(C733&lt;0,"NO PAGAR","COBRAR")</f>
        <v>COBRAR</v>
      </c>
      <c r="C734" s="21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7" t="str">
        <f>IF(Y733&lt;0,"NO PAGAR","COBRAR")</f>
        <v>COBRAR</v>
      </c>
      <c r="Y734" s="21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9" t="s">
        <v>9</v>
      </c>
      <c r="C735" s="2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9" t="s">
        <v>9</v>
      </c>
      <c r="Y735" s="2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1" t="s">
        <v>7</v>
      </c>
      <c r="F744" s="212"/>
      <c r="G744" s="21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1" t="s">
        <v>7</v>
      </c>
      <c r="AB744" s="212"/>
      <c r="AC744" s="21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1" t="s">
        <v>7</v>
      </c>
      <c r="O746" s="212"/>
      <c r="P746" s="212"/>
      <c r="Q746" s="21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1" t="s">
        <v>7</v>
      </c>
      <c r="AK746" s="212"/>
      <c r="AL746" s="212"/>
      <c r="AM746" s="21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2" t="s">
        <v>1310</v>
      </c>
      <c r="H751" s="232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5" t="s">
        <v>30</v>
      </c>
      <c r="I762" s="215"/>
      <c r="J762" s="215"/>
      <c r="V762" s="17"/>
      <c r="AA762" s="215" t="s">
        <v>31</v>
      </c>
      <c r="AB762" s="215"/>
      <c r="AC762" s="215"/>
    </row>
    <row r="763" spans="1:43">
      <c r="H763" s="215"/>
      <c r="I763" s="215"/>
      <c r="J763" s="215"/>
      <c r="V763" s="17"/>
      <c r="AA763" s="215"/>
      <c r="AB763" s="215"/>
      <c r="AC763" s="215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6" t="s">
        <v>1410</v>
      </c>
      <c r="F767" s="216"/>
      <c r="G767" s="216"/>
      <c r="H767" s="216"/>
      <c r="V767" s="17"/>
      <c r="X767" s="23" t="s">
        <v>82</v>
      </c>
      <c r="Y767" s="20">
        <f>IF(B767="PAGADO",0,C772)</f>
        <v>0</v>
      </c>
      <c r="AA767" s="216" t="s">
        <v>20</v>
      </c>
      <c r="AB767" s="216"/>
      <c r="AC767" s="216"/>
      <c r="AD767" s="216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9" t="s">
        <v>9</v>
      </c>
      <c r="C775" s="2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9" t="s">
        <v>9</v>
      </c>
      <c r="Y775" s="2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1" t="s">
        <v>7</v>
      </c>
      <c r="F783" s="212"/>
      <c r="G783" s="21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1" t="s">
        <v>7</v>
      </c>
      <c r="AB783" s="212"/>
      <c r="AC783" s="21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1" t="s">
        <v>7</v>
      </c>
      <c r="O785" s="212"/>
      <c r="P785" s="212"/>
      <c r="Q785" s="213"/>
      <c r="R785" s="18">
        <f>SUM(R769:R784)</f>
        <v>0</v>
      </c>
      <c r="S785" s="3"/>
      <c r="V785" s="17"/>
      <c r="X785" s="12"/>
      <c r="Y785" s="10"/>
      <c r="AJ785" s="211" t="s">
        <v>7</v>
      </c>
      <c r="AK785" s="212"/>
      <c r="AL785" s="212"/>
      <c r="AM785" s="21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4" t="s">
        <v>29</v>
      </c>
      <c r="AD803" s="214"/>
      <c r="AE803" s="214"/>
    </row>
    <row r="804" spans="2:41">
      <c r="H804" s="215" t="s">
        <v>28</v>
      </c>
      <c r="I804" s="215"/>
      <c r="J804" s="215"/>
      <c r="V804" s="17"/>
      <c r="AC804" s="214"/>
      <c r="AD804" s="214"/>
      <c r="AE804" s="214"/>
    </row>
    <row r="805" spans="2:41">
      <c r="H805" s="215"/>
      <c r="I805" s="215"/>
      <c r="J805" s="215"/>
      <c r="V805" s="17"/>
      <c r="AC805" s="214"/>
      <c r="AD805" s="214"/>
      <c r="AE805" s="214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6" t="s">
        <v>1583</v>
      </c>
      <c r="F807" s="216"/>
      <c r="G807" s="216"/>
      <c r="H807" s="216"/>
      <c r="V807" s="17"/>
      <c r="X807" s="23" t="s">
        <v>82</v>
      </c>
      <c r="Y807" s="20">
        <f>IF(B807="PAGADO",0,C812)</f>
        <v>0</v>
      </c>
      <c r="AA807" s="216" t="s">
        <v>1308</v>
      </c>
      <c r="AB807" s="216"/>
      <c r="AC807" s="216"/>
      <c r="AD807" s="216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7" t="str">
        <f>IF(C812&lt;0,"NO PAGAR","COBRAR")</f>
        <v>COBRAR</v>
      </c>
      <c r="C813" s="21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tr">
        <f>IF(Y812&lt;0,"NO PAGAR","COBRAR")</f>
        <v>COBRAR</v>
      </c>
      <c r="Y813" s="21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9" t="s">
        <v>9</v>
      </c>
      <c r="C814" s="2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9" t="s">
        <v>9</v>
      </c>
      <c r="Y814" s="2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1" t="s">
        <v>7</v>
      </c>
      <c r="F823" s="212"/>
      <c r="G823" s="213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1" t="s">
        <v>7</v>
      </c>
      <c r="AB823" s="212"/>
      <c r="AC823" s="213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1" t="s">
        <v>7</v>
      </c>
      <c r="O825" s="212"/>
      <c r="P825" s="212"/>
      <c r="Q825" s="213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1" t="s">
        <v>7</v>
      </c>
      <c r="AK825" s="212"/>
      <c r="AL825" s="212"/>
      <c r="AM825" s="213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5" t="s">
        <v>30</v>
      </c>
      <c r="I844" s="215"/>
      <c r="J844" s="215"/>
      <c r="V844" s="17"/>
      <c r="AA844" s="215" t="s">
        <v>31</v>
      </c>
      <c r="AB844" s="215"/>
      <c r="AC844" s="215"/>
    </row>
    <row r="845" spans="1:43">
      <c r="H845" s="215"/>
      <c r="I845" s="215"/>
      <c r="J845" s="215"/>
      <c r="V845" s="17"/>
      <c r="AA845" s="215"/>
      <c r="AB845" s="215"/>
      <c r="AC845" s="215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6" t="s">
        <v>1410</v>
      </c>
      <c r="F849" s="216"/>
      <c r="G849" s="216"/>
      <c r="H849" s="216"/>
      <c r="V849" s="17"/>
      <c r="X849" s="23" t="s">
        <v>130</v>
      </c>
      <c r="Y849" s="20">
        <f>IF(B849="PAGADO",0,C854)</f>
        <v>0</v>
      </c>
      <c r="AA849" s="216" t="s">
        <v>1364</v>
      </c>
      <c r="AB849" s="216"/>
      <c r="AC849" s="216"/>
      <c r="AD849" s="216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9" t="s">
        <v>9</v>
      </c>
      <c r="C857" s="2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9" t="s">
        <v>9</v>
      </c>
      <c r="Y857" s="2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1" t="s">
        <v>7</v>
      </c>
      <c r="F865" s="212"/>
      <c r="G865" s="213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1" t="s">
        <v>7</v>
      </c>
      <c r="AB865" s="212"/>
      <c r="AC865" s="213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1" t="s">
        <v>7</v>
      </c>
      <c r="O867" s="212"/>
      <c r="P867" s="212"/>
      <c r="Q867" s="213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1" t="s">
        <v>7</v>
      </c>
      <c r="AK867" s="212"/>
      <c r="AL867" s="212"/>
      <c r="AM867" s="21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4" t="s">
        <v>29</v>
      </c>
      <c r="AD888" s="214"/>
      <c r="AE888" s="214"/>
    </row>
    <row r="889" spans="2:41">
      <c r="H889" s="215" t="s">
        <v>28</v>
      </c>
      <c r="I889" s="215"/>
      <c r="J889" s="215"/>
      <c r="V889" s="17"/>
      <c r="AC889" s="214"/>
      <c r="AD889" s="214"/>
      <c r="AE889" s="214"/>
    </row>
    <row r="890" spans="2:41">
      <c r="H890" s="215"/>
      <c r="I890" s="215"/>
      <c r="J890" s="215"/>
      <c r="V890" s="17"/>
      <c r="AC890" s="214"/>
      <c r="AD890" s="214"/>
      <c r="AE890" s="214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16" t="s">
        <v>1583</v>
      </c>
      <c r="F894" s="216"/>
      <c r="G894" s="216"/>
      <c r="H894" s="216"/>
      <c r="V894" s="17"/>
      <c r="X894" s="23" t="s">
        <v>32</v>
      </c>
      <c r="Y894" s="20">
        <f>IF(B894="PAGADO",0,C899)</f>
        <v>80</v>
      </c>
      <c r="AA894" s="216" t="s">
        <v>20</v>
      </c>
      <c r="AB894" s="216"/>
      <c r="AC894" s="216"/>
      <c r="AD894" s="216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7" t="str">
        <f>IF(C899&lt;0,"NO PAGAR","COBRAR")</f>
        <v>COBRAR</v>
      </c>
      <c r="C900" s="21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tr">
        <f>IF(Y899&lt;0,"NO PAGAR","COBRAR")</f>
        <v>COBRAR</v>
      </c>
      <c r="Y900" s="21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9" t="s">
        <v>9</v>
      </c>
      <c r="C901" s="2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9" t="s">
        <v>9</v>
      </c>
      <c r="Y901" s="2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1" t="s">
        <v>7</v>
      </c>
      <c r="F910" s="212"/>
      <c r="G910" s="213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1" t="s">
        <v>7</v>
      </c>
      <c r="AB910" s="212"/>
      <c r="AC910" s="21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1" t="s">
        <v>7</v>
      </c>
      <c r="O912" s="212"/>
      <c r="P912" s="212"/>
      <c r="Q912" s="213"/>
      <c r="R912" s="18">
        <f>SUM(R896:R911)</f>
        <v>0</v>
      </c>
      <c r="S912" s="3"/>
      <c r="V912" s="17"/>
      <c r="X912" s="12"/>
      <c r="Y912" s="10"/>
      <c r="AJ912" s="211" t="s">
        <v>7</v>
      </c>
      <c r="AK912" s="212"/>
      <c r="AL912" s="212"/>
      <c r="AM912" s="21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5" t="s">
        <v>30</v>
      </c>
      <c r="I934" s="215"/>
      <c r="J934" s="215"/>
      <c r="V934" s="17"/>
      <c r="AA934" s="215" t="s">
        <v>31</v>
      </c>
      <c r="AB934" s="215"/>
      <c r="AC934" s="215"/>
    </row>
    <row r="935" spans="1:43">
      <c r="H935" s="215"/>
      <c r="I935" s="215"/>
      <c r="J935" s="215"/>
      <c r="V935" s="17"/>
      <c r="AA935" s="215"/>
      <c r="AB935" s="215"/>
      <c r="AC935" s="215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80</v>
      </c>
      <c r="E939" s="216" t="s">
        <v>20</v>
      </c>
      <c r="F939" s="216"/>
      <c r="G939" s="216"/>
      <c r="H939" s="216"/>
      <c r="V939" s="17"/>
      <c r="X939" s="23" t="s">
        <v>32</v>
      </c>
      <c r="Y939" s="20">
        <f>IF(B1739="PAGADO",0,C944)</f>
        <v>80</v>
      </c>
      <c r="AA939" s="216" t="s">
        <v>20</v>
      </c>
      <c r="AB939" s="216"/>
      <c r="AC939" s="216"/>
      <c r="AD939" s="216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9" t="s">
        <v>9</v>
      </c>
      <c r="C947" s="2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9" t="s">
        <v>9</v>
      </c>
      <c r="Y947" s="2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1" t="s">
        <v>7</v>
      </c>
      <c r="F955" s="212"/>
      <c r="G955" s="21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1" t="s">
        <v>7</v>
      </c>
      <c r="AB955" s="212"/>
      <c r="AC955" s="21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1" t="s">
        <v>7</v>
      </c>
      <c r="O957" s="212"/>
      <c r="P957" s="212"/>
      <c r="Q957" s="213"/>
      <c r="R957" s="18">
        <f>SUM(R941:R956)</f>
        <v>0</v>
      </c>
      <c r="S957" s="3"/>
      <c r="V957" s="17"/>
      <c r="X957" s="12"/>
      <c r="Y957" s="10"/>
      <c r="AJ957" s="211" t="s">
        <v>7</v>
      </c>
      <c r="AK957" s="212"/>
      <c r="AL957" s="212"/>
      <c r="AM957" s="21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4" t="s">
        <v>29</v>
      </c>
      <c r="AD981" s="214"/>
      <c r="AE981" s="214"/>
    </row>
    <row r="982" spans="2:41">
      <c r="H982" s="215" t="s">
        <v>28</v>
      </c>
      <c r="I982" s="215"/>
      <c r="J982" s="215"/>
      <c r="V982" s="17"/>
      <c r="AC982" s="214"/>
      <c r="AD982" s="214"/>
      <c r="AE982" s="214"/>
    </row>
    <row r="983" spans="2:41">
      <c r="H983" s="215"/>
      <c r="I983" s="215"/>
      <c r="J983" s="215"/>
      <c r="V983" s="17"/>
      <c r="AC983" s="214"/>
      <c r="AD983" s="214"/>
      <c r="AE983" s="214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80</v>
      </c>
      <c r="E987" s="216" t="s">
        <v>20</v>
      </c>
      <c r="F987" s="216"/>
      <c r="G987" s="216"/>
      <c r="H987" s="216"/>
      <c r="V987" s="17"/>
      <c r="X987" s="23" t="s">
        <v>32</v>
      </c>
      <c r="Y987" s="20">
        <f>IF(B987="PAGADO",0,C992)</f>
        <v>80</v>
      </c>
      <c r="AA987" s="216" t="s">
        <v>20</v>
      </c>
      <c r="AB987" s="216"/>
      <c r="AC987" s="216"/>
      <c r="AD987" s="216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7" t="str">
        <f>IF(C992&lt;0,"NO PAGAR","COBRAR")</f>
        <v>COBRAR</v>
      </c>
      <c r="C993" s="21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7" t="str">
        <f>IF(Y992&lt;0,"NO PAGAR","COBRAR")</f>
        <v>COBRAR</v>
      </c>
      <c r="Y993" s="217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1" t="s">
        <v>7</v>
      </c>
      <c r="F1003" s="212"/>
      <c r="G1003" s="213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1" t="s">
        <v>7</v>
      </c>
      <c r="AB1003" s="212"/>
      <c r="AC1003" s="213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1" t="s">
        <v>7</v>
      </c>
      <c r="O1005" s="212"/>
      <c r="P1005" s="212"/>
      <c r="Q1005" s="213"/>
      <c r="R1005" s="18">
        <f>SUM(R989:R1004)</f>
        <v>0</v>
      </c>
      <c r="S1005" s="3"/>
      <c r="V1005" s="17"/>
      <c r="X1005" s="12"/>
      <c r="Y1005" s="10"/>
      <c r="AJ1005" s="211" t="s">
        <v>7</v>
      </c>
      <c r="AK1005" s="212"/>
      <c r="AL1005" s="212"/>
      <c r="AM1005" s="213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5" t="s">
        <v>30</v>
      </c>
      <c r="I1027" s="215"/>
      <c r="J1027" s="215"/>
      <c r="V1027" s="17"/>
      <c r="AA1027" s="215" t="s">
        <v>31</v>
      </c>
      <c r="AB1027" s="215"/>
      <c r="AC1027" s="215"/>
    </row>
    <row r="1028" spans="1:43">
      <c r="H1028" s="215"/>
      <c r="I1028" s="215"/>
      <c r="J1028" s="215"/>
      <c r="V1028" s="17"/>
      <c r="AA1028" s="215"/>
      <c r="AB1028" s="215"/>
      <c r="AC1028" s="215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80</v>
      </c>
      <c r="E1032" s="216" t="s">
        <v>20</v>
      </c>
      <c r="F1032" s="216"/>
      <c r="G1032" s="216"/>
      <c r="H1032" s="216"/>
      <c r="V1032" s="17"/>
      <c r="X1032" s="23" t="s">
        <v>32</v>
      </c>
      <c r="Y1032" s="20">
        <f>IF(B1832="PAGADO",0,C1037)</f>
        <v>80</v>
      </c>
      <c r="AA1032" s="216" t="s">
        <v>20</v>
      </c>
      <c r="AB1032" s="216"/>
      <c r="AC1032" s="216"/>
      <c r="AD1032" s="216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9" t="s">
        <v>9</v>
      </c>
      <c r="C1040" s="2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9" t="s">
        <v>9</v>
      </c>
      <c r="Y1040" s="2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1" t="s">
        <v>7</v>
      </c>
      <c r="F1048" s="212"/>
      <c r="G1048" s="21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1" t="s">
        <v>7</v>
      </c>
      <c r="AB1048" s="212"/>
      <c r="AC1048" s="21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1" t="s">
        <v>7</v>
      </c>
      <c r="O1050" s="212"/>
      <c r="P1050" s="212"/>
      <c r="Q1050" s="213"/>
      <c r="R1050" s="18">
        <f>SUM(R1034:R1049)</f>
        <v>0</v>
      </c>
      <c r="S1050" s="3"/>
      <c r="V1050" s="17"/>
      <c r="X1050" s="12"/>
      <c r="Y1050" s="10"/>
      <c r="AJ1050" s="211" t="s">
        <v>7</v>
      </c>
      <c r="AK1050" s="212"/>
      <c r="AL1050" s="212"/>
      <c r="AM1050" s="21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 t="s">
        <v>134</v>
      </c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157</v>
      </c>
      <c r="AB8" s="216"/>
      <c r="AC8" s="216"/>
      <c r="AD8" s="21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 ht="15" customHeight="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195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239</v>
      </c>
      <c r="AB53" s="216"/>
      <c r="AC53" s="216"/>
      <c r="AD53" s="21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4" t="s">
        <v>29</v>
      </c>
      <c r="AD93" s="214"/>
      <c r="AE93" s="214"/>
    </row>
    <row r="94" spans="2:31">
      <c r="H94" s="215" t="s">
        <v>28</v>
      </c>
      <c r="I94" s="215"/>
      <c r="J94" s="215"/>
      <c r="V94" s="17"/>
      <c r="AC94" s="214"/>
      <c r="AD94" s="214"/>
      <c r="AE94" s="214"/>
    </row>
    <row r="95" spans="2:31">
      <c r="H95" s="215"/>
      <c r="I95" s="215"/>
      <c r="J95" s="215"/>
      <c r="V95" s="17"/>
      <c r="AC95" s="214"/>
      <c r="AD95" s="214"/>
      <c r="AE95" s="21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6" t="s">
        <v>287</v>
      </c>
      <c r="F99" s="216"/>
      <c r="G99" s="216"/>
      <c r="H99" s="216"/>
      <c r="V99" s="17"/>
      <c r="X99" s="23" t="s">
        <v>282</v>
      </c>
      <c r="Y99" s="20">
        <f>IF(B99="PAGADO",0,C104)</f>
        <v>0</v>
      </c>
      <c r="AA99" s="216" t="s">
        <v>134</v>
      </c>
      <c r="AB99" s="216"/>
      <c r="AC99" s="216"/>
      <c r="AD99" s="21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7" t="str">
        <f>IF(C104&lt;0,"NO PAGAR","COBRAR")</f>
        <v>COBRAR</v>
      </c>
      <c r="C105" s="21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7" t="str">
        <f>IF(Y104&lt;0,"NO PAGAR","COBRAR")</f>
        <v>COBRAR</v>
      </c>
      <c r="Y105" s="21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9" t="s">
        <v>9</v>
      </c>
      <c r="C106" s="21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9" t="s">
        <v>9</v>
      </c>
      <c r="Y106" s="21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1" t="s">
        <v>7</v>
      </c>
      <c r="F115" s="212"/>
      <c r="G115" s="21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1" t="s">
        <v>7</v>
      </c>
      <c r="AB115" s="212"/>
      <c r="AC115" s="21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1" t="s">
        <v>7</v>
      </c>
      <c r="O117" s="212"/>
      <c r="P117" s="212"/>
      <c r="Q117" s="213"/>
      <c r="R117" s="18">
        <f>SUM(R101:R116)</f>
        <v>0</v>
      </c>
      <c r="S117" s="3"/>
      <c r="V117" s="17"/>
      <c r="X117" s="12"/>
      <c r="Y117" s="10"/>
      <c r="AJ117" s="211" t="s">
        <v>7</v>
      </c>
      <c r="AK117" s="212"/>
      <c r="AL117" s="212"/>
      <c r="AM117" s="21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5" t="s">
        <v>30</v>
      </c>
      <c r="I131" s="215"/>
      <c r="J131" s="215"/>
      <c r="V131" s="17"/>
      <c r="AA131" s="215" t="s">
        <v>31</v>
      </c>
      <c r="AB131" s="215"/>
      <c r="AC131" s="215"/>
    </row>
    <row r="132" spans="1:43">
      <c r="H132" s="215"/>
      <c r="I132" s="215"/>
      <c r="J132" s="215"/>
      <c r="V132" s="17"/>
      <c r="AA132" s="215"/>
      <c r="AB132" s="215"/>
      <c r="AC132" s="21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6" t="s">
        <v>20</v>
      </c>
      <c r="F136" s="216"/>
      <c r="G136" s="216"/>
      <c r="H136" s="216"/>
      <c r="V136" s="17"/>
      <c r="X136" s="23" t="s">
        <v>82</v>
      </c>
      <c r="Y136" s="20">
        <f>IF(B136="PAGADO",0,C141)</f>
        <v>0</v>
      </c>
      <c r="AA136" s="216" t="s">
        <v>20</v>
      </c>
      <c r="AB136" s="216"/>
      <c r="AC136" s="216"/>
      <c r="AD136" s="21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4" t="s">
        <v>29</v>
      </c>
      <c r="AD179" s="214"/>
      <c r="AE179" s="214"/>
    </row>
    <row r="180" spans="2:41">
      <c r="H180" s="215" t="s">
        <v>28</v>
      </c>
      <c r="I180" s="215"/>
      <c r="J180" s="215"/>
      <c r="V180" s="17"/>
      <c r="AC180" s="214"/>
      <c r="AD180" s="214"/>
      <c r="AE180" s="214"/>
    </row>
    <row r="181" spans="2:41">
      <c r="H181" s="215"/>
      <c r="I181" s="215"/>
      <c r="J181" s="215"/>
      <c r="V181" s="17"/>
      <c r="AC181" s="214"/>
      <c r="AD181" s="214"/>
      <c r="AE181" s="21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6" t="s">
        <v>20</v>
      </c>
      <c r="F185" s="216"/>
      <c r="G185" s="216"/>
      <c r="H185" s="216"/>
      <c r="V185" s="17"/>
      <c r="X185" s="23" t="s">
        <v>82</v>
      </c>
      <c r="Y185" s="20">
        <f>IF(B185="PAGADO",0,C190)</f>
        <v>0</v>
      </c>
      <c r="AA185" s="216" t="s">
        <v>20</v>
      </c>
      <c r="AB185" s="216"/>
      <c r="AC185" s="216"/>
      <c r="AD185" s="21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7" t="str">
        <f>IF(C190&lt;0,"NO PAGAR","COBRAR")</f>
        <v>COBRAR</v>
      </c>
      <c r="C191" s="21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7" t="str">
        <f>IF(Y190&lt;0,"NO PAGAR","COBRAR")</f>
        <v>COBRAR</v>
      </c>
      <c r="Y191" s="21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9" t="s">
        <v>9</v>
      </c>
      <c r="C192" s="2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9" t="s">
        <v>9</v>
      </c>
      <c r="Y192" s="2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1" t="s">
        <v>7</v>
      </c>
      <c r="F201" s="212"/>
      <c r="G201" s="21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1" t="s">
        <v>7</v>
      </c>
      <c r="AB201" s="212"/>
      <c r="AC201" s="21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1" t="s">
        <v>7</v>
      </c>
      <c r="O203" s="212"/>
      <c r="P203" s="212"/>
      <c r="Q203" s="213"/>
      <c r="R203" s="18">
        <f>SUM(R187:R202)</f>
        <v>0</v>
      </c>
      <c r="S203" s="3"/>
      <c r="V203" s="17"/>
      <c r="X203" s="12"/>
      <c r="Y203" s="10"/>
      <c r="AJ203" s="211" t="s">
        <v>7</v>
      </c>
      <c r="AK203" s="212"/>
      <c r="AL203" s="212"/>
      <c r="AM203" s="21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5" t="s">
        <v>30</v>
      </c>
      <c r="I225" s="215"/>
      <c r="J225" s="215"/>
      <c r="V225" s="17"/>
      <c r="AA225" s="215" t="s">
        <v>31</v>
      </c>
      <c r="AB225" s="215"/>
      <c r="AC225" s="215"/>
    </row>
    <row r="226" spans="2:41">
      <c r="H226" s="215"/>
      <c r="I226" s="215"/>
      <c r="J226" s="215"/>
      <c r="V226" s="17"/>
      <c r="AA226" s="215"/>
      <c r="AB226" s="215"/>
      <c r="AC226" s="21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6" t="s">
        <v>20</v>
      </c>
      <c r="F230" s="216"/>
      <c r="G230" s="216"/>
      <c r="H230" s="216"/>
      <c r="V230" s="17"/>
      <c r="X230" s="23" t="s">
        <v>32</v>
      </c>
      <c r="Y230" s="20">
        <f>IF(B980="PAGADO",0,C235)</f>
        <v>0</v>
      </c>
      <c r="AA230" s="216" t="s">
        <v>20</v>
      </c>
      <c r="AB230" s="216"/>
      <c r="AC230" s="216"/>
      <c r="AD230" s="21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9" t="s">
        <v>9</v>
      </c>
      <c r="C238" s="21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9" t="s">
        <v>9</v>
      </c>
      <c r="Y238" s="2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1" t="s">
        <v>7</v>
      </c>
      <c r="F246" s="212"/>
      <c r="G246" s="21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1" t="s">
        <v>7</v>
      </c>
      <c r="AB246" s="212"/>
      <c r="AC246" s="21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1" t="s">
        <v>7</v>
      </c>
      <c r="O248" s="212"/>
      <c r="P248" s="212"/>
      <c r="Q248" s="213"/>
      <c r="R248" s="18">
        <f>SUM(R232:R247)</f>
        <v>0</v>
      </c>
      <c r="S248" s="3"/>
      <c r="V248" s="17"/>
      <c r="X248" s="12"/>
      <c r="Y248" s="10"/>
      <c r="AJ248" s="211" t="s">
        <v>7</v>
      </c>
      <c r="AK248" s="212"/>
      <c r="AL248" s="212"/>
      <c r="AM248" s="21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4" t="s">
        <v>29</v>
      </c>
      <c r="AD271" s="214"/>
      <c r="AE271" s="214"/>
    </row>
    <row r="272" spans="2:31">
      <c r="H272" s="215" t="s">
        <v>28</v>
      </c>
      <c r="I272" s="215"/>
      <c r="J272" s="215"/>
      <c r="V272" s="17"/>
      <c r="AC272" s="214"/>
      <c r="AD272" s="214"/>
      <c r="AE272" s="214"/>
    </row>
    <row r="273" spans="2:41">
      <c r="H273" s="215"/>
      <c r="I273" s="215"/>
      <c r="J273" s="215"/>
      <c r="V273" s="17"/>
      <c r="AC273" s="214"/>
      <c r="AD273" s="214"/>
      <c r="AE273" s="21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6" t="s">
        <v>20</v>
      </c>
      <c r="F277" s="216"/>
      <c r="G277" s="216"/>
      <c r="H277" s="216"/>
      <c r="V277" s="17"/>
      <c r="X277" s="23" t="s">
        <v>282</v>
      </c>
      <c r="Y277" s="20">
        <f>IF(B277="PAGADO",0,C282)</f>
        <v>0</v>
      </c>
      <c r="AA277" s="216" t="s">
        <v>134</v>
      </c>
      <c r="AB277" s="216"/>
      <c r="AC277" s="216"/>
      <c r="AD277" s="21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7" t="str">
        <f>IF(C282&lt;0,"NO PAGAR","COBRAR")</f>
        <v>COBRAR</v>
      </c>
      <c r="C283" s="21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7" t="str">
        <f>IF(Y282&lt;0,"NO PAGAR","COBRAR")</f>
        <v>COBRAR</v>
      </c>
      <c r="Y283" s="21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9" t="s">
        <v>9</v>
      </c>
      <c r="C284" s="2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9" t="s">
        <v>9</v>
      </c>
      <c r="Y284" s="2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1" t="s">
        <v>7</v>
      </c>
      <c r="F293" s="212"/>
      <c r="G293" s="21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1" t="s">
        <v>7</v>
      </c>
      <c r="AB293" s="212"/>
      <c r="AC293" s="21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1" t="s">
        <v>7</v>
      </c>
      <c r="O295" s="212"/>
      <c r="P295" s="212"/>
      <c r="Q295" s="213"/>
      <c r="R295" s="18">
        <f>SUM(R279:R294)</f>
        <v>0</v>
      </c>
      <c r="S295" s="3"/>
      <c r="V295" s="17"/>
      <c r="X295" s="12"/>
      <c r="Y295" s="10"/>
      <c r="AJ295" s="211" t="s">
        <v>7</v>
      </c>
      <c r="AK295" s="212"/>
      <c r="AL295" s="212"/>
      <c r="AM295" s="21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5" t="s">
        <v>30</v>
      </c>
      <c r="I317" s="215"/>
      <c r="J317" s="215"/>
      <c r="V317" s="17"/>
      <c r="AA317" s="215" t="s">
        <v>31</v>
      </c>
      <c r="AB317" s="215"/>
      <c r="AC317" s="215"/>
    </row>
    <row r="318" spans="1:43">
      <c r="H318" s="215"/>
      <c r="I318" s="215"/>
      <c r="J318" s="215"/>
      <c r="V318" s="17"/>
      <c r="AA318" s="215"/>
      <c r="AB318" s="215"/>
      <c r="AC318" s="21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6" t="s">
        <v>20</v>
      </c>
      <c r="F322" s="216"/>
      <c r="G322" s="216"/>
      <c r="H322" s="216"/>
      <c r="V322" s="17"/>
      <c r="X322" s="23" t="s">
        <v>32</v>
      </c>
      <c r="Y322" s="20">
        <f>IF(B1072="PAGADO",0,C327)</f>
        <v>0</v>
      </c>
      <c r="AA322" s="216" t="s">
        <v>20</v>
      </c>
      <c r="AB322" s="216"/>
      <c r="AC322" s="216"/>
      <c r="AD322" s="21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9" t="s">
        <v>9</v>
      </c>
      <c r="C330" s="21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9" t="s">
        <v>9</v>
      </c>
      <c r="Y330" s="2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1" t="s">
        <v>7</v>
      </c>
      <c r="F338" s="212"/>
      <c r="G338" s="21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1" t="s">
        <v>7</v>
      </c>
      <c r="AB338" s="212"/>
      <c r="AC338" s="21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1" t="s">
        <v>7</v>
      </c>
      <c r="O340" s="212"/>
      <c r="P340" s="212"/>
      <c r="Q340" s="213"/>
      <c r="R340" s="18">
        <f>SUM(R324:R339)</f>
        <v>0</v>
      </c>
      <c r="S340" s="3"/>
      <c r="V340" s="17"/>
      <c r="X340" s="12"/>
      <c r="Y340" s="10"/>
      <c r="AJ340" s="211" t="s">
        <v>7</v>
      </c>
      <c r="AK340" s="212"/>
      <c r="AL340" s="212"/>
      <c r="AM340" s="21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4" t="s">
        <v>29</v>
      </c>
      <c r="AD364" s="214"/>
      <c r="AE364" s="214"/>
    </row>
    <row r="365" spans="8:31">
      <c r="H365" s="215" t="s">
        <v>28</v>
      </c>
      <c r="I365" s="215"/>
      <c r="J365" s="215"/>
      <c r="V365" s="17"/>
      <c r="AC365" s="214"/>
      <c r="AD365" s="214"/>
      <c r="AE365" s="214"/>
    </row>
    <row r="366" spans="8:31">
      <c r="H366" s="215"/>
      <c r="I366" s="215"/>
      <c r="J366" s="215"/>
      <c r="V366" s="17"/>
      <c r="AC366" s="214"/>
      <c r="AD366" s="214"/>
      <c r="AE366" s="21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6" t="s">
        <v>20</v>
      </c>
      <c r="F370" s="216"/>
      <c r="G370" s="216"/>
      <c r="H370" s="216"/>
      <c r="V370" s="17"/>
      <c r="X370" s="23" t="s">
        <v>32</v>
      </c>
      <c r="Y370" s="20">
        <f>IF(B370="PAGADO",0,C375)</f>
        <v>0</v>
      </c>
      <c r="AA370" s="216" t="s">
        <v>20</v>
      </c>
      <c r="AB370" s="216"/>
      <c r="AC370" s="216"/>
      <c r="AD370" s="21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7" t="str">
        <f>IF(C375&lt;0,"NO PAGAR","COBRAR")</f>
        <v>COBRAR</v>
      </c>
      <c r="C376" s="21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tr">
        <f>IF(Y375&lt;0,"NO PAGAR","COBRAR")</f>
        <v>COBRAR</v>
      </c>
      <c r="Y376" s="21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9" t="s">
        <v>9</v>
      </c>
      <c r="C377" s="21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9" t="s">
        <v>9</v>
      </c>
      <c r="Y377" s="21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1" t="s">
        <v>7</v>
      </c>
      <c r="F386" s="212"/>
      <c r="G386" s="21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1" t="s">
        <v>7</v>
      </c>
      <c r="AB386" s="212"/>
      <c r="AC386" s="21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1" t="s">
        <v>7</v>
      </c>
      <c r="O388" s="212"/>
      <c r="P388" s="212"/>
      <c r="Q388" s="213"/>
      <c r="R388" s="18">
        <f>SUM(R372:R387)</f>
        <v>0</v>
      </c>
      <c r="S388" s="3"/>
      <c r="V388" s="17"/>
      <c r="X388" s="12"/>
      <c r="Y388" s="10"/>
      <c r="AJ388" s="211" t="s">
        <v>7</v>
      </c>
      <c r="AK388" s="212"/>
      <c r="AL388" s="212"/>
      <c r="AM388" s="21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5" t="s">
        <v>30</v>
      </c>
      <c r="I410" s="215"/>
      <c r="J410" s="215"/>
      <c r="V410" s="17"/>
      <c r="AA410" s="215" t="s">
        <v>31</v>
      </c>
      <c r="AB410" s="215"/>
      <c r="AC410" s="215"/>
    </row>
    <row r="411" spans="1:43">
      <c r="H411" s="215"/>
      <c r="I411" s="215"/>
      <c r="J411" s="215"/>
      <c r="V411" s="17"/>
      <c r="AA411" s="215"/>
      <c r="AB411" s="215"/>
      <c r="AC411" s="21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6" t="s">
        <v>20</v>
      </c>
      <c r="F415" s="216"/>
      <c r="G415" s="216"/>
      <c r="H415" s="216"/>
      <c r="V415" s="17"/>
      <c r="X415" s="23" t="s">
        <v>156</v>
      </c>
      <c r="Y415" s="20">
        <f>IF(B1165="PAGADO",0,C420)</f>
        <v>0</v>
      </c>
      <c r="AA415" s="216" t="s">
        <v>858</v>
      </c>
      <c r="AB415" s="216"/>
      <c r="AC415" s="216"/>
      <c r="AD415" s="21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1" t="s">
        <v>7</v>
      </c>
      <c r="O433" s="212"/>
      <c r="P433" s="212"/>
      <c r="Q433" s="213"/>
      <c r="R433" s="18">
        <f>SUM(R417:R432)</f>
        <v>0</v>
      </c>
      <c r="S433" s="3"/>
      <c r="V433" s="17"/>
      <c r="X433" s="12"/>
      <c r="Y433" s="10"/>
      <c r="AJ433" s="211" t="s">
        <v>7</v>
      </c>
      <c r="AK433" s="212"/>
      <c r="AL433" s="212"/>
      <c r="AM433" s="21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4" t="s">
        <v>29</v>
      </c>
      <c r="AD454" s="214"/>
      <c r="AE454" s="214"/>
    </row>
    <row r="455" spans="2:41">
      <c r="H455" s="215" t="s">
        <v>28</v>
      </c>
      <c r="I455" s="215"/>
      <c r="J455" s="215"/>
      <c r="V455" s="17"/>
      <c r="AC455" s="214"/>
      <c r="AD455" s="214"/>
      <c r="AE455" s="214"/>
    </row>
    <row r="456" spans="2:41">
      <c r="H456" s="215"/>
      <c r="I456" s="215"/>
      <c r="J456" s="215"/>
      <c r="V456" s="17"/>
      <c r="AC456" s="214"/>
      <c r="AD456" s="214"/>
      <c r="AE456" s="214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6" t="s">
        <v>20</v>
      </c>
      <c r="F460" s="216"/>
      <c r="G460" s="216"/>
      <c r="H460" s="216"/>
      <c r="V460" s="17"/>
      <c r="X460" s="23" t="s">
        <v>32</v>
      </c>
      <c r="Y460" s="20">
        <f>IF(B460="PAGADO",0,C465)</f>
        <v>0</v>
      </c>
      <c r="AA460" s="216" t="s">
        <v>919</v>
      </c>
      <c r="AB460" s="216"/>
      <c r="AC460" s="216"/>
      <c r="AD460" s="21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7" t="str">
        <f>IF(C465&lt;0,"NO PAGAR","COBRAR")</f>
        <v>COBRAR</v>
      </c>
      <c r="C466" s="21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tr">
        <f>IF(Y465&lt;0,"NO PAGAR","COBRAR")</f>
        <v>COBRAR</v>
      </c>
      <c r="Y466" s="21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9" t="s">
        <v>9</v>
      </c>
      <c r="C467" s="2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9" t="s">
        <v>9</v>
      </c>
      <c r="Y467" s="2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1" t="s">
        <v>7</v>
      </c>
      <c r="F476" s="212"/>
      <c r="G476" s="21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1" t="s">
        <v>7</v>
      </c>
      <c r="AB476" s="212"/>
      <c r="AC476" s="21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1" t="s">
        <v>7</v>
      </c>
      <c r="O478" s="212"/>
      <c r="P478" s="212"/>
      <c r="Q478" s="213"/>
      <c r="R478" s="18">
        <f>SUM(R462:R477)</f>
        <v>0</v>
      </c>
      <c r="S478" s="3"/>
      <c r="V478" s="17"/>
      <c r="X478" s="12"/>
      <c r="Y478" s="10"/>
      <c r="AJ478" s="211" t="s">
        <v>7</v>
      </c>
      <c r="AK478" s="212"/>
      <c r="AL478" s="212"/>
      <c r="AM478" s="21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5" t="s">
        <v>30</v>
      </c>
      <c r="I500" s="215"/>
      <c r="J500" s="215"/>
      <c r="V500" s="17"/>
      <c r="AA500" s="215" t="s">
        <v>31</v>
      </c>
      <c r="AB500" s="215"/>
      <c r="AC500" s="215"/>
    </row>
    <row r="501" spans="1:43">
      <c r="H501" s="215"/>
      <c r="I501" s="215"/>
      <c r="J501" s="215"/>
      <c r="V501" s="17"/>
      <c r="AA501" s="215"/>
      <c r="AB501" s="215"/>
      <c r="AC501" s="21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6" t="s">
        <v>989</v>
      </c>
      <c r="F505" s="216"/>
      <c r="G505" s="216"/>
      <c r="H505" s="216"/>
      <c r="V505" s="17"/>
      <c r="X505" s="23" t="s">
        <v>156</v>
      </c>
      <c r="Y505" s="20">
        <f>IF(B505="PAGADO",0,C510)</f>
        <v>0</v>
      </c>
      <c r="AA505" s="216" t="s">
        <v>20</v>
      </c>
      <c r="AB505" s="216"/>
      <c r="AC505" s="216"/>
      <c r="AD505" s="21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9" t="s">
        <v>9</v>
      </c>
      <c r="C513" s="2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9" t="s">
        <v>9</v>
      </c>
      <c r="Y513" s="2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1" t="s">
        <v>7</v>
      </c>
      <c r="F521" s="212"/>
      <c r="G521" s="21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1" t="s">
        <v>7</v>
      </c>
      <c r="AB521" s="212"/>
      <c r="AC521" s="21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1" t="s">
        <v>7</v>
      </c>
      <c r="O523" s="212"/>
      <c r="P523" s="212"/>
      <c r="Q523" s="213"/>
      <c r="R523" s="18">
        <f>SUM(R507:R522)</f>
        <v>0</v>
      </c>
      <c r="S523" s="3"/>
      <c r="V523" s="17"/>
      <c r="X523" s="12"/>
      <c r="Y523" s="10"/>
      <c r="AJ523" s="211" t="s">
        <v>7</v>
      </c>
      <c r="AK523" s="212"/>
      <c r="AL523" s="212"/>
      <c r="AM523" s="21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6" t="s">
        <v>20</v>
      </c>
      <c r="F552" s="216"/>
      <c r="G552" s="216"/>
      <c r="H552" s="216"/>
      <c r="V552" s="17"/>
      <c r="X552" s="23" t="s">
        <v>32</v>
      </c>
      <c r="Y552" s="20">
        <f>IF(B552="PAGADO",0,C557)</f>
        <v>0</v>
      </c>
      <c r="AA552" s="216" t="s">
        <v>20</v>
      </c>
      <c r="AB552" s="216"/>
      <c r="AC552" s="216"/>
      <c r="AD552" s="21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7" t="str">
        <f>IF(C557&lt;0,"NO PAGAR","COBRAR")</f>
        <v>COBRAR</v>
      </c>
      <c r="C558" s="21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tr">
        <f>IF(Y557&lt;0,"NO PAGAR","COBRAR")</f>
        <v>COBRAR</v>
      </c>
      <c r="Y558" s="21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1" t="s">
        <v>7</v>
      </c>
      <c r="F568" s="212"/>
      <c r="G568" s="21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5" t="s">
        <v>30</v>
      </c>
      <c r="I592" s="215"/>
      <c r="J592" s="215"/>
      <c r="V592" s="17"/>
      <c r="AA592" s="215" t="s">
        <v>31</v>
      </c>
      <c r="AB592" s="215"/>
      <c r="AC592" s="215"/>
    </row>
    <row r="593" spans="2:41">
      <c r="H593" s="215"/>
      <c r="I593" s="215"/>
      <c r="J593" s="215"/>
      <c r="V593" s="17"/>
      <c r="AA593" s="215"/>
      <c r="AB593" s="215"/>
      <c r="AC593" s="21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6" t="s">
        <v>20</v>
      </c>
      <c r="F597" s="216"/>
      <c r="G597" s="216"/>
      <c r="H597" s="216"/>
      <c r="V597" s="17"/>
      <c r="X597" s="23" t="s">
        <v>32</v>
      </c>
      <c r="Y597" s="20">
        <f>IF(B1361="PAGADO",0,C602)</f>
        <v>0</v>
      </c>
      <c r="AA597" s="216" t="s">
        <v>20</v>
      </c>
      <c r="AB597" s="216"/>
      <c r="AC597" s="216"/>
      <c r="AD597" s="21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9" t="s">
        <v>9</v>
      </c>
      <c r="C605" s="2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9" t="s">
        <v>9</v>
      </c>
      <c r="Y605" s="2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1" t="s">
        <v>7</v>
      </c>
      <c r="F613" s="212"/>
      <c r="G613" s="21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1" t="s">
        <v>7</v>
      </c>
      <c r="AB613" s="212"/>
      <c r="AC613" s="21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1" t="s">
        <v>7</v>
      </c>
      <c r="O615" s="212"/>
      <c r="P615" s="212"/>
      <c r="Q615" s="213"/>
      <c r="R615" s="18">
        <f>SUM(R599:R614)</f>
        <v>0</v>
      </c>
      <c r="S615" s="3"/>
      <c r="V615" s="17"/>
      <c r="X615" s="12"/>
      <c r="Y615" s="10"/>
      <c r="AJ615" s="211" t="s">
        <v>7</v>
      </c>
      <c r="AK615" s="212"/>
      <c r="AL615" s="212"/>
      <c r="AM615" s="21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4" t="s">
        <v>29</v>
      </c>
      <c r="AD639" s="214"/>
      <c r="AE639" s="214"/>
    </row>
    <row r="640" spans="2:31">
      <c r="H640" s="215" t="s">
        <v>28</v>
      </c>
      <c r="I640" s="215"/>
      <c r="J640" s="215"/>
      <c r="V640" s="17"/>
      <c r="AC640" s="214"/>
      <c r="AD640" s="214"/>
      <c r="AE640" s="214"/>
    </row>
    <row r="641" spans="2:41">
      <c r="H641" s="215"/>
      <c r="I641" s="215"/>
      <c r="J641" s="215"/>
      <c r="V641" s="17"/>
      <c r="AC641" s="214"/>
      <c r="AD641" s="214"/>
      <c r="AE641" s="214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6" t="s">
        <v>20</v>
      </c>
      <c r="F645" s="216"/>
      <c r="G645" s="216"/>
      <c r="H645" s="216"/>
      <c r="V645" s="17"/>
      <c r="X645" s="23" t="s">
        <v>32</v>
      </c>
      <c r="Y645" s="20">
        <f>IF(B645="PAGADO",0,C650)</f>
        <v>0</v>
      </c>
      <c r="AA645" s="216" t="s">
        <v>437</v>
      </c>
      <c r="AB645" s="216"/>
      <c r="AC645" s="216"/>
      <c r="AD645" s="21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7" t="str">
        <f>IF(C650&lt;0,"NO PAGAR","COBRAR")</f>
        <v>COBRAR</v>
      </c>
      <c r="C651" s="21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tr">
        <f>IF(Y650&lt;0,"NO PAGAR","COBRAR")</f>
        <v>COBRAR</v>
      </c>
      <c r="Y651" s="21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9" t="s">
        <v>9</v>
      </c>
      <c r="C652" s="2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9" t="s">
        <v>9</v>
      </c>
      <c r="Y652" s="2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1" t="s">
        <v>7</v>
      </c>
      <c r="F661" s="212"/>
      <c r="G661" s="21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1" t="s">
        <v>7</v>
      </c>
      <c r="AB661" s="212"/>
      <c r="AC661" s="21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1" t="s">
        <v>7</v>
      </c>
      <c r="O663" s="212"/>
      <c r="P663" s="212"/>
      <c r="Q663" s="213"/>
      <c r="R663" s="18">
        <f>SUM(R647:R662)</f>
        <v>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5" t="s">
        <v>30</v>
      </c>
      <c r="I679" s="215"/>
      <c r="J679" s="215"/>
      <c r="V679" s="17"/>
      <c r="AA679" s="215" t="s">
        <v>31</v>
      </c>
      <c r="AB679" s="215"/>
      <c r="AC679" s="215"/>
    </row>
    <row r="680" spans="1:43">
      <c r="H680" s="215"/>
      <c r="I680" s="215"/>
      <c r="J680" s="215"/>
      <c r="V680" s="17"/>
      <c r="AA680" s="215"/>
      <c r="AB680" s="215"/>
      <c r="AC680" s="21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6" t="s">
        <v>1187</v>
      </c>
      <c r="F684" s="216"/>
      <c r="G684" s="216"/>
      <c r="H684" s="216"/>
      <c r="V684" s="17"/>
      <c r="X684" s="23" t="s">
        <v>82</v>
      </c>
      <c r="Y684" s="20">
        <f>IF(B684="PAGADO",0,C689)</f>
        <v>0</v>
      </c>
      <c r="AA684" s="216" t="s">
        <v>1267</v>
      </c>
      <c r="AB684" s="216"/>
      <c r="AC684" s="216"/>
      <c r="AD684" s="216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4" t="s">
        <v>29</v>
      </c>
      <c r="AD719" s="214"/>
      <c r="AE719" s="214"/>
    </row>
    <row r="720" spans="2:31">
      <c r="H720" s="215" t="s">
        <v>28</v>
      </c>
      <c r="I720" s="215"/>
      <c r="J720" s="215"/>
      <c r="V720" s="17"/>
      <c r="AC720" s="214"/>
      <c r="AD720" s="214"/>
      <c r="AE720" s="214"/>
    </row>
    <row r="721" spans="2:41">
      <c r="H721" s="215"/>
      <c r="I721" s="215"/>
      <c r="J721" s="215"/>
      <c r="V721" s="17"/>
      <c r="AC721" s="214"/>
      <c r="AD721" s="214"/>
      <c r="AE721" s="214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6" t="s">
        <v>1308</v>
      </c>
      <c r="F725" s="216"/>
      <c r="G725" s="216"/>
      <c r="H725" s="216"/>
      <c r="V725" s="17"/>
      <c r="X725" s="23" t="s">
        <v>82</v>
      </c>
      <c r="Y725" s="20">
        <f>IF(B725="PAGADO",0,C730)</f>
        <v>0</v>
      </c>
      <c r="AA725" s="216" t="s">
        <v>1364</v>
      </c>
      <c r="AB725" s="216"/>
      <c r="AC725" s="216"/>
      <c r="AD725" s="216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7" t="str">
        <f>IF(C730&lt;0,"NO PAGAR","COBRAR")</f>
        <v>COBRAR</v>
      </c>
      <c r="C731" s="21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7" t="str">
        <f>IF(Y730&lt;0,"NO PAGAR","COBRAR")</f>
        <v>COBRAR</v>
      </c>
      <c r="Y731" s="21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9" t="s">
        <v>9</v>
      </c>
      <c r="C732" s="2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9" t="s">
        <v>9</v>
      </c>
      <c r="Y732" s="2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1" t="s">
        <v>7</v>
      </c>
      <c r="F741" s="212"/>
      <c r="G741" s="21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1" t="s">
        <v>7</v>
      </c>
      <c r="AB741" s="212"/>
      <c r="AC741" s="21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1" t="s">
        <v>7</v>
      </c>
      <c r="O743" s="212"/>
      <c r="P743" s="212"/>
      <c r="Q743" s="21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1" t="s">
        <v>7</v>
      </c>
      <c r="AK743" s="212"/>
      <c r="AL743" s="212"/>
      <c r="AM743" s="21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5" t="s">
        <v>30</v>
      </c>
      <c r="I760" s="215"/>
      <c r="J760" s="215"/>
      <c r="V760" s="17"/>
      <c r="AA760" s="215" t="s">
        <v>31</v>
      </c>
      <c r="AB760" s="215"/>
      <c r="AC760" s="215"/>
    </row>
    <row r="761" spans="1:43">
      <c r="H761" s="215"/>
      <c r="I761" s="215"/>
      <c r="J761" s="215"/>
      <c r="V761" s="17"/>
      <c r="AA761" s="215"/>
      <c r="AB761" s="215"/>
      <c r="AC761" s="215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6" t="s">
        <v>20</v>
      </c>
      <c r="F763" s="216"/>
      <c r="G763" s="216"/>
      <c r="H763" s="216"/>
      <c r="V763" s="17"/>
      <c r="X763" s="23" t="s">
        <v>130</v>
      </c>
      <c r="Y763" s="20">
        <f>IF(B1547="PAGADO",0,C768)</f>
        <v>0</v>
      </c>
      <c r="AA763" s="216" t="s">
        <v>195</v>
      </c>
      <c r="AB763" s="216"/>
      <c r="AC763" s="216"/>
      <c r="AD763" s="216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5" t="s">
        <v>28</v>
      </c>
      <c r="H802" s="215"/>
      <c r="V802" s="17"/>
      <c r="AC802" s="214" t="s">
        <v>29</v>
      </c>
      <c r="AD802" s="214"/>
      <c r="AE802" s="214"/>
    </row>
    <row r="803" spans="2:41" ht="15" customHeight="1">
      <c r="G803" s="215"/>
      <c r="H803" s="215"/>
      <c r="I803" s="75"/>
      <c r="V803" s="17"/>
      <c r="AC803" s="214"/>
      <c r="AD803" s="214"/>
      <c r="AE803" s="214"/>
    </row>
    <row r="804" spans="2:41" ht="15" customHeight="1">
      <c r="G804" s="215"/>
      <c r="H804" s="215"/>
      <c r="I804" s="75"/>
      <c r="V804" s="17"/>
      <c r="AC804" s="214"/>
      <c r="AD804" s="214"/>
      <c r="AE804" s="214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6" t="s">
        <v>1582</v>
      </c>
      <c r="F806" s="216"/>
      <c r="G806" s="216"/>
      <c r="H806" s="216"/>
      <c r="V806" s="17"/>
      <c r="X806" s="23" t="s">
        <v>82</v>
      </c>
      <c r="Y806" s="20">
        <f>IF(B806="PAGADO",0,C811)</f>
        <v>0</v>
      </c>
      <c r="AA806" s="216" t="s">
        <v>1581</v>
      </c>
      <c r="AB806" s="216"/>
      <c r="AC806" s="216"/>
      <c r="AD806" s="216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7" t="str">
        <f>IF(C811&lt;0,"NO PAGAR","COBRAR")</f>
        <v>COBRAR</v>
      </c>
      <c r="C812" s="21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tr">
        <f>IF(Y811&lt;0,"NO PAGAR","COBRAR")</f>
        <v>COBRAR</v>
      </c>
      <c r="Y812" s="21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1" t="s">
        <v>7</v>
      </c>
      <c r="F822" s="212"/>
      <c r="G822" s="213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1" t="s">
        <v>7</v>
      </c>
      <c r="AB822" s="212"/>
      <c r="AC822" s="213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1" t="s">
        <v>7</v>
      </c>
      <c r="O824" s="212"/>
      <c r="P824" s="212"/>
      <c r="Q824" s="213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1" t="s">
        <v>7</v>
      </c>
      <c r="AK824" s="212"/>
      <c r="AL824" s="212"/>
      <c r="AM824" s="213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5" t="s">
        <v>30</v>
      </c>
      <c r="I843" s="215"/>
      <c r="J843" s="215"/>
      <c r="V843" s="17"/>
      <c r="AA843" s="215" t="s">
        <v>31</v>
      </c>
      <c r="AB843" s="215"/>
      <c r="AC843" s="215"/>
    </row>
    <row r="844" spans="1:43">
      <c r="H844" s="215"/>
      <c r="I844" s="215"/>
      <c r="J844" s="215"/>
      <c r="V844" s="17"/>
      <c r="AA844" s="215"/>
      <c r="AB844" s="215"/>
      <c r="AC844" s="215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6" t="s">
        <v>287</v>
      </c>
      <c r="F846" s="216"/>
      <c r="G846" s="216"/>
      <c r="H846" s="216"/>
      <c r="V846" s="17"/>
      <c r="X846" s="23" t="s">
        <v>82</v>
      </c>
      <c r="Y846" s="20">
        <f>IF(B846="PAGADO",0,C851)</f>
        <v>0</v>
      </c>
      <c r="AA846" s="216" t="s">
        <v>1613</v>
      </c>
      <c r="AB846" s="216"/>
      <c r="AC846" s="216"/>
      <c r="AD846" s="216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1" t="s">
        <v>7</v>
      </c>
      <c r="F862" s="212"/>
      <c r="G862" s="213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1" t="s">
        <v>7</v>
      </c>
      <c r="AB862" s="212"/>
      <c r="AC862" s="213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1" t="s">
        <v>7</v>
      </c>
      <c r="O864" s="212"/>
      <c r="P864" s="212"/>
      <c r="Q864" s="213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1" t="s">
        <v>7</v>
      </c>
      <c r="AK864" s="212"/>
      <c r="AL864" s="212"/>
      <c r="AM864" s="213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4" t="s">
        <v>29</v>
      </c>
      <c r="AD885" s="214"/>
      <c r="AE885" s="214"/>
    </row>
    <row r="886" spans="2:41" ht="15" customHeight="1">
      <c r="F886" s="215" t="s">
        <v>28</v>
      </c>
      <c r="G886" s="215"/>
      <c r="H886" s="215"/>
      <c r="V886" s="17"/>
      <c r="AC886" s="214"/>
      <c r="AD886" s="214"/>
      <c r="AE886" s="214"/>
    </row>
    <row r="887" spans="2:41" ht="15" customHeight="1">
      <c r="F887" s="215"/>
      <c r="G887" s="215"/>
      <c r="H887" s="215"/>
      <c r="V887" s="17"/>
      <c r="AC887" s="214"/>
      <c r="AD887" s="214"/>
      <c r="AE887" s="214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6" t="s">
        <v>1584</v>
      </c>
      <c r="F889" s="216"/>
      <c r="G889" s="216"/>
      <c r="H889" s="216"/>
      <c r="V889" s="17"/>
      <c r="X889" s="23" t="s">
        <v>32</v>
      </c>
      <c r="Y889" s="20">
        <f>IF(B889="PAGADO",0,C894)</f>
        <v>0</v>
      </c>
      <c r="AA889" s="216" t="s">
        <v>20</v>
      </c>
      <c r="AB889" s="216"/>
      <c r="AC889" s="216"/>
      <c r="AD889" s="216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7" t="str">
        <f>IF(C894&lt;0,"NO PAGAR","COBRAR")</f>
        <v>COBRAR</v>
      </c>
      <c r="C895" s="21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7" t="str">
        <f>IF(Y894&lt;0,"NO PAGAR","COBRAR")</f>
        <v>COBRAR</v>
      </c>
      <c r="Y895" s="21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9" t="s">
        <v>9</v>
      </c>
      <c r="C896" s="2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9" t="s">
        <v>9</v>
      </c>
      <c r="Y896" s="2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1" t="s">
        <v>7</v>
      </c>
      <c r="F905" s="212"/>
      <c r="G905" s="213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1" t="s">
        <v>7</v>
      </c>
      <c r="AB905" s="212"/>
      <c r="AC905" s="21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1" t="s">
        <v>7</v>
      </c>
      <c r="O907" s="212"/>
      <c r="P907" s="212"/>
      <c r="Q907" s="213"/>
      <c r="R907" s="18">
        <f>SUM(R891:R906)</f>
        <v>0</v>
      </c>
      <c r="S907" s="3"/>
      <c r="V907" s="17"/>
      <c r="X907" s="12"/>
      <c r="Y907" s="10"/>
      <c r="AJ907" s="211" t="s">
        <v>7</v>
      </c>
      <c r="AK907" s="212"/>
      <c r="AL907" s="212"/>
      <c r="AM907" s="213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5" t="s">
        <v>30</v>
      </c>
      <c r="I929" s="215"/>
      <c r="J929" s="215"/>
      <c r="V929" s="17"/>
      <c r="AA929" s="215" t="s">
        <v>31</v>
      </c>
      <c r="AB929" s="215"/>
      <c r="AC929" s="215"/>
    </row>
    <row r="930" spans="2:41">
      <c r="H930" s="215"/>
      <c r="I930" s="215"/>
      <c r="J930" s="215"/>
      <c r="V930" s="17"/>
      <c r="AA930" s="215"/>
      <c r="AB930" s="215"/>
      <c r="AC930" s="215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16" t="s">
        <v>20</v>
      </c>
      <c r="F934" s="216"/>
      <c r="G934" s="216"/>
      <c r="H934" s="216"/>
      <c r="V934" s="17"/>
      <c r="X934" s="23" t="s">
        <v>32</v>
      </c>
      <c r="Y934" s="20">
        <f>IF(B1734="PAGADO",0,C939)</f>
        <v>0</v>
      </c>
      <c r="AA934" s="216" t="s">
        <v>20</v>
      </c>
      <c r="AB934" s="216"/>
      <c r="AC934" s="216"/>
      <c r="AD934" s="216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9" t="s">
        <v>9</v>
      </c>
      <c r="C942" s="2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9" t="s">
        <v>9</v>
      </c>
      <c r="Y942" s="2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1" t="s">
        <v>7</v>
      </c>
      <c r="F950" s="212"/>
      <c r="G950" s="21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1" t="s">
        <v>7</v>
      </c>
      <c r="AB950" s="212"/>
      <c r="AC950" s="213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1" t="s">
        <v>7</v>
      </c>
      <c r="O952" s="212"/>
      <c r="P952" s="212"/>
      <c r="Q952" s="213"/>
      <c r="R952" s="18">
        <f>SUM(R936:R951)</f>
        <v>0</v>
      </c>
      <c r="S952" s="3"/>
      <c r="V952" s="17"/>
      <c r="X952" s="12"/>
      <c r="Y952" s="10"/>
      <c r="AJ952" s="211" t="s">
        <v>7</v>
      </c>
      <c r="AK952" s="212"/>
      <c r="AL952" s="212"/>
      <c r="AM952" s="213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4" t="s">
        <v>29</v>
      </c>
      <c r="AD976" s="214"/>
      <c r="AE976" s="214"/>
    </row>
    <row r="977" spans="2:41">
      <c r="H977" s="215" t="s">
        <v>28</v>
      </c>
      <c r="I977" s="215"/>
      <c r="J977" s="215"/>
      <c r="V977" s="17"/>
      <c r="AC977" s="214"/>
      <c r="AD977" s="214"/>
      <c r="AE977" s="214"/>
    </row>
    <row r="978" spans="2:41">
      <c r="H978" s="215"/>
      <c r="I978" s="215"/>
      <c r="J978" s="215"/>
      <c r="V978" s="17"/>
      <c r="AC978" s="214"/>
      <c r="AD978" s="214"/>
      <c r="AE978" s="214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216" t="s">
        <v>20</v>
      </c>
      <c r="F982" s="216"/>
      <c r="G982" s="216"/>
      <c r="H982" s="216"/>
      <c r="V982" s="17"/>
      <c r="X982" s="23" t="s">
        <v>32</v>
      </c>
      <c r="Y982" s="20">
        <f>IF(B982="PAGADO",0,C987)</f>
        <v>0</v>
      </c>
      <c r="AA982" s="216" t="s">
        <v>20</v>
      </c>
      <c r="AB982" s="216"/>
      <c r="AC982" s="216"/>
      <c r="AD982" s="216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7" t="str">
        <f>IF(C987&lt;0,"NO PAGAR","COBRAR")</f>
        <v>COBRAR</v>
      </c>
      <c r="C988" s="21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tr">
        <f>IF(Y987&lt;0,"NO PAGAR","COBRAR")</f>
        <v>COBRAR</v>
      </c>
      <c r="Y988" s="21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9" t="s">
        <v>9</v>
      </c>
      <c r="C989" s="2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9" t="s">
        <v>9</v>
      </c>
      <c r="Y989" s="2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1" t="s">
        <v>7</v>
      </c>
      <c r="F998" s="212"/>
      <c r="G998" s="213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1" t="s">
        <v>7</v>
      </c>
      <c r="AB998" s="212"/>
      <c r="AC998" s="213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1" t="s">
        <v>7</v>
      </c>
      <c r="O1000" s="212"/>
      <c r="P1000" s="212"/>
      <c r="Q1000" s="213"/>
      <c r="R1000" s="18">
        <f>SUM(R984:R999)</f>
        <v>0</v>
      </c>
      <c r="S1000" s="3"/>
      <c r="V1000" s="17"/>
      <c r="X1000" s="12"/>
      <c r="Y1000" s="10"/>
      <c r="AJ1000" s="211" t="s">
        <v>7</v>
      </c>
      <c r="AK1000" s="212"/>
      <c r="AL1000" s="212"/>
      <c r="AM1000" s="213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5" t="s">
        <v>30</v>
      </c>
      <c r="I1022" s="215"/>
      <c r="J1022" s="215"/>
      <c r="V1022" s="17"/>
      <c r="AA1022" s="215" t="s">
        <v>31</v>
      </c>
      <c r="AB1022" s="215"/>
      <c r="AC1022" s="215"/>
    </row>
    <row r="1023" spans="1:43">
      <c r="H1023" s="215"/>
      <c r="I1023" s="215"/>
      <c r="J1023" s="215"/>
      <c r="V1023" s="17"/>
      <c r="AA1023" s="215"/>
      <c r="AB1023" s="215"/>
      <c r="AC1023" s="215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216" t="s">
        <v>20</v>
      </c>
      <c r="F1027" s="216"/>
      <c r="G1027" s="216"/>
      <c r="H1027" s="216"/>
      <c r="V1027" s="17"/>
      <c r="X1027" s="23" t="s">
        <v>32</v>
      </c>
      <c r="Y1027" s="20">
        <f>IF(B1827="PAGADO",0,C1032)</f>
        <v>0</v>
      </c>
      <c r="AA1027" s="216" t="s">
        <v>20</v>
      </c>
      <c r="AB1027" s="216"/>
      <c r="AC1027" s="216"/>
      <c r="AD1027" s="216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9" t="s">
        <v>9</v>
      </c>
      <c r="C1035" s="2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9" t="s">
        <v>9</v>
      </c>
      <c r="Y1035" s="2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1" t="s">
        <v>7</v>
      </c>
      <c r="F1043" s="212"/>
      <c r="G1043" s="21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1" t="s">
        <v>7</v>
      </c>
      <c r="AB1043" s="212"/>
      <c r="AC1043" s="213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1" t="s">
        <v>7</v>
      </c>
      <c r="O1045" s="212"/>
      <c r="P1045" s="212"/>
      <c r="Q1045" s="213"/>
      <c r="R1045" s="18">
        <f>SUM(R1029:R1044)</f>
        <v>0</v>
      </c>
      <c r="S1045" s="3"/>
      <c r="V1045" s="17"/>
      <c r="X1045" s="12"/>
      <c r="Y1045" s="10"/>
      <c r="AJ1045" s="211" t="s">
        <v>7</v>
      </c>
      <c r="AK1045" s="212"/>
      <c r="AL1045" s="212"/>
      <c r="AM1045" s="213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62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6" t="s">
        <v>206</v>
      </c>
      <c r="F53" s="216"/>
      <c r="G53" s="216"/>
      <c r="H53" s="216"/>
      <c r="V53" s="17"/>
      <c r="X53" s="23" t="s">
        <v>32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6" t="s">
        <v>342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6" t="s">
        <v>308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COBRAR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6" t="s">
        <v>20</v>
      </c>
      <c r="F236" s="216"/>
      <c r="G236" s="216"/>
      <c r="H236" s="216"/>
      <c r="V236" s="17"/>
      <c r="X236" s="23" t="s">
        <v>82</v>
      </c>
      <c r="Y236" s="20">
        <f>IF(B1005="PAGADO",0,C241)</f>
        <v>0</v>
      </c>
      <c r="AA236" s="216" t="s">
        <v>253</v>
      </c>
      <c r="AB236" s="216"/>
      <c r="AC236" s="216"/>
      <c r="AD236" s="21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COBRAR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6" t="s">
        <v>20</v>
      </c>
      <c r="F328" s="216"/>
      <c r="G328" s="216"/>
      <c r="H328" s="216"/>
      <c r="V328" s="17"/>
      <c r="X328" s="23" t="s">
        <v>82</v>
      </c>
      <c r="Y328" s="20">
        <f>IF(B1097="PAGADO",0,C333)</f>
        <v>0</v>
      </c>
      <c r="AA328" s="216" t="s">
        <v>697</v>
      </c>
      <c r="AB328" s="216"/>
      <c r="AC328" s="216"/>
      <c r="AD328" s="21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4" t="s">
        <v>29</v>
      </c>
      <c r="AD363" s="214"/>
      <c r="AE363" s="214"/>
    </row>
    <row r="364" spans="2:31">
      <c r="H364" s="215" t="s">
        <v>28</v>
      </c>
      <c r="I364" s="215"/>
      <c r="J364" s="215"/>
      <c r="V364" s="17"/>
      <c r="AC364" s="214"/>
      <c r="AD364" s="214"/>
      <c r="AE364" s="214"/>
    </row>
    <row r="365" spans="2:31">
      <c r="H365" s="215"/>
      <c r="I365" s="215"/>
      <c r="J365" s="215"/>
      <c r="V365" s="17"/>
      <c r="AC365" s="214"/>
      <c r="AD365" s="214"/>
      <c r="AE365" s="21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6" t="s">
        <v>20</v>
      </c>
      <c r="F369" s="216"/>
      <c r="G369" s="216"/>
      <c r="H369" s="216"/>
      <c r="V369" s="17"/>
      <c r="X369" s="23" t="s">
        <v>32</v>
      </c>
      <c r="Y369" s="20">
        <f>IF(B369="PAGADO",0,C374)</f>
        <v>0</v>
      </c>
      <c r="AA369" s="216" t="s">
        <v>20</v>
      </c>
      <c r="AB369" s="216"/>
      <c r="AC369" s="216"/>
      <c r="AD369" s="21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7" t="str">
        <f>IF(C374&lt;0,"NO PAGAR","COBRAR")</f>
        <v>COBRAR</v>
      </c>
      <c r="C375" s="21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7" t="str">
        <f>IF(Y374&lt;0,"NO PAGAR","COBRAR")</f>
        <v>COBRAR</v>
      </c>
      <c r="Y375" s="21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9" t="s">
        <v>9</v>
      </c>
      <c r="C376" s="2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9" t="s">
        <v>9</v>
      </c>
      <c r="Y376" s="21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1" t="s">
        <v>7</v>
      </c>
      <c r="F385" s="212"/>
      <c r="G385" s="21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1" t="s">
        <v>7</v>
      </c>
      <c r="AB385" s="212"/>
      <c r="AC385" s="21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1" t="s">
        <v>7</v>
      </c>
      <c r="O387" s="212"/>
      <c r="P387" s="212"/>
      <c r="Q387" s="213"/>
      <c r="R387" s="18">
        <f>SUM(R371:R386)</f>
        <v>0</v>
      </c>
      <c r="S387" s="3"/>
      <c r="V387" s="17"/>
      <c r="X387" s="12"/>
      <c r="Y387" s="10"/>
      <c r="AJ387" s="211" t="s">
        <v>7</v>
      </c>
      <c r="AK387" s="212"/>
      <c r="AL387" s="212"/>
      <c r="AM387" s="21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5" t="s">
        <v>30</v>
      </c>
      <c r="I409" s="215"/>
      <c r="J409" s="215"/>
      <c r="V409" s="17"/>
      <c r="AA409" s="215" t="s">
        <v>31</v>
      </c>
      <c r="AB409" s="215"/>
      <c r="AC409" s="215"/>
    </row>
    <row r="410" spans="1:43">
      <c r="H410" s="215"/>
      <c r="I410" s="215"/>
      <c r="J410" s="215"/>
      <c r="V410" s="17"/>
      <c r="AA410" s="215"/>
      <c r="AB410" s="215"/>
      <c r="AC410" s="21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6" t="s">
        <v>308</v>
      </c>
      <c r="F414" s="216"/>
      <c r="G414" s="216"/>
      <c r="H414" s="216"/>
      <c r="V414" s="17"/>
      <c r="X414" s="23" t="s">
        <v>32</v>
      </c>
      <c r="Y414" s="20">
        <f>IF(B414="PAGADO",0,C419)</f>
        <v>0</v>
      </c>
      <c r="AA414" s="216" t="s">
        <v>20</v>
      </c>
      <c r="AB414" s="216"/>
      <c r="AC414" s="216"/>
      <c r="AD414" s="21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9" t="s">
        <v>9</v>
      </c>
      <c r="C422" s="21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9" t="s">
        <v>9</v>
      </c>
      <c r="Y422" s="2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1" t="s">
        <v>7</v>
      </c>
      <c r="F430" s="212"/>
      <c r="G430" s="21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1" t="s">
        <v>7</v>
      </c>
      <c r="AB430" s="212"/>
      <c r="AC430" s="21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1" t="s">
        <v>7</v>
      </c>
      <c r="O432" s="212"/>
      <c r="P432" s="212"/>
      <c r="Q432" s="213"/>
      <c r="R432" s="18">
        <f>SUM(R416:R431)</f>
        <v>0</v>
      </c>
      <c r="S432" s="3"/>
      <c r="V432" s="17"/>
      <c r="X432" s="12"/>
      <c r="Y432" s="10"/>
      <c r="AJ432" s="211" t="s">
        <v>7</v>
      </c>
      <c r="AK432" s="212"/>
      <c r="AL432" s="212"/>
      <c r="AM432" s="21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4" t="s">
        <v>29</v>
      </c>
      <c r="AD453" s="214"/>
      <c r="AE453" s="214"/>
    </row>
    <row r="454" spans="2:41">
      <c r="H454" s="215" t="s">
        <v>28</v>
      </c>
      <c r="I454" s="215"/>
      <c r="J454" s="215"/>
      <c r="V454" s="17"/>
      <c r="AC454" s="214"/>
      <c r="AD454" s="214"/>
      <c r="AE454" s="214"/>
    </row>
    <row r="455" spans="2:41">
      <c r="H455" s="215"/>
      <c r="I455" s="215"/>
      <c r="J455" s="215"/>
      <c r="V455" s="17"/>
      <c r="AC455" s="214"/>
      <c r="AD455" s="214"/>
      <c r="AE455" s="214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6" t="s">
        <v>20</v>
      </c>
      <c r="F459" s="216"/>
      <c r="G459" s="216"/>
      <c r="H459" s="216"/>
      <c r="V459" s="17"/>
      <c r="X459" s="23" t="s">
        <v>32</v>
      </c>
      <c r="Y459" s="20">
        <f>IF(B459="PAGADO",0,C464)</f>
        <v>0</v>
      </c>
      <c r="AA459" s="216" t="s">
        <v>20</v>
      </c>
      <c r="AB459" s="216"/>
      <c r="AC459" s="216"/>
      <c r="AD459" s="21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7" t="str">
        <f>IF(C464&lt;0,"NO PAGAR","COBRAR")</f>
        <v>COBRAR</v>
      </c>
      <c r="C465" s="21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7" t="str">
        <f>IF(Y464&lt;0,"NO PAGAR","COBRAR")</f>
        <v>COBRAR</v>
      </c>
      <c r="Y465" s="21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9" t="s">
        <v>9</v>
      </c>
      <c r="C466" s="2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9" t="s">
        <v>9</v>
      </c>
      <c r="Y466" s="2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1" t="s">
        <v>7</v>
      </c>
      <c r="F475" s="212"/>
      <c r="G475" s="21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1" t="s">
        <v>7</v>
      </c>
      <c r="AB475" s="212"/>
      <c r="AC475" s="21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1" t="s">
        <v>7</v>
      </c>
      <c r="O477" s="212"/>
      <c r="P477" s="212"/>
      <c r="Q477" s="213"/>
      <c r="R477" s="18">
        <f>SUM(R461:R476)</f>
        <v>0</v>
      </c>
      <c r="S477" s="3"/>
      <c r="V477" s="17"/>
      <c r="X477" s="12"/>
      <c r="Y477" s="10"/>
      <c r="AJ477" s="211" t="s">
        <v>7</v>
      </c>
      <c r="AK477" s="212"/>
      <c r="AL477" s="212"/>
      <c r="AM477" s="21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5" t="s">
        <v>30</v>
      </c>
      <c r="I499" s="215"/>
      <c r="J499" s="215"/>
      <c r="V499" s="17"/>
      <c r="AA499" s="215" t="s">
        <v>31</v>
      </c>
      <c r="AB499" s="215"/>
      <c r="AC499" s="215"/>
    </row>
    <row r="500" spans="1:43">
      <c r="H500" s="215"/>
      <c r="I500" s="215"/>
      <c r="J500" s="215"/>
      <c r="V500" s="17"/>
      <c r="AA500" s="215"/>
      <c r="AB500" s="215"/>
      <c r="AC500" s="21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6" t="s">
        <v>253</v>
      </c>
      <c r="F504" s="216"/>
      <c r="G504" s="216"/>
      <c r="H504" s="216"/>
      <c r="V504" s="17"/>
      <c r="X504" s="23" t="s">
        <v>32</v>
      </c>
      <c r="Y504" s="20">
        <f>IF(B504="PAGADO",0,C509)</f>
        <v>0</v>
      </c>
      <c r="AA504" s="216" t="s">
        <v>1003</v>
      </c>
      <c r="AB504" s="216"/>
      <c r="AC504" s="216"/>
      <c r="AD504" s="21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9" t="s">
        <v>9</v>
      </c>
      <c r="C512" s="2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9" t="s">
        <v>9</v>
      </c>
      <c r="Y512" s="2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1" t="s">
        <v>7</v>
      </c>
      <c r="F520" s="212"/>
      <c r="G520" s="21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1" t="s">
        <v>7</v>
      </c>
      <c r="AB520" s="212"/>
      <c r="AC520" s="21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1" t="s">
        <v>7</v>
      </c>
      <c r="O522" s="212"/>
      <c r="P522" s="212"/>
      <c r="Q522" s="213"/>
      <c r="R522" s="18">
        <f>SUM(R506:R521)</f>
        <v>0</v>
      </c>
      <c r="S522" s="3"/>
      <c r="V522" s="17"/>
      <c r="X522" s="12"/>
      <c r="Y522" s="10"/>
      <c r="AJ522" s="211" t="s">
        <v>7</v>
      </c>
      <c r="AK522" s="212"/>
      <c r="AL522" s="212"/>
      <c r="AM522" s="21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6" t="s">
        <v>253</v>
      </c>
      <c r="F552" s="216"/>
      <c r="G552" s="216"/>
      <c r="H552" s="216"/>
      <c r="V552" s="17"/>
      <c r="X552" s="23" t="s">
        <v>32</v>
      </c>
      <c r="Y552" s="20">
        <f>IF(B552="PAGADO",0,C557)</f>
        <v>0</v>
      </c>
      <c r="AA552" s="216" t="s">
        <v>20</v>
      </c>
      <c r="AB552" s="216"/>
      <c r="AC552" s="216"/>
      <c r="AD552" s="21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7" t="str">
        <f>IF(C557&lt;0,"NO PAGAR","COBRAR")</f>
        <v>COBRAR</v>
      </c>
      <c r="C558" s="217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7" t="str">
        <f>IF(Y557&lt;0,"NO PAGAR","COBRAR")</f>
        <v>COBRAR</v>
      </c>
      <c r="Y558" s="21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1" t="s">
        <v>7</v>
      </c>
      <c r="G573" s="21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5" t="s">
        <v>30</v>
      </c>
      <c r="I586" s="215"/>
      <c r="J586" s="215"/>
      <c r="V586" s="17"/>
      <c r="AA586" s="215" t="s">
        <v>31</v>
      </c>
      <c r="AB586" s="215"/>
      <c r="AC586" s="215"/>
    </row>
    <row r="587" spans="1:43">
      <c r="H587" s="215"/>
      <c r="I587" s="215"/>
      <c r="J587" s="215"/>
      <c r="V587" s="17"/>
      <c r="AA587" s="215"/>
      <c r="AB587" s="215"/>
      <c r="AC587" s="21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6" t="s">
        <v>20</v>
      </c>
      <c r="F591" s="216"/>
      <c r="G591" s="216"/>
      <c r="H591" s="216"/>
      <c r="V591" s="17"/>
      <c r="X591" s="23" t="s">
        <v>32</v>
      </c>
      <c r="Y591" s="20">
        <f>IF(B1386="PAGADO",0,C596)</f>
        <v>0</v>
      </c>
      <c r="AA591" s="216" t="s">
        <v>20</v>
      </c>
      <c r="AB591" s="216"/>
      <c r="AC591" s="216"/>
      <c r="AD591" s="21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9" t="s">
        <v>9</v>
      </c>
      <c r="C599" s="2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9" t="s">
        <v>9</v>
      </c>
      <c r="Y599" s="2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1" t="s">
        <v>7</v>
      </c>
      <c r="F607" s="212"/>
      <c r="G607" s="21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1" t="s">
        <v>7</v>
      </c>
      <c r="AB607" s="212"/>
      <c r="AC607" s="21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1" t="s">
        <v>7</v>
      </c>
      <c r="O609" s="212"/>
      <c r="P609" s="212"/>
      <c r="Q609" s="213"/>
      <c r="R609" s="18">
        <f>SUM(R593:R608)</f>
        <v>0</v>
      </c>
      <c r="S609" s="3"/>
      <c r="V609" s="17"/>
      <c r="X609" s="12"/>
      <c r="Y609" s="10"/>
      <c r="AJ609" s="211" t="s">
        <v>7</v>
      </c>
      <c r="AK609" s="212"/>
      <c r="AL609" s="212"/>
      <c r="AM609" s="21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4" t="s">
        <v>29</v>
      </c>
      <c r="AD633" s="214"/>
      <c r="AE633" s="214"/>
    </row>
    <row r="634" spans="2:41">
      <c r="H634" s="215" t="s">
        <v>28</v>
      </c>
      <c r="I634" s="215"/>
      <c r="J634" s="215"/>
      <c r="V634" s="17"/>
      <c r="AC634" s="214"/>
      <c r="AD634" s="214"/>
      <c r="AE634" s="214"/>
    </row>
    <row r="635" spans="2:41">
      <c r="H635" s="215"/>
      <c r="I635" s="215"/>
      <c r="J635" s="215"/>
      <c r="V635" s="17"/>
      <c r="AC635" s="214"/>
      <c r="AD635" s="214"/>
      <c r="AE635" s="214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6" t="s">
        <v>308</v>
      </c>
      <c r="F639" s="216"/>
      <c r="G639" s="216"/>
      <c r="H639" s="216"/>
      <c r="V639" s="17"/>
      <c r="X639" s="23" t="s">
        <v>32</v>
      </c>
      <c r="Y639" s="20">
        <f>IF(B639="PAGADO",0,C644)</f>
        <v>0</v>
      </c>
      <c r="AA639" s="216" t="s">
        <v>20</v>
      </c>
      <c r="AB639" s="216"/>
      <c r="AC639" s="216"/>
      <c r="AD639" s="216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7" t="str">
        <f>IF(C644&lt;0,"NO PAGAR","COBRAR")</f>
        <v>COBRAR</v>
      </c>
      <c r="C645" s="217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7" t="str">
        <f>IF(Y644&lt;0,"NO PAGAR","COBRAR")</f>
        <v>COBRAR</v>
      </c>
      <c r="Y645" s="21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9" t="s">
        <v>9</v>
      </c>
      <c r="C646" s="21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9" t="s">
        <v>9</v>
      </c>
      <c r="Y646" s="2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1" t="s">
        <v>7</v>
      </c>
      <c r="F655" s="212"/>
      <c r="G655" s="21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1" t="s">
        <v>7</v>
      </c>
      <c r="AB655" s="212"/>
      <c r="AC655" s="21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1" t="s">
        <v>7</v>
      </c>
      <c r="O657" s="212"/>
      <c r="P657" s="212"/>
      <c r="Q657" s="213"/>
      <c r="R657" s="18">
        <f>SUM(R641:R656)</f>
        <v>0</v>
      </c>
      <c r="S657" s="3"/>
      <c r="V657" s="17"/>
      <c r="X657" s="12"/>
      <c r="Y657" s="10"/>
      <c r="AJ657" s="211" t="s">
        <v>7</v>
      </c>
      <c r="AK657" s="212"/>
      <c r="AL657" s="212"/>
      <c r="AM657" s="21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5" t="s">
        <v>30</v>
      </c>
      <c r="I674" s="215"/>
      <c r="J674" s="215"/>
      <c r="V674" s="17"/>
      <c r="AA674" s="215" t="s">
        <v>31</v>
      </c>
      <c r="AB674" s="215"/>
      <c r="AC674" s="215"/>
    </row>
    <row r="675" spans="2:41">
      <c r="H675" s="215"/>
      <c r="I675" s="215"/>
      <c r="J675" s="215"/>
      <c r="V675" s="17"/>
      <c r="AA675" s="215"/>
      <c r="AB675" s="215"/>
      <c r="AC675" s="215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6" t="s">
        <v>20</v>
      </c>
      <c r="F679" s="216"/>
      <c r="G679" s="216"/>
      <c r="H679" s="216"/>
      <c r="V679" s="17"/>
      <c r="X679" s="23" t="s">
        <v>32</v>
      </c>
      <c r="Y679" s="20">
        <f>IF(B1479="PAGADO",0,C684)</f>
        <v>0</v>
      </c>
      <c r="AA679" s="216" t="s">
        <v>20</v>
      </c>
      <c r="AB679" s="216"/>
      <c r="AC679" s="216"/>
      <c r="AD679" s="216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9" t="s">
        <v>9</v>
      </c>
      <c r="C687" s="2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9" t="s">
        <v>9</v>
      </c>
      <c r="Y687" s="2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1" t="s">
        <v>7</v>
      </c>
      <c r="F695" s="212"/>
      <c r="G695" s="21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1" t="s">
        <v>7</v>
      </c>
      <c r="AB695" s="212"/>
      <c r="AC695" s="21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1" t="s">
        <v>7</v>
      </c>
      <c r="O697" s="212"/>
      <c r="P697" s="212"/>
      <c r="Q697" s="213"/>
      <c r="R697" s="18">
        <f>SUM(R681:R696)</f>
        <v>0</v>
      </c>
      <c r="S697" s="3"/>
      <c r="V697" s="17"/>
      <c r="X697" s="12"/>
      <c r="Y697" s="10"/>
      <c r="AJ697" s="211" t="s">
        <v>7</v>
      </c>
      <c r="AK697" s="212"/>
      <c r="AL697" s="212"/>
      <c r="AM697" s="21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4" t="s">
        <v>29</v>
      </c>
      <c r="AD721" s="214"/>
      <c r="AE721" s="214"/>
    </row>
    <row r="722" spans="2:41">
      <c r="H722" s="215" t="s">
        <v>28</v>
      </c>
      <c r="I722" s="215"/>
      <c r="J722" s="215"/>
      <c r="V722" s="17"/>
      <c r="AC722" s="214"/>
      <c r="AD722" s="214"/>
      <c r="AE722" s="214"/>
    </row>
    <row r="723" spans="2:41">
      <c r="H723" s="215"/>
      <c r="I723" s="215"/>
      <c r="J723" s="215"/>
      <c r="V723" s="17"/>
      <c r="AC723" s="214"/>
      <c r="AD723" s="214"/>
      <c r="AE723" s="214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6" t="s">
        <v>308</v>
      </c>
      <c r="F727" s="216"/>
      <c r="G727" s="216"/>
      <c r="H727" s="216"/>
      <c r="V727" s="17"/>
      <c r="X727" s="23" t="s">
        <v>32</v>
      </c>
      <c r="Y727" s="20">
        <f>IF(B727="PAGADO",0,C732)</f>
        <v>0</v>
      </c>
      <c r="AA727" s="216" t="s">
        <v>20</v>
      </c>
      <c r="AB727" s="216"/>
      <c r="AC727" s="216"/>
      <c r="AD727" s="216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7" t="str">
        <f>IF(C732&lt;0,"NO PAGAR","COBRAR")</f>
        <v>COBRAR</v>
      </c>
      <c r="C733" s="217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7" t="str">
        <f>IF(Y732&lt;0,"NO PAGAR","COBRAR")</f>
        <v>COBRAR</v>
      </c>
      <c r="Y733" s="217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9" t="s">
        <v>9</v>
      </c>
      <c r="C734" s="21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9" t="s">
        <v>9</v>
      </c>
      <c r="Y734" s="2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1" t="s">
        <v>7</v>
      </c>
      <c r="F743" s="212"/>
      <c r="G743" s="21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1" t="s">
        <v>7</v>
      </c>
      <c r="AB743" s="212"/>
      <c r="AC743" s="21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1" t="s">
        <v>7</v>
      </c>
      <c r="O745" s="212"/>
      <c r="P745" s="212"/>
      <c r="Q745" s="213"/>
      <c r="R745" s="18">
        <f>SUM(R729:R744)</f>
        <v>0</v>
      </c>
      <c r="S745" s="3"/>
      <c r="V745" s="17"/>
      <c r="X745" s="12"/>
      <c r="Y745" s="10"/>
      <c r="AJ745" s="211" t="s">
        <v>7</v>
      </c>
      <c r="AK745" s="212"/>
      <c r="AL745" s="212"/>
      <c r="AM745" s="21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5" t="s">
        <v>30</v>
      </c>
      <c r="I767" s="215"/>
      <c r="J767" s="215"/>
      <c r="V767" s="17"/>
      <c r="AA767" s="215" t="s">
        <v>31</v>
      </c>
      <c r="AB767" s="215"/>
      <c r="AC767" s="215"/>
    </row>
    <row r="768" spans="1:43">
      <c r="H768" s="215"/>
      <c r="I768" s="215"/>
      <c r="J768" s="215"/>
      <c r="V768" s="17"/>
      <c r="AA768" s="215"/>
      <c r="AB768" s="215"/>
      <c r="AC768" s="215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6" t="s">
        <v>20</v>
      </c>
      <c r="F772" s="216"/>
      <c r="G772" s="216"/>
      <c r="H772" s="216"/>
      <c r="V772" s="17"/>
      <c r="X772" s="23" t="s">
        <v>32</v>
      </c>
      <c r="Y772" s="20">
        <f>IF(B1572="PAGADO",0,C777)</f>
        <v>0</v>
      </c>
      <c r="AA772" s="216" t="s">
        <v>20</v>
      </c>
      <c r="AB772" s="216"/>
      <c r="AC772" s="216"/>
      <c r="AD772" s="216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9" t="s">
        <v>9</v>
      </c>
      <c r="C780" s="2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9" t="s">
        <v>9</v>
      </c>
      <c r="Y780" s="2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1" t="s">
        <v>7</v>
      </c>
      <c r="F788" s="212"/>
      <c r="G788" s="21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1" t="s">
        <v>7</v>
      </c>
      <c r="AB788" s="212"/>
      <c r="AC788" s="21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1" t="s">
        <v>7</v>
      </c>
      <c r="O790" s="212"/>
      <c r="P790" s="212"/>
      <c r="Q790" s="213"/>
      <c r="R790" s="18">
        <f>SUM(R774:R789)</f>
        <v>0</v>
      </c>
      <c r="S790" s="3"/>
      <c r="V790" s="17"/>
      <c r="X790" s="12"/>
      <c r="Y790" s="10"/>
      <c r="AJ790" s="211" t="s">
        <v>7</v>
      </c>
      <c r="AK790" s="212"/>
      <c r="AL790" s="212"/>
      <c r="AM790" s="21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4" t="s">
        <v>29</v>
      </c>
      <c r="AD814" s="214"/>
      <c r="AE814" s="214"/>
    </row>
    <row r="815" spans="5:31">
      <c r="H815" s="215" t="s">
        <v>28</v>
      </c>
      <c r="I815" s="215"/>
      <c r="J815" s="215"/>
      <c r="V815" s="17"/>
      <c r="AC815" s="214"/>
      <c r="AD815" s="214"/>
      <c r="AE815" s="214"/>
    </row>
    <row r="816" spans="5:31">
      <c r="H816" s="215"/>
      <c r="I816" s="215"/>
      <c r="J816" s="215"/>
      <c r="V816" s="17"/>
      <c r="AC816" s="214"/>
      <c r="AD816" s="214"/>
      <c r="AE816" s="214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6" t="s">
        <v>20</v>
      </c>
      <c r="F820" s="216"/>
      <c r="G820" s="216"/>
      <c r="H820" s="216"/>
      <c r="V820" s="17"/>
      <c r="X820" s="23" t="s">
        <v>32</v>
      </c>
      <c r="Y820" s="20">
        <f>IF(B820="PAGADO",0,C825)</f>
        <v>0</v>
      </c>
      <c r="AA820" s="216" t="s">
        <v>20</v>
      </c>
      <c r="AB820" s="216"/>
      <c r="AC820" s="216"/>
      <c r="AD820" s="21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7" t="str">
        <f>IF(C825&lt;0,"NO PAGAR","COBRAR")</f>
        <v>COBRAR</v>
      </c>
      <c r="C826" s="21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7" t="str">
        <f>IF(Y825&lt;0,"NO PAGAR","COBRAR")</f>
        <v>COBRAR</v>
      </c>
      <c r="Y826" s="21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9" t="s">
        <v>9</v>
      </c>
      <c r="C827" s="2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9" t="s">
        <v>9</v>
      </c>
      <c r="Y827" s="2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1" t="s">
        <v>7</v>
      </c>
      <c r="F836" s="212"/>
      <c r="G836" s="21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1" t="s">
        <v>7</v>
      </c>
      <c r="AB836" s="212"/>
      <c r="AC836" s="21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1" t="s">
        <v>7</v>
      </c>
      <c r="O838" s="212"/>
      <c r="P838" s="212"/>
      <c r="Q838" s="213"/>
      <c r="R838" s="18">
        <f>SUM(R822:R837)</f>
        <v>0</v>
      </c>
      <c r="S838" s="3"/>
      <c r="V838" s="17"/>
      <c r="X838" s="12"/>
      <c r="Y838" s="10"/>
      <c r="AJ838" s="211" t="s">
        <v>7</v>
      </c>
      <c r="AK838" s="212"/>
      <c r="AL838" s="212"/>
      <c r="AM838" s="21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5" t="s">
        <v>30</v>
      </c>
      <c r="I860" s="215"/>
      <c r="J860" s="215"/>
      <c r="V860" s="17"/>
      <c r="AA860" s="215" t="s">
        <v>31</v>
      </c>
      <c r="AB860" s="215"/>
      <c r="AC860" s="215"/>
    </row>
    <row r="861" spans="1:43">
      <c r="H861" s="215"/>
      <c r="I861" s="215"/>
      <c r="J861" s="215"/>
      <c r="V861" s="17"/>
      <c r="AA861" s="215"/>
      <c r="AB861" s="215"/>
      <c r="AC861" s="215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6" t="s">
        <v>20</v>
      </c>
      <c r="F865" s="216"/>
      <c r="G865" s="216"/>
      <c r="H865" s="216"/>
      <c r="V865" s="17"/>
      <c r="X865" s="23" t="s">
        <v>32</v>
      </c>
      <c r="Y865" s="20">
        <f>IF(B1665="PAGADO",0,C870)</f>
        <v>0</v>
      </c>
      <c r="AA865" s="216" t="s">
        <v>308</v>
      </c>
      <c r="AB865" s="216"/>
      <c r="AC865" s="216"/>
      <c r="AD865" s="216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09" t="s">
        <v>9</v>
      </c>
      <c r="C873" s="2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9" t="s">
        <v>9</v>
      </c>
      <c r="Y873" s="210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1" t="s">
        <v>7</v>
      </c>
      <c r="F881" s="212"/>
      <c r="G881" s="21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1" t="s">
        <v>7</v>
      </c>
      <c r="AB881" s="212"/>
      <c r="AC881" s="213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1" t="s">
        <v>7</v>
      </c>
      <c r="O883" s="212"/>
      <c r="P883" s="212"/>
      <c r="Q883" s="213"/>
      <c r="R883" s="18">
        <f>SUM(R867:R882)</f>
        <v>0</v>
      </c>
      <c r="S883" s="3"/>
      <c r="V883" s="17"/>
      <c r="X883" s="12"/>
      <c r="Y883" s="10"/>
      <c r="AJ883" s="211" t="s">
        <v>7</v>
      </c>
      <c r="AK883" s="212"/>
      <c r="AL883" s="212"/>
      <c r="AM883" s="21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4" t="s">
        <v>29</v>
      </c>
      <c r="AD908" s="214"/>
      <c r="AE908" s="214"/>
    </row>
    <row r="909" spans="8:31">
      <c r="H909" s="215" t="s">
        <v>28</v>
      </c>
      <c r="I909" s="215"/>
      <c r="J909" s="215"/>
      <c r="V909" s="17"/>
      <c r="AC909" s="214"/>
      <c r="AD909" s="214"/>
      <c r="AE909" s="214"/>
    </row>
    <row r="910" spans="8:31">
      <c r="H910" s="215"/>
      <c r="I910" s="215"/>
      <c r="J910" s="215"/>
      <c r="V910" s="17"/>
      <c r="AC910" s="214"/>
      <c r="AD910" s="214"/>
      <c r="AE910" s="214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130</v>
      </c>
      <c r="E914" s="216" t="s">
        <v>20</v>
      </c>
      <c r="F914" s="216"/>
      <c r="G914" s="216"/>
      <c r="H914" s="216"/>
      <c r="V914" s="17"/>
      <c r="X914" s="23" t="s">
        <v>32</v>
      </c>
      <c r="Y914" s="20">
        <f>IF(B914="PAGADO",0,C919)</f>
        <v>130</v>
      </c>
      <c r="AA914" s="216" t="s">
        <v>20</v>
      </c>
      <c r="AB914" s="216"/>
      <c r="AC914" s="216"/>
      <c r="AD914" s="21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7" t="str">
        <f>IF(C919&lt;0,"NO PAGAR","COBRAR")</f>
        <v>COBRAR</v>
      </c>
      <c r="C920" s="21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7" t="str">
        <f>IF(Y919&lt;0,"NO PAGAR","COBRAR")</f>
        <v>COBRAR</v>
      </c>
      <c r="Y920" s="21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9" t="s">
        <v>9</v>
      </c>
      <c r="C921" s="2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9" t="s">
        <v>9</v>
      </c>
      <c r="Y921" s="2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1" t="s">
        <v>7</v>
      </c>
      <c r="F930" s="212"/>
      <c r="G930" s="21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1" t="s">
        <v>7</v>
      </c>
      <c r="AB930" s="212"/>
      <c r="AC930" s="21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1" t="s">
        <v>7</v>
      </c>
      <c r="O932" s="212"/>
      <c r="P932" s="212"/>
      <c r="Q932" s="213"/>
      <c r="R932" s="18">
        <f>SUM(R916:R931)</f>
        <v>0</v>
      </c>
      <c r="S932" s="3"/>
      <c r="V932" s="17"/>
      <c r="X932" s="12"/>
      <c r="Y932" s="10"/>
      <c r="AJ932" s="211" t="s">
        <v>7</v>
      </c>
      <c r="AK932" s="212"/>
      <c r="AL932" s="212"/>
      <c r="AM932" s="21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5" t="s">
        <v>30</v>
      </c>
      <c r="I954" s="215"/>
      <c r="J954" s="215"/>
      <c r="V954" s="17"/>
      <c r="AA954" s="215" t="s">
        <v>31</v>
      </c>
      <c r="AB954" s="215"/>
      <c r="AC954" s="215"/>
    </row>
    <row r="955" spans="1:43">
      <c r="H955" s="215"/>
      <c r="I955" s="215"/>
      <c r="J955" s="215"/>
      <c r="V955" s="17"/>
      <c r="AA955" s="215"/>
      <c r="AB955" s="215"/>
      <c r="AC955" s="215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130</v>
      </c>
      <c r="E959" s="216" t="s">
        <v>20</v>
      </c>
      <c r="F959" s="216"/>
      <c r="G959" s="216"/>
      <c r="H959" s="216"/>
      <c r="V959" s="17"/>
      <c r="X959" s="23" t="s">
        <v>32</v>
      </c>
      <c r="Y959" s="20">
        <f>IF(B1759="PAGADO",0,C964)</f>
        <v>130</v>
      </c>
      <c r="AA959" s="216" t="s">
        <v>20</v>
      </c>
      <c r="AB959" s="216"/>
      <c r="AC959" s="216"/>
      <c r="AD959" s="216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1" t="s">
        <v>7</v>
      </c>
      <c r="F975" s="212"/>
      <c r="G975" s="21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1" t="s">
        <v>7</v>
      </c>
      <c r="AB975" s="212"/>
      <c r="AC975" s="21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1" t="s">
        <v>7</v>
      </c>
      <c r="O977" s="212"/>
      <c r="P977" s="212"/>
      <c r="Q977" s="213"/>
      <c r="R977" s="18">
        <f>SUM(R961:R976)</f>
        <v>0</v>
      </c>
      <c r="S977" s="3"/>
      <c r="V977" s="17"/>
      <c r="X977" s="12"/>
      <c r="Y977" s="10"/>
      <c r="AJ977" s="211" t="s">
        <v>7</v>
      </c>
      <c r="AK977" s="212"/>
      <c r="AL977" s="212"/>
      <c r="AM977" s="21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4" t="s">
        <v>29</v>
      </c>
      <c r="AD1001" s="214"/>
      <c r="AE1001" s="214"/>
    </row>
    <row r="1002" spans="2:41">
      <c r="H1002" s="215" t="s">
        <v>28</v>
      </c>
      <c r="I1002" s="215"/>
      <c r="J1002" s="215"/>
      <c r="V1002" s="17"/>
      <c r="AC1002" s="214"/>
      <c r="AD1002" s="214"/>
      <c r="AE1002" s="214"/>
    </row>
    <row r="1003" spans="2:41">
      <c r="H1003" s="215"/>
      <c r="I1003" s="215"/>
      <c r="J1003" s="215"/>
      <c r="V1003" s="17"/>
      <c r="AC1003" s="214"/>
      <c r="AD1003" s="214"/>
      <c r="AE1003" s="214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130</v>
      </c>
      <c r="E1007" s="216" t="s">
        <v>20</v>
      </c>
      <c r="F1007" s="216"/>
      <c r="G1007" s="216"/>
      <c r="H1007" s="216"/>
      <c r="V1007" s="17"/>
      <c r="X1007" s="23" t="s">
        <v>32</v>
      </c>
      <c r="Y1007" s="20">
        <f>IF(B1007="PAGADO",0,C1012)</f>
        <v>130</v>
      </c>
      <c r="AA1007" s="216" t="s">
        <v>20</v>
      </c>
      <c r="AB1007" s="216"/>
      <c r="AC1007" s="216"/>
      <c r="AD1007" s="216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7" t="str">
        <f>IF(C1012&lt;0,"NO PAGAR","COBRAR")</f>
        <v>COBRAR</v>
      </c>
      <c r="C1013" s="21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tr">
        <f>IF(Y1012&lt;0,"NO PAGAR","COBRAR")</f>
        <v>COBRAR</v>
      </c>
      <c r="Y1013" s="21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9" t="s">
        <v>9</v>
      </c>
      <c r="C1014" s="2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9" t="s">
        <v>9</v>
      </c>
      <c r="Y1014" s="2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1" t="s">
        <v>7</v>
      </c>
      <c r="F1023" s="212"/>
      <c r="G1023" s="21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1" t="s">
        <v>7</v>
      </c>
      <c r="AB1023" s="212"/>
      <c r="AC1023" s="21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1" t="s">
        <v>7</v>
      </c>
      <c r="O1025" s="212"/>
      <c r="P1025" s="212"/>
      <c r="Q1025" s="213"/>
      <c r="R1025" s="18">
        <f>SUM(R1009:R1024)</f>
        <v>0</v>
      </c>
      <c r="S1025" s="3"/>
      <c r="V1025" s="17"/>
      <c r="X1025" s="12"/>
      <c r="Y1025" s="10"/>
      <c r="AJ1025" s="211" t="s">
        <v>7</v>
      </c>
      <c r="AK1025" s="212"/>
      <c r="AL1025" s="212"/>
      <c r="AM1025" s="21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5" t="s">
        <v>30</v>
      </c>
      <c r="I1047" s="215"/>
      <c r="J1047" s="215"/>
      <c r="V1047" s="17"/>
      <c r="AA1047" s="215" t="s">
        <v>31</v>
      </c>
      <c r="AB1047" s="215"/>
      <c r="AC1047" s="215"/>
    </row>
    <row r="1048" spans="1:43">
      <c r="H1048" s="215"/>
      <c r="I1048" s="215"/>
      <c r="J1048" s="215"/>
      <c r="V1048" s="17"/>
      <c r="AA1048" s="215"/>
      <c r="AB1048" s="215"/>
      <c r="AC1048" s="215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130</v>
      </c>
      <c r="E1052" s="216" t="s">
        <v>20</v>
      </c>
      <c r="F1052" s="216"/>
      <c r="G1052" s="216"/>
      <c r="H1052" s="216"/>
      <c r="V1052" s="17"/>
      <c r="X1052" s="23" t="s">
        <v>32</v>
      </c>
      <c r="Y1052" s="20">
        <f>IF(B1852="PAGADO",0,C1057)</f>
        <v>130</v>
      </c>
      <c r="AA1052" s="216" t="s">
        <v>20</v>
      </c>
      <c r="AB1052" s="216"/>
      <c r="AC1052" s="216"/>
      <c r="AD1052" s="216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9" t="s">
        <v>9</v>
      </c>
      <c r="C1060" s="2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9" t="s">
        <v>9</v>
      </c>
      <c r="Y1060" s="2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1" t="s">
        <v>7</v>
      </c>
      <c r="F1068" s="212"/>
      <c r="G1068" s="21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1" t="s">
        <v>7</v>
      </c>
      <c r="AB1068" s="212"/>
      <c r="AC1068" s="21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1" t="s">
        <v>7</v>
      </c>
      <c r="O1070" s="212"/>
      <c r="P1070" s="212"/>
      <c r="Q1070" s="213"/>
      <c r="R1070" s="18">
        <f>SUM(R1054:R1069)</f>
        <v>0</v>
      </c>
      <c r="S1070" s="3"/>
      <c r="V1070" s="17"/>
      <c r="X1070" s="12"/>
      <c r="Y1070" s="10"/>
      <c r="AJ1070" s="211" t="s">
        <v>7</v>
      </c>
      <c r="AK1070" s="212"/>
      <c r="AL1070" s="212"/>
      <c r="AM1070" s="21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365"/>
  <sheetViews>
    <sheetView topLeftCell="A285" workbookViewId="0">
      <selection activeCell="F302" sqref="F302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0" t="s">
        <v>1134</v>
      </c>
      <c r="B2" s="241"/>
      <c r="C2" s="241"/>
      <c r="D2" s="241"/>
      <c r="E2" s="241"/>
      <c r="F2" s="241"/>
      <c r="G2" s="241"/>
      <c r="H2" s="242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0" t="s">
        <v>1302</v>
      </c>
      <c r="B81" s="241"/>
      <c r="C81" s="241"/>
      <c r="D81" s="241"/>
      <c r="E81" s="241"/>
      <c r="F81" s="241"/>
      <c r="G81" s="241"/>
      <c r="H81" s="242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0" t="s">
        <v>1445</v>
      </c>
      <c r="B178" s="241"/>
      <c r="C178" s="241"/>
      <c r="D178" s="241"/>
      <c r="E178" s="241"/>
      <c r="F178" s="241"/>
      <c r="G178" s="241"/>
      <c r="H178" s="242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1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2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2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2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2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2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2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1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1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1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6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6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6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6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6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4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5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6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6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6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6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5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5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3">
        <v>1504</v>
      </c>
      <c r="F242" s="205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5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5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7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7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0" t="s">
        <v>1636</v>
      </c>
      <c r="B273" s="241"/>
      <c r="C273" s="241"/>
      <c r="D273" s="241"/>
      <c r="E273" s="241"/>
      <c r="F273" s="241"/>
      <c r="G273" s="241"/>
      <c r="H273" s="242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7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1644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/>
      <c r="B302" s="194"/>
      <c r="C302" s="194"/>
      <c r="D302" s="194"/>
      <c r="E302" s="194"/>
      <c r="F302" s="195"/>
      <c r="G302" s="195"/>
      <c r="H302" s="167">
        <f t="shared" si="7"/>
        <v>0</v>
      </c>
    </row>
    <row r="303" spans="1:8">
      <c r="A303" s="193"/>
      <c r="B303" s="194"/>
      <c r="C303" s="194"/>
      <c r="D303" s="194"/>
      <c r="E303" s="194"/>
      <c r="F303" s="195"/>
      <c r="G303" s="195"/>
      <c r="H303" s="167">
        <f t="shared" si="7"/>
        <v>0</v>
      </c>
    </row>
    <row r="304" spans="1:8">
      <c r="A304" s="193"/>
      <c r="B304" s="194"/>
      <c r="C304" s="194"/>
      <c r="D304" s="194"/>
      <c r="E304" s="194"/>
      <c r="F304" s="195"/>
      <c r="G304" s="195"/>
      <c r="H304" s="167">
        <f t="shared" si="7"/>
        <v>0</v>
      </c>
    </row>
    <row r="305" spans="1:8">
      <c r="A305" s="193"/>
      <c r="B305" s="194"/>
      <c r="C305" s="194"/>
      <c r="D305" s="194"/>
      <c r="E305" s="194"/>
      <c r="F305" s="195"/>
      <c r="G305" s="195"/>
      <c r="H305" s="167">
        <f t="shared" si="7"/>
        <v>0</v>
      </c>
    </row>
    <row r="306" spans="1:8">
      <c r="A306" s="193"/>
      <c r="B306" s="194"/>
      <c r="C306" s="194"/>
      <c r="D306" s="194"/>
      <c r="E306" s="194"/>
      <c r="F306" s="195"/>
      <c r="G306" s="195"/>
      <c r="H306" s="167">
        <f t="shared" si="7"/>
        <v>0</v>
      </c>
    </row>
    <row r="307" spans="1:8">
      <c r="A307" s="191"/>
      <c r="B307" s="190"/>
      <c r="C307" s="190"/>
      <c r="D307" s="190"/>
      <c r="E307" s="190"/>
      <c r="F307" s="192"/>
      <c r="G307" s="192"/>
      <c r="H307" s="167">
        <f t="shared" si="7"/>
        <v>0</v>
      </c>
    </row>
    <row r="308" spans="1:8">
      <c r="A308" s="191"/>
      <c r="B308" s="190"/>
      <c r="C308" s="190"/>
      <c r="D308" s="190"/>
      <c r="E308" s="190"/>
      <c r="F308" s="192"/>
      <c r="G308" s="192"/>
      <c r="H308" s="167">
        <f t="shared" si="7"/>
        <v>0</v>
      </c>
    </row>
    <row r="309" spans="1:8">
      <c r="A309" s="191"/>
      <c r="B309" s="190"/>
      <c r="C309" s="190"/>
      <c r="D309" s="190"/>
      <c r="E309" s="190"/>
      <c r="F309" s="192"/>
      <c r="G309" s="192"/>
      <c r="H309" s="167">
        <f t="shared" si="7"/>
        <v>0</v>
      </c>
    </row>
    <row r="310" spans="1:8">
      <c r="A310" s="25"/>
      <c r="B310" s="3"/>
      <c r="C310" s="3"/>
      <c r="D310" s="3"/>
      <c r="E310" s="3"/>
      <c r="F310" s="167"/>
      <c r="G310" s="167"/>
      <c r="H310" s="167">
        <f t="shared" si="7"/>
        <v>0</v>
      </c>
    </row>
    <row r="311" spans="1:8">
      <c r="A311" s="25"/>
      <c r="B311" s="3"/>
      <c r="C311" s="3"/>
      <c r="D311" s="3"/>
      <c r="E311" s="3"/>
      <c r="F311" s="167"/>
      <c r="G311" s="167"/>
      <c r="H311" s="167">
        <f t="shared" si="7"/>
        <v>0</v>
      </c>
    </row>
    <row r="312" spans="1:8">
      <c r="A312" s="25"/>
      <c r="B312" s="3"/>
      <c r="C312" s="3"/>
      <c r="D312" s="3"/>
      <c r="E312" s="3"/>
      <c r="F312" s="167"/>
      <c r="G312" s="167"/>
      <c r="H312" s="167">
        <f t="shared" si="7"/>
        <v>0</v>
      </c>
    </row>
    <row r="313" spans="1:8">
      <c r="A313" s="25"/>
      <c r="B313" s="3"/>
      <c r="C313" s="3"/>
      <c r="D313" s="3"/>
      <c r="E313" s="3"/>
      <c r="F313" s="167"/>
      <c r="G313" s="167"/>
      <c r="H313" s="167">
        <f t="shared" si="7"/>
        <v>0</v>
      </c>
    </row>
    <row r="314" spans="1:8">
      <c r="A314" s="25"/>
      <c r="B314" s="3"/>
      <c r="C314" s="3"/>
      <c r="D314" s="3"/>
      <c r="E314" s="3"/>
      <c r="F314" s="167"/>
      <c r="G314" s="167"/>
      <c r="H314" s="167">
        <f t="shared" si="7"/>
        <v>0</v>
      </c>
    </row>
    <row r="315" spans="1:8">
      <c r="A315" s="25"/>
      <c r="B315" s="3"/>
      <c r="C315" s="3"/>
      <c r="D315" s="3"/>
      <c r="E315" s="3"/>
      <c r="F315" s="167"/>
      <c r="G315" s="167"/>
      <c r="H315" s="167">
        <f t="shared" si="7"/>
        <v>0</v>
      </c>
    </row>
    <row r="316" spans="1:8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3" t="s">
        <v>76</v>
      </c>
      <c r="C1" s="243"/>
      <c r="D1" s="243"/>
      <c r="E1" s="243"/>
      <c r="F1" s="243"/>
      <c r="G1" s="24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3" t="s">
        <v>7</v>
      </c>
      <c r="C17" s="225"/>
      <c r="D17" s="26">
        <f>SUM(D3:D16)</f>
        <v>1178</v>
      </c>
      <c r="E17" s="27"/>
      <c r="F17" s="3"/>
      <c r="G17" s="3"/>
    </row>
    <row r="22" spans="2:7">
      <c r="B22" s="243" t="s">
        <v>23</v>
      </c>
      <c r="C22" s="243"/>
      <c r="D22" s="243"/>
      <c r="E22" s="243"/>
      <c r="F22" s="243"/>
      <c r="G22" s="24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3" t="s">
        <v>7</v>
      </c>
      <c r="C38" s="225"/>
      <c r="D38" s="26">
        <f>SUM(D24:D37)</f>
        <v>1123.0900000000001</v>
      </c>
      <c r="E38" s="27"/>
      <c r="F38" s="3"/>
      <c r="G38" s="3"/>
    </row>
    <row r="41" spans="2:7">
      <c r="B41" s="243" t="s">
        <v>23</v>
      </c>
      <c r="C41" s="243"/>
      <c r="D41" s="243"/>
      <c r="E41" s="243"/>
      <c r="F41" s="243"/>
      <c r="G41" s="24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3" t="s">
        <v>7</v>
      </c>
      <c r="C56" s="22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3" t="s">
        <v>7</v>
      </c>
      <c r="C79" s="22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3" t="s">
        <v>7</v>
      </c>
      <c r="C96" s="225"/>
      <c r="D96" s="26">
        <f>SUM(D83:D95)</f>
        <v>565</v>
      </c>
      <c r="E96" s="27"/>
      <c r="F96" s="3"/>
    </row>
    <row r="99" spans="2:9">
      <c r="B99" s="243" t="s">
        <v>756</v>
      </c>
      <c r="C99" s="243"/>
      <c r="D99" s="243"/>
      <c r="E99" s="243"/>
      <c r="F99" s="243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3" t="s">
        <v>7</v>
      </c>
      <c r="C114" s="22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3" t="s">
        <v>7</v>
      </c>
      <c r="C132" s="225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4" t="s">
        <v>55</v>
      </c>
      <c r="B1" s="245"/>
      <c r="C1" s="245"/>
      <c r="D1" s="245"/>
      <c r="E1" s="245"/>
      <c r="F1" s="245"/>
      <c r="G1" s="245"/>
      <c r="H1" s="245"/>
      <c r="I1" s="246"/>
      <c r="J1" s="244" t="s">
        <v>55</v>
      </c>
      <c r="K1" s="245"/>
      <c r="L1" s="245"/>
      <c r="M1" s="245"/>
      <c r="N1" s="245"/>
      <c r="O1" s="245"/>
      <c r="P1" s="245"/>
      <c r="Q1" s="245"/>
      <c r="R1" s="24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3" t="s">
        <v>39</v>
      </c>
      <c r="B2" s="249"/>
      <c r="C2" s="249"/>
      <c r="D2" s="249"/>
      <c r="E2" s="249"/>
      <c r="F2" s="249"/>
      <c r="G2" s="249"/>
      <c r="H2" s="249"/>
      <c r="I2" s="254"/>
      <c r="J2" s="253" t="s">
        <v>39</v>
      </c>
      <c r="K2" s="249"/>
      <c r="L2" s="249"/>
      <c r="M2" s="249"/>
      <c r="N2" s="249"/>
      <c r="O2" s="249"/>
      <c r="P2" s="249"/>
      <c r="Q2" s="249"/>
      <c r="R2" s="254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8">
        <v>1724600125</v>
      </c>
      <c r="D5" s="248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2" t="s">
        <v>41</v>
      </c>
      <c r="AE6" s="252"/>
      <c r="AF6" s="252"/>
      <c r="AH6" s="252" t="s">
        <v>42</v>
      </c>
      <c r="AI6" s="252"/>
      <c r="AJ6" s="252"/>
      <c r="AK6" s="34"/>
      <c r="AM6" s="29"/>
      <c r="AN6" s="252" t="s">
        <v>41</v>
      </c>
      <c r="AO6" s="252"/>
      <c r="AP6" s="252"/>
      <c r="AR6" s="252" t="s">
        <v>42</v>
      </c>
      <c r="AS6" s="252"/>
      <c r="AT6" s="252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2" t="s">
        <v>41</v>
      </c>
      <c r="C8" s="252"/>
      <c r="D8" s="252"/>
      <c r="F8" s="252" t="s">
        <v>42</v>
      </c>
      <c r="G8" s="252"/>
      <c r="H8" s="252"/>
      <c r="I8" s="34"/>
      <c r="J8" s="29"/>
      <c r="K8" s="252" t="s">
        <v>41</v>
      </c>
      <c r="L8" s="252"/>
      <c r="M8" s="252"/>
      <c r="O8" s="252" t="s">
        <v>42</v>
      </c>
      <c r="P8" s="252"/>
      <c r="Q8" s="252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7">
        <f>AF12-AJ12</f>
        <v>520.00621866666677</v>
      </c>
      <c r="AK13" s="30"/>
      <c r="AM13" s="29"/>
      <c r="AQ13" s="247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7"/>
      <c r="AK14" s="30"/>
      <c r="AM14" s="29"/>
      <c r="AQ14" s="247"/>
      <c r="AU14" s="30"/>
    </row>
    <row r="15" spans="1:47" ht="15" customHeight="1">
      <c r="A15" s="29"/>
      <c r="E15" s="247">
        <f>D14-H14</f>
        <v>536.97475599999996</v>
      </c>
      <c r="I15" s="30"/>
      <c r="J15" s="29"/>
      <c r="N15" s="247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47"/>
      <c r="I16" s="30"/>
      <c r="J16" s="29"/>
      <c r="N16" s="247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5" t="s">
        <v>53</v>
      </c>
      <c r="AE19" s="255"/>
      <c r="AF19" s="255"/>
      <c r="AH19" s="255" t="s">
        <v>54</v>
      </c>
      <c r="AI19" s="255"/>
      <c r="AJ19" s="255"/>
      <c r="AK19" s="36"/>
      <c r="AM19" s="29"/>
      <c r="AN19" s="255" t="s">
        <v>53</v>
      </c>
      <c r="AO19" s="255"/>
      <c r="AP19" s="255"/>
      <c r="AR19" s="255" t="s">
        <v>54</v>
      </c>
      <c r="AS19" s="255"/>
      <c r="AT19" s="255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5" t="s">
        <v>53</v>
      </c>
      <c r="C21" s="255"/>
      <c r="D21" s="255"/>
      <c r="F21" s="255" t="s">
        <v>54</v>
      </c>
      <c r="G21" s="255"/>
      <c r="H21" s="255"/>
      <c r="I21" s="36"/>
      <c r="J21" s="29"/>
      <c r="K21" s="255" t="s">
        <v>53</v>
      </c>
      <c r="L21" s="255"/>
      <c r="M21" s="255"/>
      <c r="O21" s="255" t="s">
        <v>54</v>
      </c>
      <c r="P21" s="255"/>
      <c r="Q21" s="255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7"/>
      <c r="U22" s="257"/>
      <c r="V22" s="257"/>
      <c r="W22" s="257"/>
      <c r="X22" s="257"/>
      <c r="Y22" s="257"/>
      <c r="Z22" s="257"/>
      <c r="AA22" s="257"/>
      <c r="AB22" s="257"/>
      <c r="AC22" s="244" t="s">
        <v>55</v>
      </c>
      <c r="AD22" s="245"/>
      <c r="AE22" s="245"/>
      <c r="AF22" s="245"/>
      <c r="AG22" s="245"/>
      <c r="AH22" s="245"/>
      <c r="AI22" s="245"/>
      <c r="AJ22" s="245"/>
      <c r="AK22" s="246"/>
      <c r="AM22" s="244" t="s">
        <v>55</v>
      </c>
      <c r="AN22" s="245"/>
      <c r="AO22" s="245"/>
      <c r="AP22" s="245"/>
      <c r="AQ22" s="245"/>
      <c r="AR22" s="245"/>
      <c r="AS22" s="245"/>
      <c r="AT22" s="245"/>
      <c r="AU22" s="246"/>
    </row>
    <row r="23" spans="1:47" ht="26.25">
      <c r="A23" s="244" t="s">
        <v>55</v>
      </c>
      <c r="B23" s="245"/>
      <c r="C23" s="245"/>
      <c r="D23" s="245"/>
      <c r="E23" s="245"/>
      <c r="F23" s="245"/>
      <c r="G23" s="245"/>
      <c r="H23" s="245"/>
      <c r="I23" s="246"/>
      <c r="J23" s="244" t="s">
        <v>55</v>
      </c>
      <c r="K23" s="245"/>
      <c r="L23" s="245"/>
      <c r="M23" s="245"/>
      <c r="N23" s="245"/>
      <c r="O23" s="245"/>
      <c r="P23" s="245"/>
      <c r="Q23" s="245"/>
      <c r="R23" s="24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3" t="s">
        <v>39</v>
      </c>
      <c r="B24" s="249"/>
      <c r="C24" s="249"/>
      <c r="D24" s="249"/>
      <c r="E24" s="249"/>
      <c r="F24" s="249"/>
      <c r="G24" s="249"/>
      <c r="H24" s="249"/>
      <c r="I24" s="254"/>
      <c r="J24" s="253" t="s">
        <v>39</v>
      </c>
      <c r="K24" s="249"/>
      <c r="L24" s="249"/>
      <c r="M24" s="249"/>
      <c r="N24" s="249"/>
      <c r="O24" s="249"/>
      <c r="P24" s="249"/>
      <c r="Q24" s="249"/>
      <c r="R24" s="254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8">
        <v>1719901926</v>
      </c>
      <c r="D27" s="248"/>
      <c r="I27" s="28"/>
      <c r="J27" s="29"/>
      <c r="K27" s="1" t="s">
        <v>57</v>
      </c>
      <c r="L27">
        <v>2350864985</v>
      </c>
      <c r="R27" s="28"/>
      <c r="T27" s="90"/>
      <c r="U27" s="258"/>
      <c r="V27" s="258"/>
      <c r="W27" s="258"/>
      <c r="X27" s="90"/>
      <c r="Y27" s="258"/>
      <c r="Z27" s="258"/>
      <c r="AA27" s="258"/>
      <c r="AB27" s="94"/>
      <c r="AC27" s="29"/>
      <c r="AD27" s="252" t="s">
        <v>41</v>
      </c>
      <c r="AE27" s="252"/>
      <c r="AF27" s="252"/>
      <c r="AH27" s="252" t="s">
        <v>42</v>
      </c>
      <c r="AI27" s="252"/>
      <c r="AJ27" s="252"/>
      <c r="AK27" s="34"/>
      <c r="AM27" s="29"/>
      <c r="AN27" s="252" t="s">
        <v>41</v>
      </c>
      <c r="AO27" s="252"/>
      <c r="AP27" s="252"/>
      <c r="AR27" s="252" t="s">
        <v>42</v>
      </c>
      <c r="AS27" s="252"/>
      <c r="AT27" s="252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2" t="s">
        <v>41</v>
      </c>
      <c r="C30" s="252"/>
      <c r="D30" s="252"/>
      <c r="F30" s="252" t="s">
        <v>42</v>
      </c>
      <c r="G30" s="252"/>
      <c r="H30" s="252"/>
      <c r="I30" s="34"/>
      <c r="J30" s="29"/>
      <c r="K30" s="252" t="s">
        <v>41</v>
      </c>
      <c r="L30" s="252"/>
      <c r="M30" s="252"/>
      <c r="O30" s="252" t="s">
        <v>42</v>
      </c>
      <c r="P30" s="252"/>
      <c r="Q30" s="252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9"/>
      <c r="Y34" s="90"/>
      <c r="Z34" s="90"/>
      <c r="AA34" s="90"/>
      <c r="AB34" s="90"/>
      <c r="AC34" s="29"/>
      <c r="AG34" s="247">
        <f>AF33-AJ33</f>
        <v>520.00288533333332</v>
      </c>
      <c r="AK34" s="30"/>
      <c r="AM34" s="29"/>
      <c r="AQ34" s="247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9"/>
      <c r="Y35" s="90"/>
      <c r="Z35" s="90"/>
      <c r="AA35" s="90"/>
      <c r="AB35" s="90"/>
      <c r="AC35" s="29"/>
      <c r="AG35" s="247"/>
      <c r="AK35" s="30"/>
      <c r="AM35" s="29"/>
      <c r="AQ35" s="247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47">
        <f>D36-H36</f>
        <v>260.00144333333338</v>
      </c>
      <c r="I37" s="30"/>
      <c r="J37" s="29"/>
      <c r="N37" s="247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47"/>
      <c r="I38" s="30"/>
      <c r="J38" s="29"/>
      <c r="N38" s="247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0"/>
      <c r="V40" s="260"/>
      <c r="W40" s="260"/>
      <c r="X40" s="90"/>
      <c r="Y40" s="260"/>
      <c r="Z40" s="260"/>
      <c r="AA40" s="260"/>
      <c r="AB40" s="98"/>
      <c r="AC40" s="29"/>
      <c r="AD40" s="255" t="s">
        <v>53</v>
      </c>
      <c r="AE40" s="255"/>
      <c r="AF40" s="255"/>
      <c r="AH40" s="255" t="s">
        <v>54</v>
      </c>
      <c r="AI40" s="255"/>
      <c r="AJ40" s="255"/>
      <c r="AK40" s="36"/>
      <c r="AM40" s="29"/>
      <c r="AN40" s="255" t="s">
        <v>53</v>
      </c>
      <c r="AO40" s="255"/>
      <c r="AP40" s="255"/>
      <c r="AR40" s="255" t="s">
        <v>54</v>
      </c>
      <c r="AS40" s="255"/>
      <c r="AT40" s="255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5" t="s">
        <v>53</v>
      </c>
      <c r="C43" s="255"/>
      <c r="D43" s="255"/>
      <c r="F43" s="255" t="s">
        <v>54</v>
      </c>
      <c r="G43" s="255"/>
      <c r="H43" s="255"/>
      <c r="I43" s="36"/>
      <c r="J43" s="29"/>
      <c r="K43" s="255" t="s">
        <v>53</v>
      </c>
      <c r="L43" s="255"/>
      <c r="M43" s="255"/>
      <c r="O43" s="255" t="s">
        <v>54</v>
      </c>
      <c r="P43" s="255"/>
      <c r="Q43" s="255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4" t="s">
        <v>55</v>
      </c>
      <c r="B48" s="245"/>
      <c r="C48" s="245"/>
      <c r="D48" s="245"/>
      <c r="E48" s="245"/>
      <c r="F48" s="245"/>
      <c r="G48" s="245"/>
      <c r="H48" s="245"/>
      <c r="I48" s="246"/>
      <c r="J48" s="244" t="s">
        <v>55</v>
      </c>
      <c r="K48" s="245"/>
      <c r="L48" s="245"/>
      <c r="M48" s="245"/>
      <c r="N48" s="245"/>
      <c r="O48" s="245"/>
      <c r="P48" s="245"/>
      <c r="Q48" s="245"/>
      <c r="R48" s="246"/>
    </row>
    <row r="49" spans="1:18" ht="21">
      <c r="A49" s="253" t="s">
        <v>39</v>
      </c>
      <c r="B49" s="249"/>
      <c r="C49" s="249"/>
      <c r="D49" s="249"/>
      <c r="E49" s="249"/>
      <c r="F49" s="249"/>
      <c r="G49" s="249"/>
      <c r="H49" s="249"/>
      <c r="I49" s="254"/>
      <c r="J49" s="253" t="s">
        <v>39</v>
      </c>
      <c r="K49" s="249"/>
      <c r="L49" s="249"/>
      <c r="M49" s="249"/>
      <c r="N49" s="249"/>
      <c r="O49" s="249"/>
      <c r="P49" s="249"/>
      <c r="Q49" s="249"/>
      <c r="R49" s="254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8">
        <v>1720714904</v>
      </c>
      <c r="D52" s="248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2" t="s">
        <v>41</v>
      </c>
      <c r="C55" s="252"/>
      <c r="D55" s="252"/>
      <c r="F55" s="252" t="s">
        <v>42</v>
      </c>
      <c r="G55" s="252"/>
      <c r="H55" s="252"/>
      <c r="I55" s="34"/>
      <c r="J55" s="29"/>
      <c r="K55" s="252" t="s">
        <v>41</v>
      </c>
      <c r="L55" s="252"/>
      <c r="M55" s="252"/>
      <c r="O55" s="252" t="s">
        <v>42</v>
      </c>
      <c r="P55" s="252"/>
      <c r="Q55" s="252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47">
        <f>D61-H61</f>
        <v>260.00310933333338</v>
      </c>
      <c r="I62" s="30"/>
      <c r="J62" s="29"/>
      <c r="N62" s="247">
        <f>M61-Q61</f>
        <v>241.23750000000001</v>
      </c>
      <c r="R62" s="30"/>
    </row>
    <row r="63" spans="1:18">
      <c r="A63" s="29"/>
      <c r="E63" s="247"/>
      <c r="I63" s="30"/>
      <c r="J63" s="29"/>
      <c r="N63" s="247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5" t="s">
        <v>53</v>
      </c>
      <c r="C68" s="255"/>
      <c r="D68" s="255"/>
      <c r="F68" s="255" t="s">
        <v>54</v>
      </c>
      <c r="G68" s="255"/>
      <c r="H68" s="255"/>
      <c r="I68" s="36"/>
      <c r="J68" s="29"/>
      <c r="K68" s="255" t="s">
        <v>53</v>
      </c>
      <c r="L68" s="255"/>
      <c r="M68" s="255"/>
      <c r="O68" s="255" t="s">
        <v>54</v>
      </c>
      <c r="P68" s="255"/>
      <c r="Q68" s="255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4" t="s">
        <v>55</v>
      </c>
      <c r="B71" s="245"/>
      <c r="C71" s="245"/>
      <c r="D71" s="245"/>
      <c r="E71" s="245"/>
      <c r="F71" s="245"/>
      <c r="G71" s="245"/>
      <c r="H71" s="245"/>
      <c r="I71" s="246"/>
      <c r="J71" s="244" t="s">
        <v>55</v>
      </c>
      <c r="K71" s="245"/>
      <c r="L71" s="245"/>
      <c r="M71" s="245"/>
      <c r="N71" s="245"/>
      <c r="O71" s="245"/>
      <c r="P71" s="245"/>
      <c r="Q71" s="245"/>
      <c r="R71" s="246"/>
    </row>
    <row r="72" spans="1:18" ht="21">
      <c r="A72" s="253" t="s">
        <v>39</v>
      </c>
      <c r="B72" s="249"/>
      <c r="C72" s="249"/>
      <c r="D72" s="249"/>
      <c r="E72" s="249"/>
      <c r="F72" s="249"/>
      <c r="G72" s="249"/>
      <c r="H72" s="249"/>
      <c r="I72" s="254"/>
      <c r="J72" s="253" t="s">
        <v>39</v>
      </c>
      <c r="K72" s="249"/>
      <c r="L72" s="249"/>
      <c r="M72" s="249"/>
      <c r="N72" s="249"/>
      <c r="O72" s="249"/>
      <c r="P72" s="249"/>
      <c r="Q72" s="249"/>
      <c r="R72" s="254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8">
        <v>1704695558</v>
      </c>
      <c r="D75" s="248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2" t="s">
        <v>41</v>
      </c>
      <c r="C78" s="252"/>
      <c r="D78" s="252"/>
      <c r="F78" s="252" t="s">
        <v>42</v>
      </c>
      <c r="G78" s="252"/>
      <c r="H78" s="252"/>
      <c r="I78" s="34"/>
      <c r="J78" s="29"/>
      <c r="K78" s="252" t="s">
        <v>41</v>
      </c>
      <c r="L78" s="252"/>
      <c r="M78" s="252"/>
      <c r="O78" s="252" t="s">
        <v>42</v>
      </c>
      <c r="P78" s="252"/>
      <c r="Q78" s="252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47">
        <f>D84-H84</f>
        <v>241.23750000000001</v>
      </c>
      <c r="I85" s="30"/>
      <c r="J85" s="29"/>
      <c r="N85" s="247">
        <f>M84-Q84</f>
        <v>41.237500000000011</v>
      </c>
      <c r="R85" s="30"/>
    </row>
    <row r="86" spans="1:18">
      <c r="A86" s="29"/>
      <c r="E86" s="247"/>
      <c r="I86" s="30"/>
      <c r="J86" s="29"/>
      <c r="N86" s="247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5" t="s">
        <v>53</v>
      </c>
      <c r="C91" s="255"/>
      <c r="D91" s="255"/>
      <c r="F91" s="255" t="s">
        <v>54</v>
      </c>
      <c r="G91" s="255"/>
      <c r="H91" s="255"/>
      <c r="I91" s="36"/>
      <c r="J91" s="29"/>
      <c r="K91" s="255" t="s">
        <v>53</v>
      </c>
      <c r="L91" s="255"/>
      <c r="M91" s="255"/>
      <c r="O91" s="255" t="s">
        <v>54</v>
      </c>
      <c r="P91" s="255"/>
      <c r="Q91" s="255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4" t="s">
        <v>55</v>
      </c>
      <c r="B94" s="245"/>
      <c r="C94" s="245"/>
      <c r="D94" s="245"/>
      <c r="E94" s="245"/>
      <c r="F94" s="245"/>
      <c r="G94" s="245"/>
      <c r="H94" s="245"/>
      <c r="I94" s="246"/>
      <c r="J94" s="244" t="s">
        <v>55</v>
      </c>
      <c r="K94" s="245"/>
      <c r="L94" s="245"/>
      <c r="M94" s="245"/>
      <c r="N94" s="245"/>
      <c r="O94" s="245"/>
      <c r="P94" s="245"/>
      <c r="Q94" s="245"/>
      <c r="R94" s="246"/>
    </row>
    <row r="95" spans="1:18" ht="21">
      <c r="A95" s="253" t="s">
        <v>39</v>
      </c>
      <c r="B95" s="249"/>
      <c r="C95" s="249"/>
      <c r="D95" s="249"/>
      <c r="E95" s="249"/>
      <c r="F95" s="249"/>
      <c r="G95" s="249"/>
      <c r="H95" s="249"/>
      <c r="I95" s="254"/>
      <c r="J95" s="253" t="s">
        <v>39</v>
      </c>
      <c r="K95" s="249"/>
      <c r="L95" s="249"/>
      <c r="M95" s="249"/>
      <c r="N95" s="249"/>
      <c r="O95" s="249"/>
      <c r="P95" s="249"/>
      <c r="Q95" s="249"/>
      <c r="R95" s="254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8">
        <v>1720145711</v>
      </c>
      <c r="D98" s="248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2" t="s">
        <v>41</v>
      </c>
      <c r="C101" s="252"/>
      <c r="D101" s="252"/>
      <c r="F101" s="252" t="s">
        <v>42</v>
      </c>
      <c r="G101" s="252"/>
      <c r="H101" s="252"/>
      <c r="I101" s="34"/>
      <c r="J101" s="29"/>
      <c r="K101" s="252" t="s">
        <v>41</v>
      </c>
      <c r="L101" s="252"/>
      <c r="M101" s="252"/>
      <c r="O101" s="252" t="s">
        <v>42</v>
      </c>
      <c r="P101" s="252"/>
      <c r="Q101" s="252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47">
        <f>D107-H107</f>
        <v>241.23750000000001</v>
      </c>
      <c r="I108" s="30"/>
      <c r="J108" s="29"/>
      <c r="N108" s="247">
        <f>M107-Q107</f>
        <v>519.96</v>
      </c>
      <c r="R108" s="30"/>
    </row>
    <row r="109" spans="1:18">
      <c r="A109" s="29"/>
      <c r="E109" s="247"/>
      <c r="I109" s="30"/>
      <c r="J109" s="29"/>
      <c r="N109" s="247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5" t="s">
        <v>53</v>
      </c>
      <c r="C113" s="255"/>
      <c r="D113" s="255"/>
      <c r="F113" s="255" t="s">
        <v>54</v>
      </c>
      <c r="G113" s="255"/>
      <c r="H113" s="255"/>
      <c r="I113" s="36"/>
      <c r="J113" s="29"/>
      <c r="K113" s="255" t="s">
        <v>53</v>
      </c>
      <c r="L113" s="255"/>
      <c r="M113" s="255"/>
      <c r="O113" s="255" t="s">
        <v>54</v>
      </c>
      <c r="P113" s="255"/>
      <c r="Q113" s="255"/>
      <c r="R113" s="36"/>
    </row>
    <row r="114" spans="1:18" ht="26.25">
      <c r="B114" s="83"/>
      <c r="C114" s="83"/>
      <c r="D114" s="245" t="s">
        <v>55</v>
      </c>
      <c r="E114" s="245"/>
      <c r="F114" s="245"/>
      <c r="G114" s="83"/>
      <c r="H114" s="83"/>
      <c r="I114" s="84"/>
      <c r="K114" s="83"/>
      <c r="L114" s="83"/>
      <c r="M114" s="245" t="s">
        <v>55</v>
      </c>
      <c r="N114" s="245"/>
      <c r="O114" s="245"/>
      <c r="P114" s="83"/>
      <c r="Q114" s="83"/>
      <c r="R114" s="84"/>
    </row>
    <row r="115" spans="1:18" ht="21">
      <c r="B115" s="43"/>
      <c r="C115" s="43"/>
      <c r="D115" s="249" t="s">
        <v>39</v>
      </c>
      <c r="E115" s="249"/>
      <c r="F115" s="249"/>
      <c r="G115" s="43"/>
      <c r="H115" s="43"/>
      <c r="I115" s="44"/>
      <c r="K115" s="43"/>
      <c r="L115" s="43"/>
      <c r="M115" s="249" t="s">
        <v>39</v>
      </c>
      <c r="N115" s="249"/>
      <c r="O115" s="249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0" t="s">
        <v>716</v>
      </c>
      <c r="H117" s="250"/>
      <c r="I117" s="28"/>
      <c r="J117" s="29"/>
      <c r="K117" s="1" t="s">
        <v>56</v>
      </c>
      <c r="L117" t="s">
        <v>1008</v>
      </c>
      <c r="O117" t="s">
        <v>59</v>
      </c>
      <c r="P117" s="250" t="s">
        <v>716</v>
      </c>
      <c r="Q117" s="250"/>
      <c r="R117" s="28"/>
    </row>
    <row r="118" spans="1:18" ht="15.75">
      <c r="A118" s="29"/>
      <c r="B118" s="1" t="s">
        <v>57</v>
      </c>
      <c r="C118" s="248">
        <v>1721244075</v>
      </c>
      <c r="D118" s="248"/>
      <c r="F118" s="251" t="s">
        <v>729</v>
      </c>
      <c r="G118" s="251"/>
      <c r="H118">
        <v>225.02</v>
      </c>
      <c r="I118" s="28"/>
      <c r="J118" s="29"/>
      <c r="K118" s="1" t="s">
        <v>57</v>
      </c>
      <c r="L118">
        <v>924011786</v>
      </c>
      <c r="O118" s="251" t="s">
        <v>729</v>
      </c>
      <c r="P118" s="251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2" t="s">
        <v>41</v>
      </c>
      <c r="C121" s="252"/>
      <c r="D121" s="252"/>
      <c r="F121" s="252" t="s">
        <v>42</v>
      </c>
      <c r="G121" s="252"/>
      <c r="H121" s="252"/>
      <c r="I121" s="34"/>
      <c r="J121" s="29"/>
      <c r="K121" s="252" t="s">
        <v>41</v>
      </c>
      <c r="L121" s="252"/>
      <c r="M121" s="252"/>
      <c r="O121" s="252" t="s">
        <v>730</v>
      </c>
      <c r="P121" s="252"/>
      <c r="Q121" s="252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6" t="s">
        <v>50</v>
      </c>
      <c r="C127" s="256"/>
      <c r="D127" s="42">
        <f>SUM(D122:D126)</f>
        <v>262.52333333333337</v>
      </c>
      <c r="F127" s="256" t="s">
        <v>51</v>
      </c>
      <c r="G127" s="256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6" t="s">
        <v>51</v>
      </c>
      <c r="P127" s="256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5" t="s">
        <v>55</v>
      </c>
      <c r="E137" s="245"/>
      <c r="F137" s="245"/>
      <c r="G137" s="83"/>
      <c r="H137" s="83"/>
      <c r="I137" s="84"/>
      <c r="K137" s="83"/>
      <c r="L137" s="83"/>
      <c r="M137" s="245" t="s">
        <v>55</v>
      </c>
      <c r="N137" s="245"/>
      <c r="O137" s="245"/>
      <c r="P137" s="83"/>
      <c r="Q137" s="83"/>
      <c r="R137" s="84"/>
    </row>
    <row r="138" spans="1:18" ht="21">
      <c r="B138" s="43"/>
      <c r="C138" s="43"/>
      <c r="D138" s="249" t="s">
        <v>39</v>
      </c>
      <c r="E138" s="249"/>
      <c r="F138" s="249"/>
      <c r="G138" s="43"/>
      <c r="H138" s="43"/>
      <c r="I138" s="44"/>
      <c r="K138" s="43"/>
      <c r="L138" s="43"/>
      <c r="M138" s="249" t="s">
        <v>39</v>
      </c>
      <c r="N138" s="249"/>
      <c r="O138" s="249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0" t="s">
        <v>716</v>
      </c>
      <c r="H140" s="250"/>
      <c r="I140" s="28"/>
      <c r="K140" s="1" t="s">
        <v>56</v>
      </c>
      <c r="L140" t="s">
        <v>1124</v>
      </c>
      <c r="O140" t="s">
        <v>59</v>
      </c>
      <c r="P140" s="250" t="s">
        <v>716</v>
      </c>
      <c r="Q140" s="250"/>
      <c r="R140" s="28"/>
    </row>
    <row r="141" spans="1:18" ht="15.75">
      <c r="B141" s="1" t="s">
        <v>57</v>
      </c>
      <c r="C141" s="248">
        <v>1716325822</v>
      </c>
      <c r="D141" s="248"/>
      <c r="F141" s="251" t="s">
        <v>729</v>
      </c>
      <c r="G141" s="251"/>
      <c r="H141">
        <v>450.04</v>
      </c>
      <c r="I141" s="28"/>
      <c r="K141" s="1" t="s">
        <v>57</v>
      </c>
      <c r="L141" s="248">
        <v>1716325822</v>
      </c>
      <c r="M141" s="248"/>
      <c r="O141" s="251" t="s">
        <v>729</v>
      </c>
      <c r="P141" s="251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2" t="s">
        <v>41</v>
      </c>
      <c r="C144" s="252"/>
      <c r="D144" s="252"/>
      <c r="F144" s="252" t="s">
        <v>42</v>
      </c>
      <c r="G144" s="252"/>
      <c r="H144" s="252"/>
      <c r="I144" s="34"/>
      <c r="K144" s="252" t="s">
        <v>41</v>
      </c>
      <c r="L144" s="252"/>
      <c r="M144" s="252"/>
      <c r="O144" s="252" t="s">
        <v>42</v>
      </c>
      <c r="P144" s="252"/>
      <c r="Q144" s="252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6" t="s">
        <v>50</v>
      </c>
      <c r="C150" s="256"/>
      <c r="D150" s="42">
        <f>SUM(D145:D149)</f>
        <v>562.53499866666675</v>
      </c>
      <c r="F150" s="256" t="s">
        <v>51</v>
      </c>
      <c r="G150" s="256"/>
      <c r="H150" s="42">
        <f>SUM(H145:H149)</f>
        <v>42.528779999999998</v>
      </c>
      <c r="I150" s="35"/>
      <c r="K150" s="256" t="s">
        <v>50</v>
      </c>
      <c r="L150" s="256"/>
      <c r="M150" s="42">
        <f>SUM(M145:M149)</f>
        <v>262.52333333333337</v>
      </c>
      <c r="O150" s="256" t="s">
        <v>51</v>
      </c>
      <c r="P150" s="256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8" t="s">
        <v>112</v>
      </c>
      <c r="E1" s="248"/>
      <c r="F1" s="248"/>
      <c r="N1" s="248" t="s">
        <v>112</v>
      </c>
      <c r="O1" s="248"/>
      <c r="P1" s="248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0" t="s">
        <v>124</v>
      </c>
      <c r="E17" s="220"/>
      <c r="F17" s="220"/>
      <c r="G17" s="3"/>
      <c r="H17" s="3"/>
      <c r="L17" s="3"/>
      <c r="M17" s="3"/>
      <c r="N17" s="220" t="s">
        <v>124</v>
      </c>
      <c r="O17" s="220"/>
      <c r="P17" s="22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V885" zoomScale="89" zoomScaleNormal="89" workbookViewId="0">
      <selection activeCell="Y905" sqref="Y905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20</v>
      </c>
      <c r="AB8" s="216"/>
      <c r="AC8" s="216"/>
      <c r="AD8" s="21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563.81999999999994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20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1" t="s">
        <v>7</v>
      </c>
      <c r="F69" s="212"/>
      <c r="G69" s="21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6" t="s">
        <v>20</v>
      </c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6" t="s">
        <v>20</v>
      </c>
      <c r="F151" s="216"/>
      <c r="G151" s="216"/>
      <c r="H151" s="216"/>
      <c r="V151" s="17"/>
      <c r="X151" s="23" t="s">
        <v>75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6" t="s">
        <v>20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NO PAGAR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1" t="s">
        <v>7</v>
      </c>
      <c r="AB207" s="212"/>
      <c r="AC207" s="21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100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6" t="s">
        <v>20</v>
      </c>
      <c r="F236" s="216"/>
      <c r="G236" s="216"/>
      <c r="H236" s="216"/>
      <c r="V236" s="17"/>
      <c r="X236" s="23" t="s">
        <v>32</v>
      </c>
      <c r="Y236" s="20">
        <f>IF(B236="PAGADO",0,C241)</f>
        <v>-2894.8</v>
      </c>
      <c r="AA236" s="216" t="s">
        <v>20</v>
      </c>
      <c r="AB236" s="216"/>
      <c r="AC236" s="216"/>
      <c r="AD236" s="21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3042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NO PAGAR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870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6" t="s">
        <v>20</v>
      </c>
      <c r="F328" s="216"/>
      <c r="G328" s="216"/>
      <c r="H328" s="216"/>
      <c r="V328" s="17"/>
      <c r="X328" s="23" t="s">
        <v>32</v>
      </c>
      <c r="Y328" s="20">
        <f>IF(B1073="PAGADO",0,C333)</f>
        <v>-412.94000000000005</v>
      </c>
      <c r="AA328" s="216" t="s">
        <v>20</v>
      </c>
      <c r="AB328" s="216"/>
      <c r="AC328" s="216"/>
      <c r="AD328" s="21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1" t="s">
        <v>7</v>
      </c>
      <c r="F344" s="212"/>
      <c r="G344" s="21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163.55000000000001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5" t="s">
        <v>28</v>
      </c>
      <c r="I371" s="215"/>
      <c r="J371" s="215"/>
      <c r="V371" s="17"/>
    </row>
    <row r="372" spans="2:41">
      <c r="H372" s="215"/>
      <c r="I372" s="215"/>
      <c r="J372" s="215"/>
      <c r="V372" s="17"/>
    </row>
    <row r="373" spans="2:41">
      <c r="V373" s="17"/>
      <c r="AA373" s="105"/>
      <c r="AB373" s="105"/>
      <c r="AC373" s="222" t="s">
        <v>29</v>
      </c>
      <c r="AD373" s="222"/>
      <c r="AE373" s="222"/>
    </row>
    <row r="374" spans="2:41">
      <c r="V374" s="17"/>
      <c r="AA374" s="105"/>
      <c r="AB374" s="105"/>
      <c r="AC374" s="222"/>
      <c r="AD374" s="222"/>
      <c r="AE374" s="222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2"/>
      <c r="AD375" s="222"/>
      <c r="AE375" s="222"/>
    </row>
    <row r="376" spans="2:41" ht="23.25">
      <c r="B376" s="23" t="s">
        <v>32</v>
      </c>
      <c r="C376" s="20">
        <f>IF(X328="PAGADO",0,Y333)</f>
        <v>-1811.12</v>
      </c>
      <c r="E376" s="216" t="s">
        <v>20</v>
      </c>
      <c r="F376" s="216"/>
      <c r="G376" s="216"/>
      <c r="H376" s="216"/>
      <c r="V376" s="17"/>
      <c r="X376" s="23" t="s">
        <v>32</v>
      </c>
      <c r="Y376" s="20">
        <f>IF(B376="PAGADO",0,C381)</f>
        <v>-1561.12</v>
      </c>
      <c r="AA376" s="216" t="s">
        <v>20</v>
      </c>
      <c r="AB376" s="216"/>
      <c r="AC376" s="216"/>
      <c r="AD376" s="21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7" t="str">
        <f>IF(C381&lt;0,"NO PAGAR","COBRAR")</f>
        <v>NO PAGAR</v>
      </c>
      <c r="C382" s="21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7" t="str">
        <f>IF(Y381&lt;0,"NO PAGAR","COBRAR")</f>
        <v>NO PAGAR</v>
      </c>
      <c r="Y382" s="217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1" t="s">
        <v>7</v>
      </c>
      <c r="F391" s="212"/>
      <c r="G391" s="21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1" t="s">
        <v>7</v>
      </c>
      <c r="AB392" s="212"/>
      <c r="AC392" s="21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1" t="s">
        <v>7</v>
      </c>
      <c r="O394" s="212"/>
      <c r="P394" s="212"/>
      <c r="Q394" s="213"/>
      <c r="R394" s="18">
        <f>SUM(R378:R393)</f>
        <v>1300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5" t="s">
        <v>31</v>
      </c>
      <c r="AB411" s="215"/>
      <c r="AC411" s="215"/>
    </row>
    <row r="412" spans="1:43" ht="15" customHeight="1">
      <c r="H412" s="75"/>
      <c r="I412" s="75"/>
      <c r="J412" s="75"/>
      <c r="V412" s="17"/>
      <c r="AA412" s="215"/>
      <c r="AB412" s="215"/>
      <c r="AC412" s="21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6" t="s">
        <v>20</v>
      </c>
      <c r="F416" s="216"/>
      <c r="G416" s="216"/>
      <c r="H416" s="216"/>
      <c r="V416" s="17"/>
      <c r="X416" s="23" t="s">
        <v>32</v>
      </c>
      <c r="Y416" s="20">
        <f>IF(B416="PAGADO",0,C421)</f>
        <v>0</v>
      </c>
      <c r="AA416" s="216" t="s">
        <v>20</v>
      </c>
      <c r="AB416" s="216"/>
      <c r="AC416" s="216"/>
      <c r="AD416" s="21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9" t="s">
        <v>9</v>
      </c>
      <c r="C424" s="21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9" t="s">
        <v>9</v>
      </c>
      <c r="Y424" s="21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1" t="s">
        <v>7</v>
      </c>
      <c r="AK425" s="212"/>
      <c r="AL425" s="212"/>
      <c r="AM425" s="21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1" t="s">
        <v>7</v>
      </c>
      <c r="F432" s="212"/>
      <c r="G432" s="21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1" t="s">
        <v>7</v>
      </c>
      <c r="AB432" s="212"/>
      <c r="AC432" s="21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1" t="s">
        <v>7</v>
      </c>
      <c r="O434" s="212"/>
      <c r="P434" s="212"/>
      <c r="Q434" s="21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6" t="s">
        <v>20</v>
      </c>
      <c r="F462" s="216"/>
      <c r="G462" s="216"/>
      <c r="H462" s="216"/>
      <c r="V462" s="17"/>
      <c r="X462" s="23" t="s">
        <v>32</v>
      </c>
      <c r="Y462" s="20">
        <f>IF(B462="PAGADO",0,C467)</f>
        <v>-526.89999999999986</v>
      </c>
      <c r="AA462" s="216" t="s">
        <v>20</v>
      </c>
      <c r="AB462" s="216"/>
      <c r="AC462" s="216"/>
      <c r="AD462" s="21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7" t="str">
        <f>IF(C467&lt;0,"NO PAGAR","COBRAR")</f>
        <v>NO PAGAR</v>
      </c>
      <c r="C468" s="21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7" t="str">
        <f>IF(Y467&lt;0,"NO PAGAR","COBRAR")</f>
        <v>NO PAGAR</v>
      </c>
      <c r="Y468" s="21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9" t="s">
        <v>9</v>
      </c>
      <c r="C469" s="21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9" t="s">
        <v>9</v>
      </c>
      <c r="Y469" s="2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1" t="s">
        <v>7</v>
      </c>
      <c r="AK471" s="212"/>
      <c r="AL471" s="212"/>
      <c r="AM471" s="21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1" t="s">
        <v>7</v>
      </c>
      <c r="F478" s="212"/>
      <c r="G478" s="21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1" t="s">
        <v>7</v>
      </c>
      <c r="AB478" s="212"/>
      <c r="AC478" s="21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1" t="s">
        <v>7</v>
      </c>
      <c r="O480" s="212"/>
      <c r="P480" s="212"/>
      <c r="Q480" s="21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5" t="s">
        <v>31</v>
      </c>
      <c r="AB497" s="215"/>
      <c r="AC497" s="215"/>
    </row>
    <row r="498" spans="2:41" ht="15" customHeight="1">
      <c r="E498" s="215"/>
      <c r="F498" s="215"/>
      <c r="H498" s="75"/>
      <c r="I498" s="75"/>
      <c r="J498" s="75"/>
      <c r="V498" s="17"/>
      <c r="AA498" s="215"/>
      <c r="AB498" s="215"/>
      <c r="AC498" s="215"/>
    </row>
    <row r="499" spans="2:41" ht="26.25">
      <c r="B499" s="24" t="s">
        <v>66</v>
      </c>
      <c r="E499" s="215" t="s">
        <v>30</v>
      </c>
      <c r="F499" s="21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6" t="s">
        <v>20</v>
      </c>
      <c r="F500" s="216"/>
      <c r="G500" s="216"/>
      <c r="H500" s="216"/>
      <c r="V500" s="17"/>
      <c r="X500" s="23" t="s">
        <v>32</v>
      </c>
      <c r="Y500" s="20">
        <f>IF(B500="PAGADO",0,C505)</f>
        <v>0</v>
      </c>
      <c r="AA500" s="216" t="s">
        <v>20</v>
      </c>
      <c r="AB500" s="216"/>
      <c r="AC500" s="216"/>
      <c r="AD500" s="21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9" t="s">
        <v>9</v>
      </c>
      <c r="C508" s="21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9" t="s">
        <v>9</v>
      </c>
      <c r="Y508" s="21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1" t="s">
        <v>7</v>
      </c>
      <c r="AB516" s="212"/>
      <c r="AC516" s="21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1" t="s">
        <v>7</v>
      </c>
      <c r="O518" s="212"/>
      <c r="P518" s="212"/>
      <c r="Q518" s="213"/>
      <c r="R518" s="18">
        <f>SUM(R502:R517)</f>
        <v>50</v>
      </c>
      <c r="S518" s="3"/>
      <c r="V518" s="17"/>
      <c r="X518" s="12"/>
      <c r="Y518" s="10"/>
      <c r="AJ518" s="211" t="s">
        <v>7</v>
      </c>
      <c r="AK518" s="212"/>
      <c r="AL518" s="212"/>
      <c r="AM518" s="21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3" t="s">
        <v>955</v>
      </c>
      <c r="F524" s="224"/>
      <c r="G524" s="22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4" t="s">
        <v>29</v>
      </c>
      <c r="AD545" s="214"/>
      <c r="AE545" s="214"/>
    </row>
    <row r="546" spans="2:41" ht="21.75" customHeight="1">
      <c r="H546" s="75" t="s">
        <v>28</v>
      </c>
      <c r="I546" s="75"/>
      <c r="J546" s="75"/>
      <c r="V546" s="17"/>
      <c r="AC546" s="214"/>
      <c r="AD546" s="214"/>
      <c r="AE546" s="214"/>
    </row>
    <row r="547" spans="2:41" ht="15" customHeight="1">
      <c r="H547" s="75"/>
      <c r="I547" s="75"/>
      <c r="J547" s="75"/>
      <c r="V547" s="17"/>
      <c r="AC547" s="214"/>
      <c r="AD547" s="214"/>
      <c r="AE547" s="214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6" t="s">
        <v>20</v>
      </c>
      <c r="F551" s="216"/>
      <c r="G551" s="216"/>
      <c r="H551" s="216"/>
      <c r="V551" s="17"/>
      <c r="X551" s="23" t="s">
        <v>32</v>
      </c>
      <c r="Y551" s="20">
        <f>IF(B551="PAGADO",0,C556)</f>
        <v>-153.00000000000023</v>
      </c>
      <c r="AA551" s="216" t="s">
        <v>20</v>
      </c>
      <c r="AB551" s="216"/>
      <c r="AC551" s="216"/>
      <c r="AD551" s="21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7" t="str">
        <f>IF(C556&lt;0,"NO PAGAR","COBRAR")</f>
        <v>NO PAGAR</v>
      </c>
      <c r="C557" s="21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7" t="str">
        <f>IF(Y556&lt;0,"NO PAGAR","COBRAR")</f>
        <v>COBRAR</v>
      </c>
      <c r="Y557" s="217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9" t="s">
        <v>9</v>
      </c>
      <c r="C558" s="2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9" t="s">
        <v>9</v>
      </c>
      <c r="Y558" s="21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1" t="s">
        <v>7</v>
      </c>
      <c r="F567" s="212"/>
      <c r="G567" s="21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1" t="s">
        <v>7</v>
      </c>
      <c r="AB567" s="212"/>
      <c r="AC567" s="21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1" t="s">
        <v>7</v>
      </c>
      <c r="O569" s="212"/>
      <c r="P569" s="212"/>
      <c r="Q569" s="213"/>
      <c r="R569" s="18">
        <f>SUM(R553:R568)</f>
        <v>1287.51</v>
      </c>
      <c r="S569" s="3"/>
      <c r="V569" s="17"/>
      <c r="X569" s="12"/>
      <c r="Y569" s="10"/>
      <c r="AJ569" s="211" t="s">
        <v>7</v>
      </c>
      <c r="AK569" s="212"/>
      <c r="AL569" s="212"/>
      <c r="AM569" s="21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5" t="s">
        <v>31</v>
      </c>
      <c r="AB584" s="215"/>
      <c r="AC584" s="21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6" t="s">
        <v>20</v>
      </c>
      <c r="F586" s="216"/>
      <c r="G586" s="216"/>
      <c r="H586" s="216"/>
      <c r="V586" s="17"/>
      <c r="X586" s="23" t="s">
        <v>32</v>
      </c>
      <c r="Y586" s="20">
        <f>IF(B586="PAGADO",0,C591)</f>
        <v>0</v>
      </c>
      <c r="AA586" s="216" t="s">
        <v>20</v>
      </c>
      <c r="AB586" s="216"/>
      <c r="AC586" s="216"/>
      <c r="AD586" s="21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9" t="s">
        <v>9</v>
      </c>
      <c r="C594" s="21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9" t="s">
        <v>9</v>
      </c>
      <c r="Y594" s="2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1" t="s">
        <v>7</v>
      </c>
      <c r="F602" s="212"/>
      <c r="G602" s="21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1" t="s">
        <v>7</v>
      </c>
      <c r="AB602" s="212"/>
      <c r="AC602" s="21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1" t="s">
        <v>7</v>
      </c>
      <c r="O604" s="212"/>
      <c r="P604" s="212"/>
      <c r="Q604" s="213"/>
      <c r="R604" s="18">
        <f>SUM(R588:R603)</f>
        <v>2300</v>
      </c>
      <c r="S604" s="3"/>
      <c r="V604" s="17"/>
      <c r="X604" s="12"/>
      <c r="Y604" s="10"/>
      <c r="AJ604" s="211" t="s">
        <v>7</v>
      </c>
      <c r="AK604" s="212"/>
      <c r="AL604" s="212"/>
      <c r="AM604" s="21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4" t="s">
        <v>29</v>
      </c>
      <c r="AD626" s="214"/>
      <c r="AE626" s="214"/>
    </row>
    <row r="627" spans="2:41" ht="27" customHeight="1">
      <c r="H627" s="75" t="s">
        <v>28</v>
      </c>
      <c r="I627" s="75"/>
      <c r="J627" s="75"/>
      <c r="V627" s="17"/>
      <c r="AC627" s="214"/>
      <c r="AD627" s="214"/>
      <c r="AE627" s="214"/>
    </row>
    <row r="628" spans="2:41" ht="15" customHeight="1">
      <c r="H628" s="75"/>
      <c r="I628" s="75"/>
      <c r="J628" s="75"/>
      <c r="V628" s="17"/>
      <c r="AC628" s="214"/>
      <c r="AD628" s="214"/>
      <c r="AE628" s="214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6" t="s">
        <v>20</v>
      </c>
      <c r="F632" s="216"/>
      <c r="G632" s="216"/>
      <c r="H632" s="216"/>
      <c r="V632" s="17"/>
      <c r="X632" s="23" t="s">
        <v>32</v>
      </c>
      <c r="Y632" s="20">
        <f>IF(B632="PAGADO",0,C637)</f>
        <v>0</v>
      </c>
      <c r="AA632" s="216" t="s">
        <v>20</v>
      </c>
      <c r="AB632" s="216"/>
      <c r="AC632" s="216"/>
      <c r="AD632" s="21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7" t="str">
        <f>IF(C637&lt;0,"NO PAGAR","COBRAR")</f>
        <v>COBRAR</v>
      </c>
      <c r="C638" s="217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7" t="str">
        <f>IF(Y637&lt;0,"NO PAGAR","COBRAR")</f>
        <v>COBRAR</v>
      </c>
      <c r="Y638" s="21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9" t="s">
        <v>9</v>
      </c>
      <c r="C639" s="21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9" t="s">
        <v>9</v>
      </c>
      <c r="Y639" s="2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1" t="s">
        <v>7</v>
      </c>
      <c r="F648" s="212"/>
      <c r="G648" s="21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1" t="s">
        <v>7</v>
      </c>
      <c r="AB648" s="212"/>
      <c r="AC648" s="21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1" t="s">
        <v>7</v>
      </c>
      <c r="O650" s="212"/>
      <c r="P650" s="212"/>
      <c r="Q650" s="213"/>
      <c r="R650" s="18">
        <f>SUM(R634:R649)</f>
        <v>420</v>
      </c>
      <c r="S650" s="3"/>
      <c r="V650" s="17"/>
      <c r="X650" s="12"/>
      <c r="Y650" s="10"/>
      <c r="AJ650" s="211" t="s">
        <v>7</v>
      </c>
      <c r="AK650" s="212"/>
      <c r="AL650" s="212"/>
      <c r="AM650" s="21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5" t="s">
        <v>31</v>
      </c>
      <c r="AB667" s="215"/>
      <c r="AC667" s="215"/>
    </row>
    <row r="668" spans="1:43" ht="15" customHeight="1">
      <c r="H668" s="75"/>
      <c r="I668" s="75"/>
      <c r="J668" s="75"/>
      <c r="V668" s="17"/>
      <c r="AA668" s="215"/>
      <c r="AB668" s="215"/>
      <c r="AC668" s="21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6" t="s">
        <v>1194</v>
      </c>
      <c r="F672" s="216"/>
      <c r="G672" s="216"/>
      <c r="H672" s="216"/>
      <c r="V672" s="17"/>
      <c r="X672" s="23" t="s">
        <v>32</v>
      </c>
      <c r="Y672" s="20">
        <f>IF(B672="PAGADO",0,C677)</f>
        <v>0</v>
      </c>
      <c r="AA672" s="216" t="s">
        <v>20</v>
      </c>
      <c r="AB672" s="216"/>
      <c r="AC672" s="216"/>
      <c r="AD672" s="216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9" t="s">
        <v>9</v>
      </c>
      <c r="C680" s="2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9" t="s">
        <v>9</v>
      </c>
      <c r="Y680" s="2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1" t="s">
        <v>7</v>
      </c>
      <c r="F688" s="212"/>
      <c r="G688" s="21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1" t="s">
        <v>7</v>
      </c>
      <c r="AB688" s="212"/>
      <c r="AC688" s="21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1" t="s">
        <v>7</v>
      </c>
      <c r="O690" s="212"/>
      <c r="P690" s="212"/>
      <c r="Q690" s="213"/>
      <c r="R690" s="18">
        <f>SUM(R674:R689)</f>
        <v>0</v>
      </c>
      <c r="S690" s="3"/>
      <c r="V690" s="17"/>
      <c r="X690" s="12"/>
      <c r="Y690" s="10"/>
      <c r="AJ690" s="211" t="s">
        <v>7</v>
      </c>
      <c r="AK690" s="212"/>
      <c r="AL690" s="212"/>
      <c r="AM690" s="21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4" t="s">
        <v>29</v>
      </c>
      <c r="AD714" s="214"/>
      <c r="AE714" s="214"/>
    </row>
    <row r="715" spans="2:31" ht="24" customHeight="1">
      <c r="H715" s="75" t="s">
        <v>28</v>
      </c>
      <c r="I715" s="75"/>
      <c r="J715" s="75"/>
      <c r="V715" s="17"/>
      <c r="AC715" s="214"/>
      <c r="AD715" s="214"/>
      <c r="AE715" s="214"/>
    </row>
    <row r="716" spans="2:31" ht="15" customHeight="1">
      <c r="H716" s="75"/>
      <c r="I716" s="75"/>
      <c r="J716" s="75"/>
      <c r="V716" s="17"/>
      <c r="AC716" s="214"/>
      <c r="AD716" s="214"/>
      <c r="AE716" s="214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6" t="s">
        <v>20</v>
      </c>
      <c r="F720" s="216"/>
      <c r="G720" s="216"/>
      <c r="H720" s="216"/>
      <c r="O720" s="226" t="s">
        <v>10</v>
      </c>
      <c r="P720" s="226"/>
      <c r="Q720" s="226"/>
      <c r="V720" s="17"/>
      <c r="X720" s="23" t="s">
        <v>32</v>
      </c>
      <c r="Y720" s="20">
        <f>IF(B720="PAGADO",0,C725)</f>
        <v>-1115.3899999999999</v>
      </c>
      <c r="AA720" s="216" t="s">
        <v>20</v>
      </c>
      <c r="AB720" s="216"/>
      <c r="AC720" s="216"/>
      <c r="AD720" s="216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7" t="str">
        <f>IF(C725&lt;0,"NO PAGAR","COBRAR")</f>
        <v>NO PAGAR</v>
      </c>
      <c r="C726" s="217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7" t="str">
        <f>IF(Y725&lt;0,"NO PAGAR","COBRAR")</f>
        <v>NO PAGAR</v>
      </c>
      <c r="Y726" s="217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9" t="s">
        <v>9</v>
      </c>
      <c r="C727" s="21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9" t="s">
        <v>9</v>
      </c>
      <c r="Y727" s="21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1" t="s">
        <v>7</v>
      </c>
      <c r="F736" s="212"/>
      <c r="G736" s="21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1" t="s">
        <v>7</v>
      </c>
      <c r="AB736" s="212"/>
      <c r="AC736" s="21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1" t="s">
        <v>7</v>
      </c>
      <c r="O738" s="212"/>
      <c r="P738" s="212"/>
      <c r="Q738" s="213"/>
      <c r="R738" s="18">
        <f>SUM(R722:R737)</f>
        <v>400</v>
      </c>
      <c r="S738" s="3"/>
      <c r="V738" s="17"/>
      <c r="X738" s="12"/>
      <c r="Y738" s="10"/>
      <c r="AJ738" s="211" t="s">
        <v>7</v>
      </c>
      <c r="AK738" s="212"/>
      <c r="AL738" s="212"/>
      <c r="AM738" s="21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5" t="s">
        <v>30</v>
      </c>
      <c r="H753" s="215"/>
      <c r="I753" s="215"/>
      <c r="J753" s="75"/>
      <c r="V753" s="17"/>
      <c r="AA753" s="215" t="s">
        <v>31</v>
      </c>
      <c r="AB753" s="215"/>
      <c r="AC753" s="215"/>
    </row>
    <row r="754" spans="2:41" ht="15" customHeight="1">
      <c r="H754" s="75"/>
      <c r="I754" s="75"/>
      <c r="J754" s="75"/>
      <c r="V754" s="17"/>
      <c r="AA754" s="215"/>
      <c r="AB754" s="215"/>
      <c r="AC754" s="215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6" t="s">
        <v>20</v>
      </c>
      <c r="F758" s="216"/>
      <c r="G758" s="216"/>
      <c r="H758" s="216"/>
      <c r="V758" s="17"/>
      <c r="X758" s="23" t="s">
        <v>32</v>
      </c>
      <c r="Y758" s="20">
        <f>IF(B758="PAGADO",0,C763)</f>
        <v>0</v>
      </c>
      <c r="AA758" s="216" t="s">
        <v>20</v>
      </c>
      <c r="AB758" s="216"/>
      <c r="AC758" s="216"/>
      <c r="AD758" s="216"/>
      <c r="AK758" s="226" t="s">
        <v>10</v>
      </c>
      <c r="AL758" s="226"/>
      <c r="AM758" s="226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1" t="s">
        <v>7</v>
      </c>
      <c r="F774" s="212"/>
      <c r="G774" s="21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1" t="s">
        <v>7</v>
      </c>
      <c r="AB774" s="212"/>
      <c r="AC774" s="21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1" t="s">
        <v>7</v>
      </c>
      <c r="O776" s="212"/>
      <c r="P776" s="212"/>
      <c r="Q776" s="213"/>
      <c r="R776" s="18">
        <f>SUM(R760:R775)</f>
        <v>0</v>
      </c>
      <c r="S776" s="3"/>
      <c r="V776" s="17"/>
      <c r="X776" s="12"/>
      <c r="Y776" s="10"/>
      <c r="AJ776" s="211" t="s">
        <v>7</v>
      </c>
      <c r="AK776" s="212"/>
      <c r="AL776" s="212"/>
      <c r="AM776" s="21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4" t="s">
        <v>29</v>
      </c>
      <c r="AD795" s="214"/>
      <c r="AE795" s="214"/>
    </row>
    <row r="796" spans="2:31" ht="24.75" customHeight="1">
      <c r="H796" s="75" t="s">
        <v>28</v>
      </c>
      <c r="I796" s="75"/>
      <c r="J796" s="75"/>
      <c r="V796" s="17"/>
      <c r="AC796" s="214"/>
      <c r="AD796" s="214"/>
      <c r="AE796" s="214"/>
    </row>
    <row r="797" spans="2:31" ht="15" customHeight="1">
      <c r="H797" s="75"/>
      <c r="I797" s="75"/>
      <c r="J797" s="75"/>
      <c r="V797" s="17"/>
      <c r="AC797" s="214"/>
      <c r="AD797" s="214"/>
      <c r="AE797" s="214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6" t="s">
        <v>20</v>
      </c>
      <c r="F801" s="216"/>
      <c r="G801" s="216"/>
      <c r="H801" s="216"/>
      <c r="V801" s="17"/>
      <c r="X801" s="23" t="s">
        <v>32</v>
      </c>
      <c r="Y801" s="20">
        <f>IF(B801="PAGADO",0,C806)</f>
        <v>-1177.68</v>
      </c>
      <c r="AA801" s="216" t="s">
        <v>20</v>
      </c>
      <c r="AB801" s="216"/>
      <c r="AC801" s="216"/>
      <c r="AD801" s="216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7" t="str">
        <f>IF(C806&lt;0,"NO PAGAR","COBRAR")</f>
        <v>NO PAGAR</v>
      </c>
      <c r="C807" s="217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7" t="str">
        <f>IF(Y806&lt;0,"NO PAGAR","COBRAR")</f>
        <v>NO PAGAR</v>
      </c>
      <c r="Y807" s="21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9" t="s">
        <v>9</v>
      </c>
      <c r="C808" s="21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9" t="s">
        <v>9</v>
      </c>
      <c r="Y808" s="2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1" t="s">
        <v>7</v>
      </c>
      <c r="F817" s="212"/>
      <c r="G817" s="21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1" t="s">
        <v>7</v>
      </c>
      <c r="AB817" s="212"/>
      <c r="AC817" s="21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1" t="s">
        <v>7</v>
      </c>
      <c r="O819" s="212"/>
      <c r="P819" s="212"/>
      <c r="Q819" s="213"/>
      <c r="R819" s="18">
        <f>SUM(R803:R818)</f>
        <v>2014</v>
      </c>
      <c r="S819" s="3"/>
      <c r="V819" s="17"/>
      <c r="X819" s="12"/>
      <c r="Y819" s="10"/>
      <c r="AJ819" s="211" t="s">
        <v>7</v>
      </c>
      <c r="AK819" s="212"/>
      <c r="AL819" s="212"/>
      <c r="AM819" s="21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5" t="s">
        <v>31</v>
      </c>
      <c r="AB841" s="215"/>
      <c r="AC841" s="215"/>
    </row>
    <row r="842" spans="1:43" ht="15" customHeight="1">
      <c r="H842" s="75"/>
      <c r="I842" s="75"/>
      <c r="J842" s="75"/>
      <c r="V842" s="17"/>
      <c r="AA842" s="215"/>
      <c r="AB842" s="215"/>
      <c r="AC842" s="215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6" t="s">
        <v>20</v>
      </c>
      <c r="F844" s="216"/>
      <c r="G844" s="216"/>
      <c r="H844" s="216"/>
      <c r="V844" s="17"/>
      <c r="X844" s="23" t="s">
        <v>32</v>
      </c>
      <c r="Y844" s="20">
        <f>IF(B1641="PAGADO",0,C849)</f>
        <v>-2483.7400000000002</v>
      </c>
      <c r="AA844" s="216" t="s">
        <v>20</v>
      </c>
      <c r="AB844" s="216"/>
      <c r="AC844" s="216"/>
      <c r="AD844" s="216"/>
      <c r="AK844" s="226" t="s">
        <v>188</v>
      </c>
      <c r="AL844" s="226"/>
      <c r="AM844" s="226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9" t="s">
        <v>9</v>
      </c>
      <c r="C852" s="2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9" t="s">
        <v>9</v>
      </c>
      <c r="Y852" s="2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1" t="s">
        <v>7</v>
      </c>
      <c r="F860" s="212"/>
      <c r="G860" s="213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1" t="s">
        <v>7</v>
      </c>
      <c r="AB860" s="212"/>
      <c r="AC860" s="213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1" t="s">
        <v>7</v>
      </c>
      <c r="O862" s="212"/>
      <c r="P862" s="212"/>
      <c r="Q862" s="213"/>
      <c r="R862" s="18">
        <f>SUM(R846:R861)</f>
        <v>2500</v>
      </c>
      <c r="S862" s="3"/>
      <c r="V862" s="17"/>
      <c r="X862" s="12"/>
      <c r="Y862" s="10"/>
      <c r="AJ862" s="211" t="s">
        <v>7</v>
      </c>
      <c r="AK862" s="212"/>
      <c r="AL862" s="212"/>
      <c r="AM862" s="213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4" t="s">
        <v>29</v>
      </c>
      <c r="AD884" s="214"/>
      <c r="AE884" s="214"/>
    </row>
    <row r="885" spans="2:41" ht="15" customHeight="1">
      <c r="H885" s="75" t="s">
        <v>28</v>
      </c>
      <c r="I885" s="75"/>
      <c r="J885" s="75"/>
      <c r="V885" s="17"/>
      <c r="AC885" s="214"/>
      <c r="AD885" s="214"/>
      <c r="AE885" s="214"/>
    </row>
    <row r="886" spans="2:41" ht="15" customHeight="1">
      <c r="H886" s="75"/>
      <c r="I886" s="75"/>
      <c r="J886" s="75"/>
      <c r="V886" s="17"/>
      <c r="AC886" s="214"/>
      <c r="AD886" s="214"/>
      <c r="AE886" s="214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6" t="s">
        <v>20</v>
      </c>
      <c r="F890" s="216"/>
      <c r="G890" s="216"/>
      <c r="H890" s="216"/>
      <c r="V890" s="17"/>
      <c r="X890" s="23" t="s">
        <v>32</v>
      </c>
      <c r="Y890" s="20">
        <f>IF(B890="PAGADO",0,C895)</f>
        <v>-3096.75</v>
      </c>
      <c r="AA890" s="216" t="s">
        <v>20</v>
      </c>
      <c r="AB890" s="216"/>
      <c r="AC890" s="216"/>
      <c r="AD890" s="216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5392.29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-5392.29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7" t="str">
        <f>IF(C895&lt;0,"NO PAGAR","COBRAR")</f>
        <v>NO PAGAR</v>
      </c>
      <c r="C896" s="217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7" t="str">
        <f>IF(Y895&lt;0,"NO PAGAR","COBRAR")</f>
        <v>NO PAGAR</v>
      </c>
      <c r="Y896" s="217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9" t="s">
        <v>9</v>
      </c>
      <c r="C897" s="2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9" t="s">
        <v>9</v>
      </c>
      <c r="Y897" s="2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1" t="s">
        <v>7</v>
      </c>
      <c r="F906" s="212"/>
      <c r="G906" s="213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1" t="s">
        <v>7</v>
      </c>
      <c r="AB906" s="212"/>
      <c r="AC906" s="21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1" t="s">
        <v>7</v>
      </c>
      <c r="O908" s="212"/>
      <c r="P908" s="212"/>
      <c r="Q908" s="213"/>
      <c r="R908" s="18">
        <f>SUM(R892:R907)</f>
        <v>0</v>
      </c>
      <c r="S908" s="3"/>
      <c r="V908" s="17"/>
      <c r="X908" s="12"/>
      <c r="Y908" s="10"/>
      <c r="AJ908" s="211" t="s">
        <v>7</v>
      </c>
      <c r="AK908" s="212"/>
      <c r="AL908" s="212"/>
      <c r="AM908" s="213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5392.29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5" t="s">
        <v>31</v>
      </c>
      <c r="AB930" s="215"/>
      <c r="AC930" s="215"/>
    </row>
    <row r="931" spans="2:41" ht="15" customHeight="1">
      <c r="H931" s="75"/>
      <c r="I931" s="75"/>
      <c r="J931" s="75"/>
      <c r="V931" s="17"/>
      <c r="AA931" s="215"/>
      <c r="AB931" s="215"/>
      <c r="AC931" s="215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IF(X890="PAGADO",0,C895)</f>
        <v>-3096.75</v>
      </c>
      <c r="E935" s="216" t="s">
        <v>20</v>
      </c>
      <c r="F935" s="216"/>
      <c r="G935" s="216"/>
      <c r="H935" s="216"/>
      <c r="V935" s="17"/>
      <c r="X935" s="23" t="s">
        <v>32</v>
      </c>
      <c r="Y935" s="20">
        <f>IF(B1735="PAGADO",0,C940)</f>
        <v>-5392.29</v>
      </c>
      <c r="AA935" s="216" t="s">
        <v>20</v>
      </c>
      <c r="AB935" s="216"/>
      <c r="AC935" s="216"/>
      <c r="AD935" s="216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5392.29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5392.29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-5392.29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-5392.29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8" t="str">
        <f>IF(C940&lt;0,"NO PAGAR","COBRAR'")</f>
        <v>NO PAGAR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9" t="s">
        <v>9</v>
      </c>
      <c r="C943" s="2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9" t="s">
        <v>9</v>
      </c>
      <c r="Y943" s="2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5392.29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5392.29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1" t="s">
        <v>7</v>
      </c>
      <c r="F951" s="212"/>
      <c r="G951" s="213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1" t="s">
        <v>7</v>
      </c>
      <c r="AB951" s="212"/>
      <c r="AC951" s="213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1" t="s">
        <v>7</v>
      </c>
      <c r="O953" s="212"/>
      <c r="P953" s="212"/>
      <c r="Q953" s="213"/>
      <c r="R953" s="18">
        <f>SUM(R937:R952)</f>
        <v>0</v>
      </c>
      <c r="S953" s="3"/>
      <c r="V953" s="17"/>
      <c r="X953" s="12"/>
      <c r="Y953" s="10"/>
      <c r="AJ953" s="211" t="s">
        <v>7</v>
      </c>
      <c r="AK953" s="212"/>
      <c r="AL953" s="212"/>
      <c r="AM953" s="213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5392.29</v>
      </c>
      <c r="D963" t="s">
        <v>22</v>
      </c>
      <c r="E963" t="s">
        <v>21</v>
      </c>
      <c r="V963" s="17"/>
      <c r="X963" s="15" t="s">
        <v>18</v>
      </c>
      <c r="Y963" s="16">
        <f>SUM(Y944:Y962)</f>
        <v>5392.29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4" t="s">
        <v>29</v>
      </c>
      <c r="AD977" s="214"/>
      <c r="AE977" s="214"/>
    </row>
    <row r="978" spans="2:41" ht="15" customHeight="1">
      <c r="H978" s="75" t="s">
        <v>28</v>
      </c>
      <c r="I978" s="75"/>
      <c r="J978" s="75"/>
      <c r="V978" s="17"/>
      <c r="AC978" s="214"/>
      <c r="AD978" s="214"/>
      <c r="AE978" s="214"/>
    </row>
    <row r="979" spans="2:41" ht="15" customHeight="1">
      <c r="H979" s="75"/>
      <c r="I979" s="75"/>
      <c r="J979" s="75"/>
      <c r="V979" s="17"/>
      <c r="AC979" s="214"/>
      <c r="AD979" s="214"/>
      <c r="AE979" s="214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-5392.29</v>
      </c>
      <c r="E983" s="216" t="s">
        <v>20</v>
      </c>
      <c r="F983" s="216"/>
      <c r="G983" s="216"/>
      <c r="H983" s="216"/>
      <c r="V983" s="17"/>
      <c r="X983" s="23" t="s">
        <v>32</v>
      </c>
      <c r="Y983" s="20">
        <f>IF(B983="PAGADO",0,C988)</f>
        <v>-5392.29</v>
      </c>
      <c r="AA983" s="216" t="s">
        <v>20</v>
      </c>
      <c r="AB983" s="216"/>
      <c r="AC983" s="216"/>
      <c r="AD983" s="216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5392.29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5392.29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-5392.29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-5392.29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7" t="str">
        <f>IF(C988&lt;0,"NO PAGAR","COBRAR")</f>
        <v>NO PAGAR</v>
      </c>
      <c r="C989" s="21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7" t="str">
        <f>IF(Y988&lt;0,"NO PAGAR","COBRAR")</f>
        <v>NO PAGAR</v>
      </c>
      <c r="Y989" s="217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9" t="s">
        <v>9</v>
      </c>
      <c r="C990" s="2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9" t="s">
        <v>9</v>
      </c>
      <c r="Y990" s="2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5392.29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5392.29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1" t="s">
        <v>7</v>
      </c>
      <c r="F999" s="212"/>
      <c r="G999" s="21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1" t="s">
        <v>7</v>
      </c>
      <c r="AB999" s="212"/>
      <c r="AC999" s="21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1" t="s">
        <v>7</v>
      </c>
      <c r="O1001" s="212"/>
      <c r="P1001" s="212"/>
      <c r="Q1001" s="213"/>
      <c r="R1001" s="18">
        <f>SUM(R985:R1000)</f>
        <v>0</v>
      </c>
      <c r="S1001" s="3"/>
      <c r="V1001" s="17"/>
      <c r="X1001" s="12"/>
      <c r="Y1001" s="10"/>
      <c r="AJ1001" s="211" t="s">
        <v>7</v>
      </c>
      <c r="AK1001" s="212"/>
      <c r="AL1001" s="212"/>
      <c r="AM1001" s="21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5392.29</v>
      </c>
      <c r="V1010" s="17"/>
      <c r="X1010" s="15" t="s">
        <v>18</v>
      </c>
      <c r="Y1010" s="16">
        <f>SUM(Y991:Y1009)</f>
        <v>5392.29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5" t="s">
        <v>31</v>
      </c>
      <c r="AB1023" s="215"/>
      <c r="AC1023" s="215"/>
    </row>
    <row r="1024" spans="1:43" ht="15" customHeight="1">
      <c r="H1024" s="75"/>
      <c r="I1024" s="75"/>
      <c r="J1024" s="75"/>
      <c r="V1024" s="17"/>
      <c r="AA1024" s="215"/>
      <c r="AB1024" s="215"/>
      <c r="AC1024" s="215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-5392.29</v>
      </c>
      <c r="E1028" s="216" t="s">
        <v>20</v>
      </c>
      <c r="F1028" s="216"/>
      <c r="G1028" s="216"/>
      <c r="H1028" s="216"/>
      <c r="V1028" s="17"/>
      <c r="X1028" s="23" t="s">
        <v>32</v>
      </c>
      <c r="Y1028" s="20">
        <f>IF(B1828="PAGADO",0,C1033)</f>
        <v>-5392.29</v>
      </c>
      <c r="AA1028" s="216" t="s">
        <v>20</v>
      </c>
      <c r="AB1028" s="216"/>
      <c r="AC1028" s="216"/>
      <c r="AD1028" s="216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5392.29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5392.29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-5392.29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-5392.29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NO PAGAR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8" t="str">
        <f>IF(C1033&lt;0,"NO PAGAR","COBRAR'")</f>
        <v>NO PAGAR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9" t="s">
        <v>9</v>
      </c>
      <c r="C1036" s="2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9" t="s">
        <v>9</v>
      </c>
      <c r="Y1036" s="2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5392.29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5392.29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1" t="s">
        <v>7</v>
      </c>
      <c r="F1044" s="212"/>
      <c r="G1044" s="213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1" t="s">
        <v>7</v>
      </c>
      <c r="AB1044" s="212"/>
      <c r="AC1044" s="213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1" t="s">
        <v>7</v>
      </c>
      <c r="O1046" s="212"/>
      <c r="P1046" s="212"/>
      <c r="Q1046" s="213"/>
      <c r="R1046" s="18">
        <f>SUM(R1030:R1045)</f>
        <v>0</v>
      </c>
      <c r="S1046" s="3"/>
      <c r="V1046" s="17"/>
      <c r="X1046" s="12"/>
      <c r="Y1046" s="10"/>
      <c r="AJ1046" s="211" t="s">
        <v>7</v>
      </c>
      <c r="AK1046" s="212"/>
      <c r="AL1046" s="212"/>
      <c r="AM1046" s="213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5392.29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5392.29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Z864" zoomScale="80" zoomScaleNormal="80" zoomScalePageLayoutView="118" workbookViewId="0">
      <selection activeCell="AK874" sqref="AK874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6" t="s">
        <v>77</v>
      </c>
      <c r="F8" s="216"/>
      <c r="G8" s="216"/>
      <c r="H8" s="216"/>
      <c r="O8" s="226" t="s">
        <v>10</v>
      </c>
      <c r="P8" s="226"/>
      <c r="Q8" s="226"/>
      <c r="R8" s="226"/>
      <c r="V8" s="17"/>
      <c r="X8" s="23" t="s">
        <v>32</v>
      </c>
      <c r="Y8" s="20">
        <f>IF(B8="PAGADO",0,C13)</f>
        <v>-6043.71</v>
      </c>
      <c r="AA8" s="216" t="s">
        <v>140</v>
      </c>
      <c r="AB8" s="216"/>
      <c r="AC8" s="216"/>
      <c r="AD8" s="216"/>
      <c r="AK8" s="227" t="s">
        <v>188</v>
      </c>
      <c r="AL8" s="227"/>
      <c r="AM8" s="22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1" t="s">
        <v>7</v>
      </c>
      <c r="AB24" s="212"/>
      <c r="AC24" s="21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1133.21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6" t="s">
        <v>77</v>
      </c>
      <c r="F53" s="216"/>
      <c r="G53" s="216"/>
      <c r="H53" s="216"/>
      <c r="V53" s="17"/>
      <c r="X53" s="23" t="s">
        <v>32</v>
      </c>
      <c r="Y53" s="20">
        <f>IF(B53="PAGADO",0,C58)</f>
        <v>-6418.1900000000005</v>
      </c>
      <c r="AA53" s="216" t="s">
        <v>77</v>
      </c>
      <c r="AB53" s="216"/>
      <c r="AC53" s="216"/>
      <c r="AD53" s="21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962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4" t="s">
        <v>29</v>
      </c>
      <c r="AD97" s="214"/>
      <c r="AE97" s="214"/>
    </row>
    <row r="98" spans="2:41">
      <c r="H98" s="215" t="s">
        <v>28</v>
      </c>
      <c r="I98" s="215"/>
      <c r="J98" s="215"/>
      <c r="V98" s="17"/>
      <c r="AC98" s="214"/>
      <c r="AD98" s="214"/>
      <c r="AE98" s="214"/>
    </row>
    <row r="99" spans="2:41">
      <c r="H99" s="215"/>
      <c r="I99" s="215"/>
      <c r="J99" s="215"/>
      <c r="V99" s="17"/>
      <c r="AC99" s="214"/>
      <c r="AD99" s="214"/>
      <c r="AE99" s="21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6" t="s">
        <v>273</v>
      </c>
      <c r="F103" s="216"/>
      <c r="G103" s="216"/>
      <c r="H103" s="216"/>
      <c r="V103" s="17"/>
      <c r="X103" s="23" t="s">
        <v>32</v>
      </c>
      <c r="Y103" s="20">
        <f>IF(B103="PAGADO",0,C108)</f>
        <v>-5740.3400000000011</v>
      </c>
      <c r="AA103" s="216" t="s">
        <v>273</v>
      </c>
      <c r="AB103" s="216"/>
      <c r="AC103" s="216"/>
      <c r="AD103" s="21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7" t="str">
        <f>IF(C108&lt;0,"NO PAGAR","COBRAR")</f>
        <v>NO PAGAR</v>
      </c>
      <c r="C109" s="21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7" t="str">
        <f>IF(Y108&lt;0,"NO PAGAR","COBRAR")</f>
        <v>NO PAGAR</v>
      </c>
      <c r="Y109" s="21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770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5" t="s">
        <v>30</v>
      </c>
      <c r="I131" s="215"/>
      <c r="J131" s="215"/>
      <c r="V131" s="17"/>
      <c r="AA131" s="215" t="s">
        <v>31</v>
      </c>
      <c r="AB131" s="215"/>
      <c r="AC131" s="215"/>
    </row>
    <row r="132" spans="1:43">
      <c r="H132" s="215"/>
      <c r="I132" s="215"/>
      <c r="J132" s="215"/>
      <c r="V132" s="17"/>
      <c r="AA132" s="215"/>
      <c r="AB132" s="215"/>
      <c r="AC132" s="21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6" t="s">
        <v>273</v>
      </c>
      <c r="F136" s="216"/>
      <c r="G136" s="216"/>
      <c r="H136" s="216"/>
      <c r="V136" s="17"/>
      <c r="X136" s="23" t="s">
        <v>32</v>
      </c>
      <c r="Y136" s="20">
        <f>IF(B136="PAGADO",0,C141)</f>
        <v>-5568.4800000000014</v>
      </c>
      <c r="AA136" s="216" t="s">
        <v>273</v>
      </c>
      <c r="AB136" s="216"/>
      <c r="AC136" s="216"/>
      <c r="AD136" s="21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4" t="s">
        <v>29</v>
      </c>
      <c r="AD170" s="214"/>
      <c r="AE170" s="214"/>
    </row>
    <row r="171" spans="2:31">
      <c r="H171" s="215" t="s">
        <v>28</v>
      </c>
      <c r="I171" s="215"/>
      <c r="J171" s="215"/>
      <c r="V171" s="17"/>
      <c r="AC171" s="214"/>
      <c r="AD171" s="214"/>
      <c r="AE171" s="214"/>
    </row>
    <row r="172" spans="2:31">
      <c r="H172" s="215"/>
      <c r="I172" s="215"/>
      <c r="J172" s="215"/>
      <c r="V172" s="17"/>
      <c r="AC172" s="214"/>
      <c r="AD172" s="214"/>
      <c r="AE172" s="21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6" t="s">
        <v>273</v>
      </c>
      <c r="F176" s="216"/>
      <c r="G176" s="216"/>
      <c r="H176" s="216"/>
      <c r="V176" s="17"/>
      <c r="X176" s="23" t="s">
        <v>32</v>
      </c>
      <c r="Y176" s="20">
        <f>IF(B176="PAGADO",0,C181)</f>
        <v>-5626.8700000000008</v>
      </c>
      <c r="AA176" s="216" t="s">
        <v>273</v>
      </c>
      <c r="AB176" s="216"/>
      <c r="AC176" s="216"/>
      <c r="AD176" s="21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7" t="str">
        <f>IF(C181&lt;0,"NO PAGAR","COBRAR")</f>
        <v>NO PAGAR</v>
      </c>
      <c r="C182" s="21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7" t="str">
        <f>IF(Y181&lt;0,"NO PAGAR","COBRAR")</f>
        <v>NO PAGAR</v>
      </c>
      <c r="Y182" s="217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9" t="s">
        <v>9</v>
      </c>
      <c r="C183" s="21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9" t="s">
        <v>9</v>
      </c>
      <c r="Y183" s="21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1" t="s">
        <v>7</v>
      </c>
      <c r="F192" s="212"/>
      <c r="G192" s="21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1" t="s">
        <v>7</v>
      </c>
      <c r="AB192" s="212"/>
      <c r="AC192" s="21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1" t="s">
        <v>7</v>
      </c>
      <c r="O194" s="212"/>
      <c r="P194" s="212"/>
      <c r="Q194" s="213"/>
      <c r="R194" s="18">
        <f>SUM(R178:R193)</f>
        <v>2555</v>
      </c>
      <c r="S194" s="3"/>
      <c r="V194" s="17"/>
      <c r="X194" s="12"/>
      <c r="Y194" s="10"/>
      <c r="AJ194" s="211" t="s">
        <v>7</v>
      </c>
      <c r="AK194" s="212"/>
      <c r="AL194" s="212"/>
      <c r="AM194" s="21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5" t="s">
        <v>30</v>
      </c>
      <c r="I216" s="215"/>
      <c r="J216" s="215"/>
      <c r="V216" s="17"/>
      <c r="AA216" s="215" t="s">
        <v>31</v>
      </c>
      <c r="AB216" s="215"/>
      <c r="AC216" s="215"/>
    </row>
    <row r="217" spans="1:43">
      <c r="H217" s="215"/>
      <c r="I217" s="215"/>
      <c r="J217" s="215"/>
      <c r="V217" s="17"/>
      <c r="AA217" s="215"/>
      <c r="AB217" s="215"/>
      <c r="AC217" s="21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6" t="s">
        <v>273</v>
      </c>
      <c r="F221" s="216"/>
      <c r="G221" s="216"/>
      <c r="H221" s="216"/>
      <c r="V221" s="17"/>
      <c r="X221" s="23" t="s">
        <v>32</v>
      </c>
      <c r="Y221" s="20">
        <f>IF(B221="PAGADO",0,C226)</f>
        <v>-5840.9500000000007</v>
      </c>
      <c r="AA221" s="216" t="s">
        <v>77</v>
      </c>
      <c r="AB221" s="216"/>
      <c r="AC221" s="216"/>
      <c r="AD221" s="21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9" t="s">
        <v>9</v>
      </c>
      <c r="C229" s="21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9" t="s">
        <v>9</v>
      </c>
      <c r="Y229" s="21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1" t="s">
        <v>7</v>
      </c>
      <c r="F237" s="212"/>
      <c r="G237" s="21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1" t="s">
        <v>7</v>
      </c>
      <c r="AB237" s="212"/>
      <c r="AC237" s="21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1" t="s">
        <v>7</v>
      </c>
      <c r="O239" s="212"/>
      <c r="P239" s="212"/>
      <c r="Q239" s="21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1" t="s">
        <v>7</v>
      </c>
      <c r="AK239" s="212"/>
      <c r="AL239" s="212"/>
      <c r="AM239" s="21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4" t="s">
        <v>29</v>
      </c>
      <c r="AD262" s="214"/>
      <c r="AE262" s="214"/>
    </row>
    <row r="263" spans="2:41">
      <c r="H263" s="215" t="s">
        <v>28</v>
      </c>
      <c r="I263" s="215"/>
      <c r="J263" s="215"/>
      <c r="V263" s="17"/>
      <c r="AC263" s="214"/>
      <c r="AD263" s="214"/>
      <c r="AE263" s="214"/>
    </row>
    <row r="264" spans="2:41">
      <c r="H264" s="215"/>
      <c r="I264" s="215"/>
      <c r="J264" s="215"/>
      <c r="V264" s="17"/>
      <c r="AC264" s="214"/>
      <c r="AD264" s="214"/>
      <c r="AE264" s="21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6" t="s">
        <v>563</v>
      </c>
      <c r="F268" s="216"/>
      <c r="G268" s="216"/>
      <c r="H268" s="216"/>
      <c r="V268" s="17"/>
      <c r="X268" s="23" t="s">
        <v>32</v>
      </c>
      <c r="Y268" s="20">
        <f>IF(B268="PAGADO",0,C273)</f>
        <v>-6873.1060000000016</v>
      </c>
      <c r="AA268" s="216" t="s">
        <v>563</v>
      </c>
      <c r="AB268" s="216"/>
      <c r="AC268" s="216"/>
      <c r="AD268" s="21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7" t="str">
        <f>IF(C273&lt;0,"NO PAGAR","COBRAR")</f>
        <v>NO PAGAR</v>
      </c>
      <c r="C274" s="217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7" t="str">
        <f>IF(Y273&lt;0,"NO PAGAR","COBRAR")</f>
        <v>NO PAGAR</v>
      </c>
      <c r="Y274" s="217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9" t="s">
        <v>9</v>
      </c>
      <c r="C275" s="21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9" t="s">
        <v>9</v>
      </c>
      <c r="Y275" s="21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1" t="s">
        <v>7</v>
      </c>
      <c r="F284" s="212"/>
      <c r="G284" s="21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1" t="s">
        <v>7</v>
      </c>
      <c r="AB284" s="212"/>
      <c r="AC284" s="21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1" t="s">
        <v>7</v>
      </c>
      <c r="O286" s="212"/>
      <c r="P286" s="212"/>
      <c r="Q286" s="213"/>
      <c r="R286" s="18">
        <f>SUM(R270:R285)</f>
        <v>1421.24</v>
      </c>
      <c r="S286" s="3"/>
      <c r="V286" s="17"/>
      <c r="X286" s="12"/>
      <c r="Y286" s="10"/>
      <c r="AJ286" s="211" t="s">
        <v>7</v>
      </c>
      <c r="AK286" s="212"/>
      <c r="AL286" s="212"/>
      <c r="AM286" s="21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5" t="s">
        <v>30</v>
      </c>
      <c r="I308" s="215"/>
      <c r="J308" s="215"/>
      <c r="V308" s="17"/>
      <c r="AA308" s="215" t="s">
        <v>31</v>
      </c>
      <c r="AB308" s="215"/>
      <c r="AC308" s="215"/>
    </row>
    <row r="309" spans="1:43">
      <c r="H309" s="215"/>
      <c r="I309" s="215"/>
      <c r="J309" s="215"/>
      <c r="V309" s="17"/>
      <c r="AA309" s="215"/>
      <c r="AB309" s="215"/>
      <c r="AC309" s="21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6" t="s">
        <v>273</v>
      </c>
      <c r="F313" s="216"/>
      <c r="G313" s="216"/>
      <c r="H313" s="216"/>
      <c r="V313" s="17"/>
      <c r="X313" s="23" t="s">
        <v>32</v>
      </c>
      <c r="Y313" s="20">
        <f>IF(B1050="PAGADO",0,C318)</f>
        <v>-6076.113000000003</v>
      </c>
      <c r="AA313" s="216" t="s">
        <v>563</v>
      </c>
      <c r="AB313" s="216"/>
      <c r="AC313" s="216"/>
      <c r="AD313" s="21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9" t="s">
        <v>9</v>
      </c>
      <c r="C321" s="21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9" t="s">
        <v>9</v>
      </c>
      <c r="Y321" s="21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1" t="s">
        <v>7</v>
      </c>
      <c r="AB329" s="212"/>
      <c r="AC329" s="21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1" t="s">
        <v>7</v>
      </c>
      <c r="O331" s="212"/>
      <c r="P331" s="212"/>
      <c r="Q331" s="213"/>
      <c r="R331" s="18">
        <f>SUM(R315:R330)</f>
        <v>350</v>
      </c>
      <c r="S331" s="3"/>
      <c r="V331" s="17"/>
      <c r="X331" s="12"/>
      <c r="Y331" s="10"/>
      <c r="AJ331" s="211" t="s">
        <v>7</v>
      </c>
      <c r="AK331" s="212"/>
      <c r="AL331" s="212"/>
      <c r="AM331" s="21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1" t="s">
        <v>7</v>
      </c>
      <c r="F335" s="212"/>
      <c r="G335" s="21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8" t="s">
        <v>64</v>
      </c>
      <c r="AC358" s="222" t="s">
        <v>29</v>
      </c>
      <c r="AD358" s="222"/>
      <c r="AE358" s="222"/>
    </row>
    <row r="359" spans="2:41">
      <c r="V359" s="17"/>
      <c r="X359" s="228"/>
      <c r="AC359" s="222"/>
      <c r="AD359" s="222"/>
      <c r="AE359" s="222"/>
    </row>
    <row r="360" spans="2:41" ht="23.25">
      <c r="B360" s="22" t="s">
        <v>64</v>
      </c>
      <c r="V360" s="17"/>
      <c r="X360" s="228"/>
      <c r="AC360" s="222"/>
      <c r="AD360" s="222"/>
      <c r="AE360" s="222"/>
    </row>
    <row r="361" spans="2:41" ht="23.25">
      <c r="B361" s="23" t="s">
        <v>32</v>
      </c>
      <c r="C361" s="20">
        <f>IF(X313="PAGADO",0,Y318)</f>
        <v>-5949.8130000000028</v>
      </c>
      <c r="E361" s="216" t="s">
        <v>273</v>
      </c>
      <c r="F361" s="216"/>
      <c r="G361" s="216"/>
      <c r="H361" s="216"/>
      <c r="V361" s="17"/>
      <c r="X361" s="23" t="s">
        <v>32</v>
      </c>
      <c r="Y361" s="20">
        <f>IF(B361="PAGADO",0,C366)</f>
        <v>-8314.8130000000019</v>
      </c>
      <c r="AA361" s="216" t="s">
        <v>77</v>
      </c>
      <c r="AB361" s="216"/>
      <c r="AC361" s="216"/>
      <c r="AD361" s="21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7" t="str">
        <f>IF(C366&lt;0,"NO PAGAR","COBRAR")</f>
        <v>NO PAGAR</v>
      </c>
      <c r="C367" s="217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7" t="str">
        <f>IF(Y366&lt;0,"NO PAGAR","COBRAR")</f>
        <v>NO PAGAR</v>
      </c>
      <c r="Y367" s="217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9" t="s">
        <v>9</v>
      </c>
      <c r="C368" s="21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9" t="s">
        <v>9</v>
      </c>
      <c r="Y368" s="21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1" t="s">
        <v>7</v>
      </c>
      <c r="AK373" s="212"/>
      <c r="AL373" s="212"/>
      <c r="AM373" s="21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1" t="s">
        <v>7</v>
      </c>
      <c r="AB374" s="212"/>
      <c r="AC374" s="21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1" t="s">
        <v>7</v>
      </c>
      <c r="F377" s="212"/>
      <c r="G377" s="21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1" t="s">
        <v>7</v>
      </c>
      <c r="O379" s="212"/>
      <c r="P379" s="212"/>
      <c r="Q379" s="21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5" t="s">
        <v>31</v>
      </c>
      <c r="AB394" s="215"/>
      <c r="AC394" s="215"/>
    </row>
    <row r="395" spans="1:43" ht="15" customHeight="1">
      <c r="H395" s="75"/>
      <c r="I395" s="75"/>
      <c r="J395" s="75"/>
      <c r="V395" s="17"/>
      <c r="AA395" s="215"/>
      <c r="AB395" s="215"/>
      <c r="AC395" s="215"/>
    </row>
    <row r="396" spans="1:43">
      <c r="B396" s="230" t="s">
        <v>64</v>
      </c>
      <c r="F396" s="229" t="s">
        <v>30</v>
      </c>
      <c r="G396" s="229"/>
      <c r="H396" s="229"/>
      <c r="V396" s="17"/>
    </row>
    <row r="397" spans="1:43">
      <c r="B397" s="230"/>
      <c r="F397" s="229"/>
      <c r="G397" s="229"/>
      <c r="H397" s="229"/>
      <c r="V397" s="17"/>
    </row>
    <row r="398" spans="1:43" ht="26.25" customHeight="1">
      <c r="B398" s="230"/>
      <c r="F398" s="229"/>
      <c r="G398" s="229"/>
      <c r="H398" s="229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6" t="s">
        <v>77</v>
      </c>
      <c r="F399" s="216"/>
      <c r="G399" s="216"/>
      <c r="H399" s="216"/>
      <c r="V399" s="17"/>
      <c r="X399" s="23" t="s">
        <v>32</v>
      </c>
      <c r="Y399" s="20">
        <f>IF(B1143="PAGADO",0,C404)</f>
        <v>-4920.3502550000012</v>
      </c>
      <c r="AA399" s="216" t="s">
        <v>563</v>
      </c>
      <c r="AB399" s="216"/>
      <c r="AC399" s="216"/>
      <c r="AD399" s="21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9" t="s">
        <v>9</v>
      </c>
      <c r="C407" s="21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9" t="s">
        <v>9</v>
      </c>
      <c r="Y407" s="21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1" t="s">
        <v>7</v>
      </c>
      <c r="AK409" s="212"/>
      <c r="AL409" s="212"/>
      <c r="AM409" s="21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1" t="s">
        <v>7</v>
      </c>
      <c r="AB415" s="212"/>
      <c r="AC415" s="21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1" t="s">
        <v>7</v>
      </c>
      <c r="O417" s="212"/>
      <c r="P417" s="212"/>
      <c r="Q417" s="21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1" t="s">
        <v>7</v>
      </c>
      <c r="F421" s="212"/>
      <c r="G421" s="21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4" t="s">
        <v>29</v>
      </c>
      <c r="AC434" s="214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6" t="s">
        <v>563</v>
      </c>
      <c r="AB436" s="216"/>
      <c r="AC436" s="216"/>
      <c r="AD436" s="21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6" t="s">
        <v>273</v>
      </c>
      <c r="F439" s="216"/>
      <c r="G439" s="216"/>
      <c r="H439" s="216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7" t="str">
        <f>IF(C441&lt;0,"NO PAGAR","COBRAR")</f>
        <v>NO PAGAR</v>
      </c>
      <c r="C442" s="217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7" t="str">
        <f>IF(Y441&lt;0,"NO PAGAR","COBRAR")</f>
        <v>NO PAGAR</v>
      </c>
      <c r="Y442" s="217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9" t="s">
        <v>9</v>
      </c>
      <c r="C443" s="21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9" t="s">
        <v>9</v>
      </c>
      <c r="Y443" s="2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1" t="s">
        <v>7</v>
      </c>
      <c r="AK448" s="212"/>
      <c r="AL448" s="212"/>
      <c r="AM448" s="21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1" t="s">
        <v>7</v>
      </c>
      <c r="AB452" s="212"/>
      <c r="AC452" s="21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1" t="s">
        <v>7</v>
      </c>
      <c r="O454" s="212"/>
      <c r="P454" s="212"/>
      <c r="Q454" s="21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1" t="s">
        <v>7</v>
      </c>
      <c r="F455" s="212"/>
      <c r="G455" s="21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5" t="s">
        <v>31</v>
      </c>
      <c r="AB471" s="215"/>
      <c r="AC471" s="215"/>
    </row>
    <row r="472" spans="1:43" ht="15" customHeight="1">
      <c r="H472" s="75"/>
      <c r="J472" s="75"/>
      <c r="V472" s="17"/>
      <c r="AA472" s="215"/>
      <c r="AB472" s="215"/>
      <c r="AC472" s="21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6" t="s">
        <v>273</v>
      </c>
      <c r="F474" s="216"/>
      <c r="G474" s="216"/>
      <c r="H474" s="216"/>
      <c r="V474" s="17"/>
      <c r="X474" s="23" t="s">
        <v>32</v>
      </c>
      <c r="Y474" s="20">
        <f>IF(B1240="PAGADO",0,C479)</f>
        <v>-5841.0592550000019</v>
      </c>
      <c r="AA474" s="216" t="s">
        <v>563</v>
      </c>
      <c r="AB474" s="216"/>
      <c r="AC474" s="216"/>
      <c r="AD474" s="21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1" t="s">
        <v>7</v>
      </c>
      <c r="F490" s="212"/>
      <c r="G490" s="21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391.7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4" t="s">
        <v>29</v>
      </c>
      <c r="AD514" s="214"/>
      <c r="AE514" s="214"/>
    </row>
    <row r="515" spans="2:41" ht="24" customHeight="1">
      <c r="H515" s="75" t="s">
        <v>28</v>
      </c>
      <c r="J515" s="75"/>
      <c r="V515" s="17"/>
      <c r="AC515" s="214"/>
      <c r="AD515" s="214"/>
      <c r="AE515" s="214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6" t="s">
        <v>77</v>
      </c>
      <c r="F517" s="216"/>
      <c r="G517" s="216"/>
      <c r="H517" s="216"/>
      <c r="V517" s="17"/>
      <c r="X517" s="23" t="s">
        <v>32</v>
      </c>
      <c r="Y517" s="20">
        <f>IF(B517="PAGADO",0,C522)</f>
        <v>-7974.349255000001</v>
      </c>
      <c r="AA517" s="216" t="s">
        <v>563</v>
      </c>
      <c r="AB517" s="216"/>
      <c r="AC517" s="216"/>
      <c r="AD517" s="21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7" t="str">
        <f>IF(C522&lt;0,"NO PAGAR","COBRAR")</f>
        <v>NO PAGAR</v>
      </c>
      <c r="C523" s="217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7" t="str">
        <f>IF(Y522&lt;0,"NO PAGAR","COBRAR")</f>
        <v>NO PAGAR</v>
      </c>
      <c r="Y523" s="217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9" t="s">
        <v>9</v>
      </c>
      <c r="C524" s="21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9" t="s">
        <v>9</v>
      </c>
      <c r="Y524" s="21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1" t="s">
        <v>7</v>
      </c>
      <c r="F533" s="212"/>
      <c r="G533" s="21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0" t="s">
        <v>7</v>
      </c>
      <c r="AB533" s="220"/>
      <c r="AC533" s="220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1" t="s">
        <v>7</v>
      </c>
      <c r="O535" s="212"/>
      <c r="P535" s="212"/>
      <c r="Q535" s="213"/>
      <c r="R535" s="18">
        <f>SUM(R519:R534)</f>
        <v>2411.2800000000002</v>
      </c>
      <c r="S535" s="3"/>
      <c r="V535" s="17"/>
      <c r="X535" s="12"/>
      <c r="Y535" s="10"/>
      <c r="AJ535" s="211" t="s">
        <v>7</v>
      </c>
      <c r="AK535" s="212"/>
      <c r="AL535" s="212"/>
      <c r="AM535" s="21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5" t="s">
        <v>31</v>
      </c>
      <c r="AB554" s="215"/>
      <c r="AC554" s="21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6" t="s">
        <v>273</v>
      </c>
      <c r="F556" s="216"/>
      <c r="G556" s="216"/>
      <c r="H556" s="216"/>
      <c r="V556" s="17"/>
      <c r="X556" s="23" t="s">
        <v>32</v>
      </c>
      <c r="Y556" s="20">
        <f>IF(B556="PAGADO",0,C561)</f>
        <v>-4750.2982550000015</v>
      </c>
      <c r="AA556" s="216" t="s">
        <v>273</v>
      </c>
      <c r="AB556" s="216"/>
      <c r="AC556" s="216"/>
      <c r="AD556" s="21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9" t="s">
        <v>9</v>
      </c>
      <c r="C564" s="21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9" t="s">
        <v>9</v>
      </c>
      <c r="Y564" s="2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1" t="s">
        <v>7</v>
      </c>
      <c r="AB572" s="212"/>
      <c r="AC572" s="21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1" t="s">
        <v>7</v>
      </c>
      <c r="F573" s="212"/>
      <c r="G573" s="21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380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4" t="s">
        <v>29</v>
      </c>
      <c r="AD596" s="214"/>
      <c r="AE596" s="214"/>
    </row>
    <row r="597" spans="2:41" ht="21" customHeight="1">
      <c r="H597" s="75" t="s">
        <v>28</v>
      </c>
      <c r="J597" s="75"/>
      <c r="V597" s="17"/>
      <c r="AC597" s="214"/>
      <c r="AD597" s="214"/>
      <c r="AE597" s="214"/>
    </row>
    <row r="598" spans="2:41" ht="15" customHeight="1">
      <c r="H598" s="75"/>
      <c r="J598" s="75"/>
      <c r="V598" s="17"/>
      <c r="AC598" s="214"/>
      <c r="AD598" s="214"/>
      <c r="AE598" s="214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6" t="s">
        <v>273</v>
      </c>
      <c r="F602" s="216"/>
      <c r="G602" s="216"/>
      <c r="H602" s="216"/>
      <c r="V602" s="17"/>
      <c r="X602" s="23" t="s">
        <v>32</v>
      </c>
      <c r="Y602" s="20">
        <f>IF(B602="PAGADO",0,C607)</f>
        <v>-6951.6202550000016</v>
      </c>
      <c r="AA602" s="216" t="s">
        <v>273</v>
      </c>
      <c r="AB602" s="216"/>
      <c r="AC602" s="216"/>
      <c r="AD602" s="21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7" t="str">
        <f>IF(C607&lt;0,"NO PAGAR","COBRAR")</f>
        <v>NO PAGAR</v>
      </c>
      <c r="C608" s="217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7" t="str">
        <f>IF(Y607&lt;0,"NO PAGAR","COBRAR")</f>
        <v>NO PAGAR</v>
      </c>
      <c r="Y608" s="217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9" t="s">
        <v>9</v>
      </c>
      <c r="C609" s="21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9" t="s">
        <v>9</v>
      </c>
      <c r="Y609" s="21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1" t="s">
        <v>7</v>
      </c>
      <c r="F618" s="212"/>
      <c r="G618" s="21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1" t="s">
        <v>7</v>
      </c>
      <c r="AB618" s="212"/>
      <c r="AC618" s="21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1" t="s">
        <v>7</v>
      </c>
      <c r="O620" s="212"/>
      <c r="P620" s="212"/>
      <c r="Q620" s="213"/>
      <c r="R620" s="18">
        <f>SUM(R604:R619)</f>
        <v>1852</v>
      </c>
      <c r="S620" s="3"/>
      <c r="V620" s="17"/>
      <c r="X620" s="12"/>
      <c r="Y620" s="10"/>
      <c r="AJ620" s="211" t="s">
        <v>7</v>
      </c>
      <c r="AK620" s="212"/>
      <c r="AL620" s="212"/>
      <c r="AM620" s="21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5" t="s">
        <v>31</v>
      </c>
      <c r="AB642" s="215"/>
      <c r="AC642" s="215"/>
    </row>
    <row r="643" spans="2:41" ht="15" customHeight="1">
      <c r="H643" s="75"/>
      <c r="J643" s="75"/>
      <c r="V643" s="17"/>
      <c r="AA643" s="215"/>
      <c r="AB643" s="215"/>
      <c r="AC643" s="215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6" t="s">
        <v>273</v>
      </c>
      <c r="F645" s="216"/>
      <c r="G645" s="216"/>
      <c r="H645" s="216"/>
      <c r="V645" s="17"/>
      <c r="X645" s="23" t="s">
        <v>32</v>
      </c>
      <c r="Y645" s="20">
        <f>IF(B1432="PAGADO",0,C650)</f>
        <v>-2759.4602550000018</v>
      </c>
      <c r="AA645" s="216" t="s">
        <v>273</v>
      </c>
      <c r="AB645" s="216"/>
      <c r="AC645" s="216"/>
      <c r="AD645" s="216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9" t="s">
        <v>9</v>
      </c>
      <c r="C653" s="21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9" t="s">
        <v>9</v>
      </c>
      <c r="Y653" s="21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1" t="s">
        <v>7</v>
      </c>
      <c r="AB661" s="212"/>
      <c r="AC661" s="21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1" t="s">
        <v>7</v>
      </c>
      <c r="O663" s="212"/>
      <c r="P663" s="212"/>
      <c r="Q663" s="213"/>
      <c r="R663" s="18">
        <f>SUM(R647:R662)</f>
        <v>200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4" t="s">
        <v>29</v>
      </c>
      <c r="AD684" s="214"/>
      <c r="AE684" s="214"/>
    </row>
    <row r="685" spans="2:41" ht="23.25" customHeight="1">
      <c r="H685" s="75" t="s">
        <v>28</v>
      </c>
      <c r="J685" s="75"/>
      <c r="V685" s="17"/>
      <c r="AC685" s="214"/>
      <c r="AD685" s="214"/>
      <c r="AE685" s="214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6" t="s">
        <v>273</v>
      </c>
      <c r="F687" s="216"/>
      <c r="G687" s="216"/>
      <c r="H687" s="216"/>
      <c r="O687" s="216" t="s">
        <v>110</v>
      </c>
      <c r="P687" s="216"/>
      <c r="V687" s="17"/>
      <c r="X687" s="23" t="s">
        <v>32</v>
      </c>
      <c r="Y687" s="20">
        <f>IF(B687="PAGADO",0,C692)</f>
        <v>-2276.4252550000019</v>
      </c>
      <c r="AA687" s="216" t="s">
        <v>563</v>
      </c>
      <c r="AB687" s="216"/>
      <c r="AC687" s="216"/>
      <c r="AD687" s="216"/>
      <c r="AK687" s="226" t="s">
        <v>10</v>
      </c>
      <c r="AL687" s="226"/>
      <c r="AM687" s="226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7" t="str">
        <f>IF(C692&lt;0,"NO PAGAR","COBRAR")</f>
        <v>NO PAGAR</v>
      </c>
      <c r="C693" s="217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7" t="str">
        <f>IF(Y692&lt;0,"NO PAGAR","COBRAR")</f>
        <v>NO PAGAR</v>
      </c>
      <c r="Y693" s="217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9" t="s">
        <v>9</v>
      </c>
      <c r="C694" s="21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9" t="s">
        <v>9</v>
      </c>
      <c r="Y694" s="21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1" t="s">
        <v>7</v>
      </c>
      <c r="AB703" s="212"/>
      <c r="AC703" s="21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1" t="s">
        <v>7</v>
      </c>
      <c r="O705" s="212"/>
      <c r="P705" s="212"/>
      <c r="Q705" s="213"/>
      <c r="R705" s="18">
        <f>SUM(R689:R704)</f>
        <v>3404.0299999999997</v>
      </c>
      <c r="S705" s="3"/>
      <c r="V705" s="17"/>
      <c r="X705" s="12"/>
      <c r="Y705" s="10"/>
      <c r="AJ705" s="211" t="s">
        <v>7</v>
      </c>
      <c r="AK705" s="212"/>
      <c r="AL705" s="212"/>
      <c r="AM705" s="21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5" t="s">
        <v>31</v>
      </c>
      <c r="AB727" s="215"/>
      <c r="AC727" s="215"/>
    </row>
    <row r="728" spans="1:43" ht="15" customHeight="1">
      <c r="H728" s="75"/>
      <c r="I728" s="75"/>
      <c r="J728" s="75"/>
      <c r="V728" s="17"/>
      <c r="AA728" s="215"/>
      <c r="AB728" s="215"/>
      <c r="AC728" s="215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6" t="s">
        <v>273</v>
      </c>
      <c r="F730" s="216"/>
      <c r="G730" s="216"/>
      <c r="H730" s="216"/>
      <c r="O730" s="227" t="s">
        <v>10</v>
      </c>
      <c r="P730" s="227"/>
      <c r="V730" s="17"/>
      <c r="X730" s="23" t="s">
        <v>32</v>
      </c>
      <c r="Y730" s="20">
        <f>IF(B1525="PAGADO",0,C735)</f>
        <v>-1440.4712550000017</v>
      </c>
      <c r="AA730" s="216" t="s">
        <v>273</v>
      </c>
      <c r="AB730" s="216"/>
      <c r="AC730" s="216"/>
      <c r="AD730" s="216"/>
      <c r="AK730" s="216" t="s">
        <v>10</v>
      </c>
      <c r="AL730" s="216"/>
      <c r="AM730" s="216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9" t="s">
        <v>9</v>
      </c>
      <c r="C738" s="21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9" t="s">
        <v>9</v>
      </c>
      <c r="Y738" s="2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1" t="s">
        <v>7</v>
      </c>
      <c r="F746" s="212"/>
      <c r="G746" s="21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1" t="s">
        <v>7</v>
      </c>
      <c r="AB746" s="212"/>
      <c r="AC746" s="21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1" t="s">
        <v>7</v>
      </c>
      <c r="O748" s="212"/>
      <c r="P748" s="212"/>
      <c r="Q748" s="213"/>
      <c r="R748" s="18">
        <f>SUM(R732:R747)</f>
        <v>1780</v>
      </c>
      <c r="S748" s="3"/>
      <c r="V748" s="17"/>
      <c r="X748" s="12"/>
      <c r="Y748" s="10"/>
      <c r="AJ748" s="211" t="s">
        <v>7</v>
      </c>
      <c r="AK748" s="212"/>
      <c r="AL748" s="212"/>
      <c r="AM748" s="21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4" t="s">
        <v>29</v>
      </c>
      <c r="AD769" s="214"/>
      <c r="AE769" s="214"/>
    </row>
    <row r="770" spans="2:41" ht="37.5" customHeight="1">
      <c r="H770" s="75" t="s">
        <v>28</v>
      </c>
      <c r="I770" s="75"/>
      <c r="J770" s="75"/>
      <c r="V770" s="17"/>
      <c r="AC770" s="214"/>
      <c r="AD770" s="214"/>
      <c r="AE770" s="214"/>
    </row>
    <row r="771" spans="2:41" ht="15" customHeight="1">
      <c r="H771" s="75"/>
      <c r="I771" s="75"/>
      <c r="J771" s="75"/>
      <c r="V771" s="17"/>
      <c r="AC771" s="214"/>
      <c r="AD771" s="214"/>
      <c r="AE771" s="214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6" t="s">
        <v>273</v>
      </c>
      <c r="F775" s="216"/>
      <c r="G775" s="216"/>
      <c r="H775" s="216"/>
      <c r="O775" s="216" t="s">
        <v>110</v>
      </c>
      <c r="P775" s="216"/>
      <c r="Q775" s="216"/>
      <c r="V775" s="17"/>
      <c r="X775" s="23" t="s">
        <v>32</v>
      </c>
      <c r="Y775" s="20">
        <f>IF(B775="PAGADO",0,C780)</f>
        <v>-3567.6592550000014</v>
      </c>
      <c r="AA775" s="216" t="s">
        <v>273</v>
      </c>
      <c r="AB775" s="216"/>
      <c r="AC775" s="216"/>
      <c r="AD775" s="216"/>
      <c r="AK775" s="226" t="s">
        <v>431</v>
      </c>
      <c r="AL775" s="226"/>
      <c r="AM775" s="226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7" t="str">
        <f>IF(C780&lt;0,"NO PAGAR","COBRAR")</f>
        <v>NO PAGAR</v>
      </c>
      <c r="C781" s="217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7" t="str">
        <f>IF(Y780&lt;0,"NO PAGAR","COBRAR")</f>
        <v>NO PAGAR</v>
      </c>
      <c r="Y781" s="217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9" t="s">
        <v>9</v>
      </c>
      <c r="C782" s="21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9" t="s">
        <v>9</v>
      </c>
      <c r="Y782" s="21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1" t="s">
        <v>7</v>
      </c>
      <c r="F791" s="212"/>
      <c r="G791" s="21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1" t="s">
        <v>7</v>
      </c>
      <c r="AB791" s="212"/>
      <c r="AC791" s="21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1" t="s">
        <v>7</v>
      </c>
      <c r="O793" s="212"/>
      <c r="P793" s="212"/>
      <c r="Q793" s="213"/>
      <c r="R793" s="18">
        <f>SUM(R777:R792)</f>
        <v>1703</v>
      </c>
      <c r="S793" s="3"/>
      <c r="V793" s="17"/>
      <c r="X793" s="12"/>
      <c r="Y793" s="10"/>
      <c r="AJ793" s="211" t="s">
        <v>7</v>
      </c>
      <c r="AK793" s="212"/>
      <c r="AL793" s="212"/>
      <c r="AM793" s="21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5" t="s">
        <v>31</v>
      </c>
      <c r="AB815" s="215"/>
      <c r="AC815" s="215"/>
    </row>
    <row r="816" spans="1:43" ht="15" customHeight="1">
      <c r="H816" s="75"/>
      <c r="I816" s="75"/>
      <c r="J816" s="75"/>
      <c r="V816" s="17"/>
      <c r="AA816" s="215"/>
      <c r="AB816" s="215"/>
      <c r="AC816" s="215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6" t="s">
        <v>273</v>
      </c>
      <c r="F818" s="216"/>
      <c r="G818" s="216"/>
      <c r="H818" s="216"/>
      <c r="V818" s="17"/>
      <c r="X818" s="23" t="s">
        <v>32</v>
      </c>
      <c r="Y818" s="20">
        <f>IF(B1618="PAGADO",0,C823)</f>
        <v>-3895.8822550000014</v>
      </c>
      <c r="AA818" s="216" t="s">
        <v>273</v>
      </c>
      <c r="AB818" s="216"/>
      <c r="AC818" s="216"/>
      <c r="AD818" s="216"/>
      <c r="AK818" s="216" t="s">
        <v>10</v>
      </c>
      <c r="AL818" s="216"/>
      <c r="AM818" s="216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9" t="s">
        <v>9</v>
      </c>
      <c r="C826" s="210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9" t="s">
        <v>9</v>
      </c>
      <c r="Y826" s="210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1" t="s">
        <v>7</v>
      </c>
      <c r="F834" s="212"/>
      <c r="G834" s="213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1" t="s">
        <v>7</v>
      </c>
      <c r="AB834" s="212"/>
      <c r="AC834" s="213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1" t="s">
        <v>7</v>
      </c>
      <c r="O836" s="212"/>
      <c r="P836" s="212"/>
      <c r="Q836" s="213"/>
      <c r="R836" s="18">
        <f>SUM(R820:R835)</f>
        <v>670</v>
      </c>
      <c r="S836" s="3"/>
      <c r="V836" s="17"/>
      <c r="X836" s="12"/>
      <c r="Y836" s="10"/>
      <c r="AJ836" s="211" t="s">
        <v>7</v>
      </c>
      <c r="AK836" s="212"/>
      <c r="AL836" s="212"/>
      <c r="AM836" s="213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4" t="s">
        <v>29</v>
      </c>
      <c r="AD861" s="214"/>
      <c r="AE861" s="214"/>
    </row>
    <row r="862" spans="8:31" ht="28.5" customHeight="1">
      <c r="H862" s="75" t="s">
        <v>28</v>
      </c>
      <c r="I862" s="75"/>
      <c r="J862" s="75"/>
      <c r="V862" s="17"/>
      <c r="AC862" s="214"/>
      <c r="AD862" s="214"/>
      <c r="AE862" s="214"/>
    </row>
    <row r="863" spans="8:31" ht="15" customHeight="1">
      <c r="H863" s="75"/>
      <c r="I863" s="75"/>
      <c r="J863" s="75"/>
      <c r="V863" s="17"/>
      <c r="AC863" s="214"/>
      <c r="AD863" s="214"/>
      <c r="AE863" s="214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1330</v>
      </c>
    </row>
    <row r="867" spans="2:41" ht="23.25">
      <c r="B867" s="23" t="s">
        <v>32</v>
      </c>
      <c r="C867" s="20">
        <f>IF(X818="PAGADO",0,Y823)</f>
        <v>-3935.8822550000014</v>
      </c>
      <c r="E867" s="216" t="s">
        <v>273</v>
      </c>
      <c r="F867" s="216"/>
      <c r="G867" s="216"/>
      <c r="H867" s="216"/>
      <c r="V867" s="17"/>
      <c r="Y867" s="20"/>
      <c r="AA867" s="216" t="s">
        <v>77</v>
      </c>
      <c r="AB867" s="216"/>
      <c r="AC867" s="216"/>
      <c r="AD867" s="216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1330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5049.5222550000017</v>
      </c>
      <c r="AA869" s="4">
        <v>45176</v>
      </c>
      <c r="AB869" s="3" t="s">
        <v>1647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-3719.5222550000017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7" t="str">
        <f>IF(Y870&lt;0,"NO PAGAR","COBRAR")</f>
        <v>NO PAGAR</v>
      </c>
      <c r="Y871" s="217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09" t="s">
        <v>9</v>
      </c>
      <c r="Y872" s="210"/>
      <c r="AA872" s="4">
        <v>45237</v>
      </c>
      <c r="AB872" s="3" t="s">
        <v>1649</v>
      </c>
      <c r="AC872" s="3" t="s">
        <v>1650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7" t="str">
        <f>IF(C872&lt;0,"NO PAGAR","COBRAR")</f>
        <v>NO PAGAR</v>
      </c>
      <c r="C873" s="217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/>
      <c r="AB873" s="3"/>
      <c r="AC873" s="3"/>
      <c r="AD873" s="5"/>
      <c r="AJ873" s="25">
        <v>45238</v>
      </c>
      <c r="AK873" s="3" t="s">
        <v>1652</v>
      </c>
      <c r="AL873" s="3"/>
      <c r="AM873" s="3"/>
      <c r="AN873" s="159">
        <v>59.1</v>
      </c>
      <c r="AO873" s="3"/>
    </row>
    <row r="874" spans="2:41">
      <c r="B874" s="209" t="s">
        <v>9</v>
      </c>
      <c r="C874" s="210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689.1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1651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1" t="s">
        <v>7</v>
      </c>
      <c r="O880" s="212"/>
      <c r="P880" s="212"/>
      <c r="Q880" s="213"/>
      <c r="R880" s="18">
        <f>SUM(R869:R879)</f>
        <v>700</v>
      </c>
      <c r="S880" s="3"/>
      <c r="V880" s="17"/>
      <c r="X880" s="11" t="s">
        <v>16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8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1" t="s">
        <v>7</v>
      </c>
      <c r="F883" s="212"/>
      <c r="G883" s="213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1" t="s">
        <v>7</v>
      </c>
      <c r="AB883" s="212"/>
      <c r="AC883" s="213"/>
      <c r="AD883" s="5">
        <f>SUM(AD869:AD882)</f>
        <v>1330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1" t="s">
        <v>7</v>
      </c>
      <c r="AK885" s="212"/>
      <c r="AL885" s="212"/>
      <c r="AM885" s="213"/>
      <c r="AN885" s="18">
        <f>SUM(AN869:AN884)</f>
        <v>689.1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5049.5222550000017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15" t="s">
        <v>31</v>
      </c>
      <c r="AB907" s="215"/>
      <c r="AC907" s="215"/>
    </row>
    <row r="908" spans="1:43" ht="15" customHeight="1">
      <c r="H908" s="75"/>
      <c r="I908" s="75"/>
      <c r="J908" s="75"/>
      <c r="V908" s="17"/>
      <c r="AA908" s="215"/>
      <c r="AB908" s="215"/>
      <c r="AC908" s="215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6" t="s">
        <v>20</v>
      </c>
      <c r="F912" s="216"/>
      <c r="G912" s="216"/>
      <c r="H912" s="216"/>
      <c r="V912" s="17"/>
      <c r="X912" s="23" t="s">
        <v>32</v>
      </c>
      <c r="Y912" s="20">
        <f>IF(B1712="PAGADO",0,C917)</f>
        <v>-3719.5222550000017</v>
      </c>
      <c r="AA912" s="216" t="s">
        <v>20</v>
      </c>
      <c r="AB912" s="216"/>
      <c r="AC912" s="216"/>
      <c r="AD912" s="216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3719.5222550000017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3719.5222550000017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-3719.5222550000017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-3719.5222550000017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8" t="str">
        <f>IF(C917&lt;0,"NO PAGAR","COBRAR'")</f>
        <v>NO PAGAR</v>
      </c>
      <c r="C919" s="21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9" t="s">
        <v>9</v>
      </c>
      <c r="C920" s="2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9" t="s">
        <v>9</v>
      </c>
      <c r="Y920" s="2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3719.5222550000017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3719.5222550000017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1" t="s">
        <v>7</v>
      </c>
      <c r="F928" s="212"/>
      <c r="G928" s="213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1" t="s">
        <v>7</v>
      </c>
      <c r="AB928" s="212"/>
      <c r="AC928" s="213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1" t="s">
        <v>7</v>
      </c>
      <c r="O930" s="212"/>
      <c r="P930" s="212"/>
      <c r="Q930" s="213"/>
      <c r="R930" s="18">
        <f>SUM(R914:R929)</f>
        <v>0</v>
      </c>
      <c r="S930" s="3"/>
      <c r="V930" s="17"/>
      <c r="X930" s="12"/>
      <c r="Y930" s="10"/>
      <c r="AJ930" s="211" t="s">
        <v>7</v>
      </c>
      <c r="AK930" s="212"/>
      <c r="AL930" s="212"/>
      <c r="AM930" s="213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3719.5222550000017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3719.5222550000017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4" t="s">
        <v>29</v>
      </c>
      <c r="AD954" s="214"/>
      <c r="AE954" s="214"/>
    </row>
    <row r="955" spans="2:31" ht="15" customHeight="1">
      <c r="H955" s="75" t="s">
        <v>28</v>
      </c>
      <c r="I955" s="75"/>
      <c r="J955" s="75"/>
      <c r="V955" s="17"/>
      <c r="AC955" s="214"/>
      <c r="AD955" s="214"/>
      <c r="AE955" s="214"/>
    </row>
    <row r="956" spans="2:31" ht="15" customHeight="1">
      <c r="H956" s="75"/>
      <c r="I956" s="75"/>
      <c r="J956" s="75"/>
      <c r="V956" s="17"/>
      <c r="AC956" s="214"/>
      <c r="AD956" s="214"/>
      <c r="AE956" s="214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-3719.5222550000017</v>
      </c>
      <c r="E960" s="216" t="s">
        <v>20</v>
      </c>
      <c r="F960" s="216"/>
      <c r="G960" s="216"/>
      <c r="H960" s="216"/>
      <c r="V960" s="17"/>
      <c r="X960" s="23" t="s">
        <v>32</v>
      </c>
      <c r="Y960" s="20">
        <f>IF(B960="PAGADO",0,C965)</f>
        <v>-3719.5222550000017</v>
      </c>
      <c r="AA960" s="216" t="s">
        <v>20</v>
      </c>
      <c r="AB960" s="216"/>
      <c r="AC960" s="216"/>
      <c r="AD960" s="216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3719.5222550000017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3719.5222550000017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-3719.5222550000017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-3719.5222550000017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7" t="str">
        <f>IF(C965&lt;0,"NO PAGAR","COBRAR")</f>
        <v>NO PAGAR</v>
      </c>
      <c r="C966" s="21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7" t="str">
        <f>IF(Y965&lt;0,"NO PAGAR","COBRAR")</f>
        <v>NO PAGAR</v>
      </c>
      <c r="Y966" s="217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3719.5222550000017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3719.5222550000017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1" t="s">
        <v>7</v>
      </c>
      <c r="F976" s="212"/>
      <c r="G976" s="213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1" t="s">
        <v>7</v>
      </c>
      <c r="AB976" s="212"/>
      <c r="AC976" s="213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1" t="s">
        <v>7</v>
      </c>
      <c r="O978" s="212"/>
      <c r="P978" s="212"/>
      <c r="Q978" s="213"/>
      <c r="R978" s="18">
        <f>SUM(R962:R977)</f>
        <v>0</v>
      </c>
      <c r="S978" s="3"/>
      <c r="V978" s="17"/>
      <c r="X978" s="12"/>
      <c r="Y978" s="10"/>
      <c r="AJ978" s="211" t="s">
        <v>7</v>
      </c>
      <c r="AK978" s="212"/>
      <c r="AL978" s="212"/>
      <c r="AM978" s="213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3719.5222550000017</v>
      </c>
      <c r="V987" s="17"/>
      <c r="X987" s="15" t="s">
        <v>18</v>
      </c>
      <c r="Y987" s="16">
        <f>SUM(Y968:Y986)</f>
        <v>3719.5222550000017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5" t="s">
        <v>31</v>
      </c>
      <c r="AB1000" s="215"/>
      <c r="AC1000" s="215"/>
    </row>
    <row r="1001" spans="1:43" ht="15" customHeight="1">
      <c r="H1001" s="75"/>
      <c r="I1001" s="75"/>
      <c r="J1001" s="75"/>
      <c r="V1001" s="17"/>
      <c r="AA1001" s="215"/>
      <c r="AB1001" s="215"/>
      <c r="AC1001" s="215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-3719.5222550000017</v>
      </c>
      <c r="E1005" s="216" t="s">
        <v>20</v>
      </c>
      <c r="F1005" s="216"/>
      <c r="G1005" s="216"/>
      <c r="H1005" s="216"/>
      <c r="V1005" s="17"/>
      <c r="X1005" s="23" t="s">
        <v>32</v>
      </c>
      <c r="Y1005" s="20">
        <f>IF(B1805="PAGADO",0,C1010)</f>
        <v>-3719.5222550000017</v>
      </c>
      <c r="AA1005" s="216" t="s">
        <v>20</v>
      </c>
      <c r="AB1005" s="216"/>
      <c r="AC1005" s="216"/>
      <c r="AD1005" s="216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3719.5222550000017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3719.5222550000017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-3719.5222550000017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-3719.5222550000017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9" t="s">
        <v>9</v>
      </c>
      <c r="C1013" s="2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9" t="s">
        <v>9</v>
      </c>
      <c r="Y1013" s="2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3719.5222550000017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3719.5222550000017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1" t="s">
        <v>7</v>
      </c>
      <c r="F1021" s="212"/>
      <c r="G1021" s="213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1" t="s">
        <v>7</v>
      </c>
      <c r="AB1021" s="212"/>
      <c r="AC1021" s="213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1" t="s">
        <v>7</v>
      </c>
      <c r="O1023" s="212"/>
      <c r="P1023" s="212"/>
      <c r="Q1023" s="213"/>
      <c r="R1023" s="18">
        <f>SUM(R1007:R1022)</f>
        <v>0</v>
      </c>
      <c r="S1023" s="3"/>
      <c r="V1023" s="17"/>
      <c r="X1023" s="12"/>
      <c r="Y1023" s="10"/>
      <c r="AJ1023" s="211" t="s">
        <v>7</v>
      </c>
      <c r="AK1023" s="212"/>
      <c r="AL1023" s="212"/>
      <c r="AM1023" s="213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3719.5222550000017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3719.5222550000017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AE892" zoomScale="82" zoomScaleNormal="82" workbookViewId="0">
      <selection activeCell="AN903" sqref="AN90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61</v>
      </c>
      <c r="F8" s="216"/>
      <c r="G8" s="216"/>
      <c r="H8" s="216"/>
      <c r="V8" s="17"/>
      <c r="X8" s="23" t="s">
        <v>82</v>
      </c>
      <c r="Y8" s="20">
        <f>IF(B8="PAGADO",0,C13)</f>
        <v>-702.65</v>
      </c>
      <c r="AA8" s="216" t="s">
        <v>61</v>
      </c>
      <c r="AB8" s="216"/>
      <c r="AC8" s="216"/>
      <c r="AD8" s="21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1" t="s">
        <v>7</v>
      </c>
      <c r="AB24" s="212"/>
      <c r="AC24" s="21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6" t="s">
        <v>204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204</v>
      </c>
      <c r="AB53" s="216"/>
      <c r="AC53" s="216"/>
      <c r="AD53" s="21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220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6" t="s">
        <v>204</v>
      </c>
      <c r="F106" s="216"/>
      <c r="G106" s="216"/>
      <c r="H106" s="216"/>
      <c r="V106" s="17"/>
      <c r="X106" s="23" t="s">
        <v>32</v>
      </c>
      <c r="Y106" s="20">
        <f>IF(B106="PAGADO",0,C111)</f>
        <v>-110</v>
      </c>
      <c r="AA106" s="216" t="s">
        <v>315</v>
      </c>
      <c r="AB106" s="216"/>
      <c r="AC106" s="216"/>
      <c r="AD106" s="21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NO PAGAR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NO PAGAR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540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5" t="s">
        <v>30</v>
      </c>
      <c r="I140" s="215"/>
      <c r="J140" s="215"/>
      <c r="V140" s="17"/>
      <c r="AA140" s="215" t="s">
        <v>31</v>
      </c>
      <c r="AB140" s="215"/>
      <c r="AC140" s="215"/>
    </row>
    <row r="141" spans="1:43">
      <c r="H141" s="215"/>
      <c r="I141" s="215"/>
      <c r="J141" s="215"/>
      <c r="V141" s="17"/>
      <c r="AA141" s="215"/>
      <c r="AB141" s="215"/>
      <c r="AC141" s="21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6" t="s">
        <v>204</v>
      </c>
      <c r="F145" s="216"/>
      <c r="G145" s="216"/>
      <c r="H145" s="216"/>
      <c r="V145" s="17"/>
      <c r="X145" s="23" t="s">
        <v>32</v>
      </c>
      <c r="Y145" s="20">
        <f>IF(B145="PAGADO",0,C150)</f>
        <v>-267.52</v>
      </c>
      <c r="AA145" s="216" t="s">
        <v>204</v>
      </c>
      <c r="AB145" s="216"/>
      <c r="AC145" s="216"/>
      <c r="AD145" s="21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9" t="s">
        <v>9</v>
      </c>
      <c r="C153" s="2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9" t="s">
        <v>9</v>
      </c>
      <c r="Y153" s="2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1" t="s">
        <v>7</v>
      </c>
      <c r="F161" s="212"/>
      <c r="G161" s="21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1" t="s">
        <v>7</v>
      </c>
      <c r="AB161" s="212"/>
      <c r="AC161" s="21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1" t="s">
        <v>7</v>
      </c>
      <c r="O163" s="212"/>
      <c r="P163" s="212"/>
      <c r="Q163" s="213"/>
      <c r="R163" s="18">
        <f>SUM(R147:R162)</f>
        <v>40</v>
      </c>
      <c r="S163" s="3"/>
      <c r="V163" s="17"/>
      <c r="X163" s="12"/>
      <c r="Y163" s="10"/>
      <c r="AJ163" s="211" t="s">
        <v>7</v>
      </c>
      <c r="AK163" s="212"/>
      <c r="AL163" s="212"/>
      <c r="AM163" s="21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4" t="s">
        <v>29</v>
      </c>
      <c r="AD188" s="214"/>
      <c r="AE188" s="214"/>
    </row>
    <row r="189" spans="8:31">
      <c r="H189" s="215" t="s">
        <v>28</v>
      </c>
      <c r="I189" s="215"/>
      <c r="J189" s="215"/>
      <c r="V189" s="17"/>
      <c r="AC189" s="214"/>
      <c r="AD189" s="214"/>
      <c r="AE189" s="214"/>
    </row>
    <row r="190" spans="8:31">
      <c r="H190" s="215"/>
      <c r="I190" s="215"/>
      <c r="J190" s="215"/>
      <c r="V190" s="17"/>
      <c r="AC190" s="214"/>
      <c r="AD190" s="214"/>
      <c r="AE190" s="21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6" t="s">
        <v>359</v>
      </c>
      <c r="F194" s="216"/>
      <c r="G194" s="216"/>
      <c r="H194" s="216"/>
      <c r="V194" s="17"/>
      <c r="X194" s="23" t="s">
        <v>32</v>
      </c>
      <c r="Y194" s="20">
        <f>IF(B194="PAGADO",0,C199)</f>
        <v>0</v>
      </c>
      <c r="AA194" s="216" t="s">
        <v>61</v>
      </c>
      <c r="AB194" s="216"/>
      <c r="AC194" s="216"/>
      <c r="AD194" s="21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7" t="str">
        <f>IF(C199&lt;0,"NO PAGAR","COBRAR")</f>
        <v>COBRAR</v>
      </c>
      <c r="C200" s="217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7" t="str">
        <f>IF(Y199&lt;0,"NO PAGAR","COBRAR")</f>
        <v>NO PAGAR</v>
      </c>
      <c r="Y200" s="21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9" t="s">
        <v>9</v>
      </c>
      <c r="C201" s="2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9" t="s">
        <v>9</v>
      </c>
      <c r="Y201" s="2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1" t="s">
        <v>7</v>
      </c>
      <c r="F210" s="212"/>
      <c r="G210" s="21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1" t="s">
        <v>7</v>
      </c>
      <c r="AB210" s="212"/>
      <c r="AC210" s="21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1" t="s">
        <v>7</v>
      </c>
      <c r="O212" s="212"/>
      <c r="P212" s="212"/>
      <c r="Q212" s="213"/>
      <c r="R212" s="18">
        <f>SUM(R196:R211)</f>
        <v>683.56</v>
      </c>
      <c r="S212" s="3"/>
      <c r="V212" s="17"/>
      <c r="X212" s="12"/>
      <c r="Y212" s="10"/>
      <c r="AJ212" s="211" t="s">
        <v>7</v>
      </c>
      <c r="AK212" s="212"/>
      <c r="AL212" s="212"/>
      <c r="AM212" s="21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5" t="s">
        <v>30</v>
      </c>
      <c r="I234" s="215"/>
      <c r="J234" s="215"/>
      <c r="V234" s="17"/>
      <c r="AA234" s="215" t="s">
        <v>31</v>
      </c>
      <c r="AB234" s="215"/>
      <c r="AC234" s="215"/>
    </row>
    <row r="235" spans="1:43">
      <c r="H235" s="215"/>
      <c r="I235" s="215"/>
      <c r="J235" s="215"/>
      <c r="V235" s="17"/>
      <c r="AA235" s="215"/>
      <c r="AB235" s="215"/>
      <c r="AC235" s="21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6" t="s">
        <v>204</v>
      </c>
      <c r="F239" s="216"/>
      <c r="G239" s="216"/>
      <c r="H239" s="216"/>
      <c r="V239" s="17"/>
      <c r="X239" s="23" t="s">
        <v>32</v>
      </c>
      <c r="Y239" s="20">
        <f>IF(B239="PAGADO",0,C244)</f>
        <v>-50.880000000000109</v>
      </c>
      <c r="AA239" s="216" t="s">
        <v>359</v>
      </c>
      <c r="AB239" s="216"/>
      <c r="AC239" s="216"/>
      <c r="AD239" s="21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9" t="s">
        <v>9</v>
      </c>
      <c r="C247" s="2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9" t="s">
        <v>9</v>
      </c>
      <c r="Y247" s="2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1" t="s">
        <v>7</v>
      </c>
      <c r="F255" s="212"/>
      <c r="G255" s="21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1" t="s">
        <v>7</v>
      </c>
      <c r="AB255" s="212"/>
      <c r="AC255" s="21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1" t="s">
        <v>7</v>
      </c>
      <c r="O257" s="212"/>
      <c r="P257" s="212"/>
      <c r="Q257" s="21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1" t="s">
        <v>7</v>
      </c>
      <c r="AK257" s="212"/>
      <c r="AL257" s="212"/>
      <c r="AM257" s="21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4" t="s">
        <v>29</v>
      </c>
      <c r="AD280" s="214"/>
      <c r="AE280" s="214"/>
    </row>
    <row r="281" spans="2:41">
      <c r="H281" s="215" t="s">
        <v>28</v>
      </c>
      <c r="I281" s="215"/>
      <c r="J281" s="215"/>
      <c r="V281" s="17"/>
      <c r="AC281" s="214"/>
      <c r="AD281" s="214"/>
      <c r="AE281" s="214"/>
    </row>
    <row r="282" spans="2:41">
      <c r="H282" s="215"/>
      <c r="I282" s="215"/>
      <c r="J282" s="215"/>
      <c r="V282" s="17"/>
      <c r="AC282" s="214"/>
      <c r="AD282" s="214"/>
      <c r="AE282" s="21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6" t="s">
        <v>359</v>
      </c>
      <c r="F286" s="216"/>
      <c r="G286" s="216"/>
      <c r="H286" s="216"/>
      <c r="V286" s="17"/>
      <c r="X286" s="23" t="s">
        <v>32</v>
      </c>
      <c r="Y286" s="20">
        <f>IF(B286="PAGADO",0,C291)</f>
        <v>-293.98</v>
      </c>
      <c r="AA286" s="216" t="s">
        <v>359</v>
      </c>
      <c r="AB286" s="216"/>
      <c r="AC286" s="216"/>
      <c r="AD286" s="21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7" t="str">
        <f>IF(C291&lt;0,"NO PAGAR","COBRAR")</f>
        <v>NO PAGAR</v>
      </c>
      <c r="C292" s="21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7" t="str">
        <f>IF(Y291&lt;0,"NO PAGAR","COBRAR")</f>
        <v>NO PAGAR</v>
      </c>
      <c r="Y292" s="21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9" t="s">
        <v>9</v>
      </c>
      <c r="C293" s="21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9" t="s">
        <v>9</v>
      </c>
      <c r="Y293" s="2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1" t="s">
        <v>7</v>
      </c>
      <c r="F302" s="212"/>
      <c r="G302" s="21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1" t="s">
        <v>7</v>
      </c>
      <c r="AB302" s="212"/>
      <c r="AC302" s="21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1" t="s">
        <v>7</v>
      </c>
      <c r="O304" s="212"/>
      <c r="P304" s="212"/>
      <c r="Q304" s="213"/>
      <c r="R304" s="18">
        <f>SUM(R288:R303)</f>
        <v>310</v>
      </c>
      <c r="S304" s="3"/>
      <c r="V304" s="17"/>
      <c r="X304" s="12"/>
      <c r="Y304" s="10"/>
      <c r="AJ304" s="211" t="s">
        <v>7</v>
      </c>
      <c r="AK304" s="212"/>
      <c r="AL304" s="212"/>
      <c r="AM304" s="21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5" t="s">
        <v>30</v>
      </c>
      <c r="I326" s="215"/>
      <c r="J326" s="215"/>
      <c r="V326" s="17"/>
      <c r="AA326" s="215" t="s">
        <v>31</v>
      </c>
      <c r="AB326" s="215"/>
      <c r="AC326" s="215"/>
    </row>
    <row r="327" spans="1:43">
      <c r="H327" s="215"/>
      <c r="I327" s="215"/>
      <c r="J327" s="215"/>
      <c r="V327" s="17"/>
      <c r="AA327" s="215"/>
      <c r="AB327" s="215"/>
      <c r="AC327" s="21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6" t="s">
        <v>359</v>
      </c>
      <c r="F331" s="216"/>
      <c r="G331" s="216"/>
      <c r="H331" s="216"/>
      <c r="V331" s="17"/>
      <c r="X331" s="23" t="s">
        <v>32</v>
      </c>
      <c r="Y331" s="20">
        <f>IF(B1081="PAGADO",0,C336)</f>
        <v>-457.30000000000018</v>
      </c>
      <c r="AA331" s="216" t="s">
        <v>61</v>
      </c>
      <c r="AB331" s="216"/>
      <c r="AC331" s="216"/>
      <c r="AD331" s="21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9" t="s">
        <v>9</v>
      </c>
      <c r="C339" s="21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9" t="s">
        <v>9</v>
      </c>
      <c r="Y339" s="2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1" t="s">
        <v>7</v>
      </c>
      <c r="F347" s="212"/>
      <c r="G347" s="21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1" t="s">
        <v>7</v>
      </c>
      <c r="AB347" s="212"/>
      <c r="AC347" s="21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1" t="s">
        <v>7</v>
      </c>
      <c r="O349" s="212"/>
      <c r="P349" s="212"/>
      <c r="Q349" s="213"/>
      <c r="R349" s="18">
        <f>SUM(R333:R348)</f>
        <v>1010</v>
      </c>
      <c r="S349" s="3"/>
      <c r="V349" s="17"/>
      <c r="X349" s="12"/>
      <c r="Y349" s="10"/>
      <c r="AJ349" s="211" t="s">
        <v>7</v>
      </c>
      <c r="AK349" s="212"/>
      <c r="AL349" s="212"/>
      <c r="AM349" s="21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5" t="s">
        <v>28</v>
      </c>
      <c r="I374" s="215"/>
      <c r="J374" s="215"/>
      <c r="V374" s="17"/>
    </row>
    <row r="375" spans="2:41">
      <c r="H375" s="215"/>
      <c r="I375" s="215"/>
      <c r="J375" s="215"/>
      <c r="V375" s="17"/>
    </row>
    <row r="376" spans="2:41">
      <c r="V376" s="17"/>
      <c r="X376" s="228" t="s">
        <v>64</v>
      </c>
      <c r="AB376" s="222" t="s">
        <v>29</v>
      </c>
      <c r="AC376" s="222"/>
      <c r="AD376" s="222"/>
    </row>
    <row r="377" spans="2:41">
      <c r="V377" s="17"/>
      <c r="X377" s="228"/>
      <c r="AB377" s="222"/>
      <c r="AC377" s="222"/>
      <c r="AD377" s="222"/>
    </row>
    <row r="378" spans="2:41" ht="23.25">
      <c r="B378" s="22" t="s">
        <v>64</v>
      </c>
      <c r="V378" s="17"/>
      <c r="X378" s="228"/>
      <c r="AB378" s="222"/>
      <c r="AC378" s="222"/>
      <c r="AD378" s="222"/>
    </row>
    <row r="379" spans="2:41" ht="23.25">
      <c r="B379" s="23" t="s">
        <v>32</v>
      </c>
      <c r="C379" s="20">
        <f>IF(X331="PAGADO",0,Y336)</f>
        <v>-852.37000000000012</v>
      </c>
      <c r="E379" s="216" t="s">
        <v>359</v>
      </c>
      <c r="F379" s="216"/>
      <c r="G379" s="216"/>
      <c r="H379" s="216"/>
      <c r="V379" s="17"/>
      <c r="X379" s="23" t="s">
        <v>32</v>
      </c>
      <c r="Y379" s="20">
        <f>IF(B379="PAGADO",0,C384)</f>
        <v>-887.71000000000015</v>
      </c>
      <c r="AA379" s="216" t="s">
        <v>61</v>
      </c>
      <c r="AB379" s="216"/>
      <c r="AC379" s="216"/>
      <c r="AD379" s="21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7" t="str">
        <f>IF(C384&lt;0,"NO PAGAR","COBRAR")</f>
        <v>NO PAGAR</v>
      </c>
      <c r="C385" s="217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7" t="str">
        <f>IF(Y384&lt;0,"NO PAGAR","COBRAR")</f>
        <v>NO PAGAR</v>
      </c>
      <c r="Y385" s="21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9" t="s">
        <v>9</v>
      </c>
      <c r="C386" s="21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1" t="s">
        <v>7</v>
      </c>
      <c r="AK390" s="212"/>
      <c r="AL390" s="212"/>
      <c r="AM390" s="21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1" t="s">
        <v>7</v>
      </c>
      <c r="F395" s="212"/>
      <c r="G395" s="21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1" t="s">
        <v>7</v>
      </c>
      <c r="AB395" s="212"/>
      <c r="AC395" s="21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1" t="s">
        <v>7</v>
      </c>
      <c r="O397" s="212"/>
      <c r="P397" s="212"/>
      <c r="Q397" s="21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5" t="s">
        <v>30</v>
      </c>
      <c r="I413" s="215"/>
      <c r="J413" s="215"/>
      <c r="V413" s="17"/>
      <c r="AA413" s="215" t="s">
        <v>31</v>
      </c>
      <c r="AB413" s="215"/>
      <c r="AC413" s="215"/>
    </row>
    <row r="414" spans="1:44">
      <c r="H414" s="215"/>
      <c r="I414" s="215"/>
      <c r="J414" s="215"/>
      <c r="V414" s="17"/>
      <c r="AA414" s="215"/>
      <c r="AB414" s="215"/>
      <c r="AC414" s="21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6" t="s">
        <v>359</v>
      </c>
      <c r="F418" s="216"/>
      <c r="G418" s="216"/>
      <c r="H418" s="216"/>
      <c r="V418" s="17"/>
      <c r="X418" s="23" t="s">
        <v>32</v>
      </c>
      <c r="Y418" s="20">
        <f>IF(B1174="PAGADO",0,C423)</f>
        <v>-980.52000000000021</v>
      </c>
      <c r="AA418" s="216" t="s">
        <v>841</v>
      </c>
      <c r="AB418" s="216"/>
      <c r="AC418" s="216"/>
      <c r="AD418" s="21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9" t="s">
        <v>9</v>
      </c>
      <c r="C426" s="2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9" t="s">
        <v>9</v>
      </c>
      <c r="Y426" s="2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1" t="s">
        <v>7</v>
      </c>
      <c r="O429" s="212"/>
      <c r="P429" s="212"/>
      <c r="Q429" s="21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1" t="s">
        <v>7</v>
      </c>
      <c r="AK429" s="212"/>
      <c r="AL429" s="212"/>
      <c r="AM429" s="21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1" t="s">
        <v>7</v>
      </c>
      <c r="F434" s="212"/>
      <c r="G434" s="213"/>
      <c r="H434" s="5">
        <f>SUM(H420:H433)</f>
        <v>660</v>
      </c>
      <c r="V434" s="17"/>
      <c r="X434" s="11" t="s">
        <v>16</v>
      </c>
      <c r="Y434" s="10"/>
      <c r="AA434" s="211" t="s">
        <v>7</v>
      </c>
      <c r="AB434" s="212"/>
      <c r="AC434" s="21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4" t="s">
        <v>29</v>
      </c>
      <c r="AD458" s="214"/>
      <c r="AE458" s="21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5" t="s">
        <v>28</v>
      </c>
      <c r="I459" s="215"/>
      <c r="J459" s="215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4"/>
      <c r="AD459" s="214"/>
      <c r="AE459" s="214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5"/>
      <c r="I460" s="215"/>
      <c r="J460" s="215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4"/>
      <c r="AD460" s="214"/>
      <c r="AE460" s="214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6" t="s">
        <v>359</v>
      </c>
      <c r="F464" s="216"/>
      <c r="G464" s="216"/>
      <c r="H464" s="21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6" t="s">
        <v>204</v>
      </c>
      <c r="AB464" s="216"/>
      <c r="AC464" s="216"/>
      <c r="AD464" s="21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7" t="str">
        <f>IF(C469&lt;0,"NO PAGAR","COBRAR")</f>
        <v>NO PAGAR</v>
      </c>
      <c r="C470" s="21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7" t="str">
        <f>IF(Y469&lt;0,"NO PAGAR","COBRAR")</f>
        <v>NO PAGAR</v>
      </c>
      <c r="Y470" s="21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1" t="s">
        <v>7</v>
      </c>
      <c r="O475" s="212"/>
      <c r="P475" s="212"/>
      <c r="Q475" s="21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1" t="s">
        <v>7</v>
      </c>
      <c r="AK475" s="212"/>
      <c r="AL475" s="212"/>
      <c r="AM475" s="21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1" t="s">
        <v>7</v>
      </c>
      <c r="F480" s="212"/>
      <c r="G480" s="213"/>
      <c r="H480" s="5">
        <f>SUM(H466:H479)</f>
        <v>170</v>
      </c>
      <c r="V480" s="17"/>
      <c r="X480" s="11" t="s">
        <v>912</v>
      </c>
      <c r="Y480" s="10">
        <f>AN477</f>
        <v>140</v>
      </c>
      <c r="AA480" s="211" t="s">
        <v>7</v>
      </c>
      <c r="AB480" s="212"/>
      <c r="AC480" s="21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5" t="s">
        <v>30</v>
      </c>
      <c r="I498" s="215"/>
      <c r="J498" s="215"/>
      <c r="V498" s="17"/>
      <c r="AA498" s="215" t="s">
        <v>31</v>
      </c>
      <c r="AB498" s="215"/>
      <c r="AC498" s="215"/>
    </row>
    <row r="499" spans="2:41">
      <c r="H499" s="215"/>
      <c r="I499" s="215"/>
      <c r="J499" s="215"/>
      <c r="V499" s="17"/>
      <c r="AA499" s="215"/>
      <c r="AB499" s="215"/>
      <c r="AC499" s="21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6" t="s">
        <v>204</v>
      </c>
      <c r="F503" s="216"/>
      <c r="G503" s="216"/>
      <c r="H503" s="216"/>
      <c r="V503" s="17"/>
      <c r="X503" s="23" t="s">
        <v>32</v>
      </c>
      <c r="Y503" s="20">
        <f>IF(B1271="PAGADO",0,C508)</f>
        <v>-237.65000000000032</v>
      </c>
      <c r="AA503" s="216" t="s">
        <v>359</v>
      </c>
      <c r="AB503" s="216"/>
      <c r="AC503" s="216"/>
      <c r="AD503" s="21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9" t="s">
        <v>9</v>
      </c>
      <c r="C511" s="2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9" t="s">
        <v>9</v>
      </c>
      <c r="Y511" s="21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1" t="s">
        <v>7</v>
      </c>
      <c r="F519" s="212"/>
      <c r="G519" s="21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1" t="s">
        <v>7</v>
      </c>
      <c r="AB519" s="212"/>
      <c r="AC519" s="21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1" t="s">
        <v>7</v>
      </c>
      <c r="O521" s="212"/>
      <c r="P521" s="212"/>
      <c r="Q521" s="213"/>
      <c r="R521" s="18">
        <f>SUM(R505:R520)</f>
        <v>130</v>
      </c>
      <c r="S521" s="3"/>
      <c r="V521" s="17"/>
      <c r="X521" s="12"/>
      <c r="Y521" s="157"/>
      <c r="AJ521" s="211" t="s">
        <v>7</v>
      </c>
      <c r="AK521" s="212"/>
      <c r="AL521" s="212"/>
      <c r="AM521" s="21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6" t="s">
        <v>359</v>
      </c>
      <c r="F550" s="216"/>
      <c r="G550" s="216"/>
      <c r="H550" s="216"/>
      <c r="V550" s="17"/>
      <c r="X550" s="23" t="s">
        <v>32</v>
      </c>
      <c r="Y550" s="20">
        <f>IF(B550="PAGADO",0,C555)</f>
        <v>-140.01000000000022</v>
      </c>
      <c r="AA550" s="216" t="s">
        <v>204</v>
      </c>
      <c r="AB550" s="216"/>
      <c r="AC550" s="216"/>
      <c r="AD550" s="21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7" t="str">
        <f>IF(C555&lt;0,"NO PAGAR","COBRAR")</f>
        <v>NO PAGAR</v>
      </c>
      <c r="C556" s="217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7" t="str">
        <f>IF(Y555&lt;0,"NO PAGAR","COBRAR")</f>
        <v>NO PAGAR</v>
      </c>
      <c r="Y556" s="217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9" t="s">
        <v>9</v>
      </c>
      <c r="C557" s="21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9" t="s">
        <v>9</v>
      </c>
      <c r="Y557" s="2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1" t="s">
        <v>7</v>
      </c>
      <c r="F566" s="212"/>
      <c r="G566" s="21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1" t="s">
        <v>7</v>
      </c>
      <c r="AB566" s="212"/>
      <c r="AC566" s="21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1" t="s">
        <v>7</v>
      </c>
      <c r="O568" s="212"/>
      <c r="P568" s="212"/>
      <c r="Q568" s="213"/>
      <c r="R568" s="18">
        <f>SUM(R552:R567)</f>
        <v>581.5</v>
      </c>
      <c r="S568" s="3"/>
      <c r="V568" s="17"/>
      <c r="X568" s="12"/>
      <c r="Y568" s="10"/>
      <c r="AJ568" s="211" t="s">
        <v>7</v>
      </c>
      <c r="AK568" s="212"/>
      <c r="AL568" s="212"/>
      <c r="AM568" s="21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5" t="s">
        <v>30</v>
      </c>
      <c r="I584" s="215"/>
      <c r="J584" s="215"/>
      <c r="V584" s="17"/>
      <c r="AA584" s="215" t="s">
        <v>31</v>
      </c>
      <c r="AB584" s="215"/>
      <c r="AC584" s="215"/>
    </row>
    <row r="585" spans="1:43">
      <c r="H585" s="215"/>
      <c r="I585" s="215"/>
      <c r="J585" s="215"/>
      <c r="V585" s="17"/>
      <c r="AA585" s="215"/>
      <c r="AB585" s="215"/>
      <c r="AC585" s="21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6" t="s">
        <v>204</v>
      </c>
      <c r="F589" s="216"/>
      <c r="G589" s="216"/>
      <c r="H589" s="216"/>
      <c r="V589" s="17"/>
      <c r="X589" s="23" t="s">
        <v>32</v>
      </c>
      <c r="Y589" s="20">
        <f>IF(B1370="PAGADO",0,C594)</f>
        <v>-95.040000000000191</v>
      </c>
      <c r="AA589" s="216" t="s">
        <v>359</v>
      </c>
      <c r="AB589" s="216"/>
      <c r="AC589" s="216"/>
      <c r="AD589" s="21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9" t="s">
        <v>9</v>
      </c>
      <c r="C597" s="2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9" t="s">
        <v>9</v>
      </c>
      <c r="Y597" s="21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1" t="s">
        <v>7</v>
      </c>
      <c r="F605" s="212"/>
      <c r="G605" s="21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1" t="s">
        <v>7</v>
      </c>
      <c r="AB605" s="212"/>
      <c r="AC605" s="21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1" t="s">
        <v>7</v>
      </c>
      <c r="O607" s="212"/>
      <c r="P607" s="212"/>
      <c r="Q607" s="213"/>
      <c r="R607" s="18">
        <f>SUM(R591:R606)</f>
        <v>900</v>
      </c>
      <c r="S607" s="3"/>
      <c r="V607" s="17"/>
      <c r="X607" s="12"/>
      <c r="Y607" s="10"/>
      <c r="AJ607" s="211" t="s">
        <v>7</v>
      </c>
      <c r="AK607" s="212"/>
      <c r="AL607" s="212"/>
      <c r="AM607" s="21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4" t="s">
        <v>29</v>
      </c>
      <c r="AD625" s="214"/>
      <c r="AE625" s="214"/>
    </row>
    <row r="626" spans="2:41">
      <c r="H626" s="215" t="s">
        <v>28</v>
      </c>
      <c r="I626" s="215"/>
      <c r="J626" s="215"/>
      <c r="V626" s="17"/>
      <c r="AC626" s="214"/>
      <c r="AD626" s="214"/>
      <c r="AE626" s="214"/>
    </row>
    <row r="627" spans="2:41">
      <c r="H627" s="215"/>
      <c r="I627" s="215"/>
      <c r="J627" s="215"/>
      <c r="V627" s="17"/>
      <c r="AC627" s="214"/>
      <c r="AD627" s="214"/>
      <c r="AE627" s="214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6" t="s">
        <v>204</v>
      </c>
      <c r="F631" s="216"/>
      <c r="G631" s="216"/>
      <c r="H631" s="216"/>
      <c r="V631" s="17"/>
      <c r="X631" s="23" t="s">
        <v>32</v>
      </c>
      <c r="Y631" s="20">
        <f>IF(B631="PAGADO",0,C636)</f>
        <v>-475.33000000000015</v>
      </c>
      <c r="AA631" s="216" t="s">
        <v>204</v>
      </c>
      <c r="AB631" s="216"/>
      <c r="AC631" s="216"/>
      <c r="AD631" s="21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7" t="str">
        <f>IF(C636&lt;0,"NO PAGAR","COBRAR")</f>
        <v>NO PAGAR</v>
      </c>
      <c r="C637" s="217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7" t="str">
        <f>IF(Y636&lt;0,"NO PAGAR","COBRAR")</f>
        <v>NO PAGAR</v>
      </c>
      <c r="Y637" s="21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9" t="s">
        <v>9</v>
      </c>
      <c r="C638" s="21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9" t="s">
        <v>9</v>
      </c>
      <c r="Y638" s="2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1" t="s">
        <v>7</v>
      </c>
      <c r="F647" s="212"/>
      <c r="G647" s="21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1" t="s">
        <v>7</v>
      </c>
      <c r="AB647" s="212"/>
      <c r="AC647" s="21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1" t="s">
        <v>7</v>
      </c>
      <c r="O649" s="212"/>
      <c r="P649" s="212"/>
      <c r="Q649" s="213"/>
      <c r="R649" s="18">
        <f>SUM(R633:R648)</f>
        <v>296</v>
      </c>
      <c r="S649" s="3"/>
      <c r="V649" s="17"/>
      <c r="X649" s="12"/>
      <c r="Y649" s="10"/>
      <c r="AJ649" s="211" t="s">
        <v>7</v>
      </c>
      <c r="AK649" s="212"/>
      <c r="AL649" s="212"/>
      <c r="AM649" s="21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5" t="s">
        <v>30</v>
      </c>
      <c r="I671" s="215"/>
      <c r="J671" s="215"/>
      <c r="V671" s="17"/>
      <c r="AA671" s="215" t="s">
        <v>31</v>
      </c>
      <c r="AB671" s="215"/>
      <c r="AC671" s="215"/>
    </row>
    <row r="672" spans="1:43">
      <c r="H672" s="215"/>
      <c r="I672" s="215"/>
      <c r="J672" s="215"/>
      <c r="V672" s="17"/>
      <c r="AA672" s="215"/>
      <c r="AB672" s="215"/>
      <c r="AC672" s="21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6" t="s">
        <v>204</v>
      </c>
      <c r="F676" s="216"/>
      <c r="G676" s="216"/>
      <c r="H676" s="216"/>
      <c r="V676" s="17"/>
      <c r="X676" s="23" t="s">
        <v>32</v>
      </c>
      <c r="Y676" s="20">
        <f>IF(B1463="PAGADO",0,C681)</f>
        <v>-874.42000000000007</v>
      </c>
      <c r="AA676" s="216" t="s">
        <v>204</v>
      </c>
      <c r="AB676" s="216"/>
      <c r="AC676" s="216"/>
      <c r="AD676" s="216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9" t="s">
        <v>9</v>
      </c>
      <c r="C684" s="2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9" t="s">
        <v>9</v>
      </c>
      <c r="Y684" s="2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1" t="s">
        <v>7</v>
      </c>
      <c r="F692" s="212"/>
      <c r="G692" s="21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1" t="s">
        <v>7</v>
      </c>
      <c r="AB692" s="212"/>
      <c r="AC692" s="21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1" t="s">
        <v>7</v>
      </c>
      <c r="O694" s="212"/>
      <c r="P694" s="212"/>
      <c r="Q694" s="213"/>
      <c r="R694" s="18">
        <f>SUM(R678:R693)</f>
        <v>195</v>
      </c>
      <c r="S694" s="3"/>
      <c r="V694" s="17"/>
      <c r="X694" s="12"/>
      <c r="Y694" s="10"/>
      <c r="AJ694" s="211" t="s">
        <v>7</v>
      </c>
      <c r="AK694" s="212"/>
      <c r="AL694" s="212"/>
      <c r="AM694" s="21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4" t="s">
        <v>29</v>
      </c>
      <c r="AD718" s="214"/>
      <c r="AE718" s="214"/>
    </row>
    <row r="719" spans="5:31">
      <c r="H719" s="215" t="s">
        <v>28</v>
      </c>
      <c r="I719" s="215"/>
      <c r="J719" s="215"/>
      <c r="V719" s="17"/>
      <c r="AC719" s="214"/>
      <c r="AD719" s="214"/>
      <c r="AE719" s="214"/>
    </row>
    <row r="720" spans="5:31">
      <c r="H720" s="215"/>
      <c r="I720" s="215"/>
      <c r="J720" s="215"/>
      <c r="V720" s="17"/>
      <c r="AC720" s="214"/>
      <c r="AD720" s="214"/>
      <c r="AE720" s="214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6" t="s">
        <v>204</v>
      </c>
      <c r="F724" s="216"/>
      <c r="G724" s="216"/>
      <c r="H724" s="216"/>
      <c r="O724" s="231" t="s">
        <v>10</v>
      </c>
      <c r="P724" s="231"/>
      <c r="Q724" s="231"/>
      <c r="R724" s="231"/>
      <c r="V724" s="17"/>
      <c r="X724" s="23" t="s">
        <v>32</v>
      </c>
      <c r="Y724" s="20">
        <f>IF(B724="PAGADO",0,C729)</f>
        <v>-875.54</v>
      </c>
      <c r="AA724" s="216" t="s">
        <v>204</v>
      </c>
      <c r="AB724" s="216"/>
      <c r="AC724" s="216"/>
      <c r="AD724" s="216"/>
      <c r="AK724" s="216" t="s">
        <v>10</v>
      </c>
      <c r="AL724" s="216"/>
      <c r="AM724" s="216"/>
      <c r="AN724" s="216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7" t="str">
        <f>IF(C729&lt;0,"NO PAGAR","COBRAR")</f>
        <v>NO PAGAR</v>
      </c>
      <c r="C730" s="217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7" t="str">
        <f>IF(Y729&lt;0,"NO PAGAR","COBRAR")</f>
        <v>NO PAGAR</v>
      </c>
      <c r="Y730" s="217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9" t="s">
        <v>9</v>
      </c>
      <c r="C731" s="21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9" t="s">
        <v>9</v>
      </c>
      <c r="Y731" s="2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1" t="s">
        <v>7</v>
      </c>
      <c r="F740" s="212"/>
      <c r="G740" s="21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1" t="s">
        <v>7</v>
      </c>
      <c r="AB740" s="212"/>
      <c r="AC740" s="21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1" t="s">
        <v>7</v>
      </c>
      <c r="O742" s="212"/>
      <c r="P742" s="212"/>
      <c r="Q742" s="213"/>
      <c r="R742" s="18">
        <f>SUM(R726:R741)</f>
        <v>1550.1</v>
      </c>
      <c r="S742" s="3"/>
      <c r="V742" s="17"/>
      <c r="X742" s="12"/>
      <c r="Y742" s="10"/>
      <c r="AJ742" s="211" t="s">
        <v>7</v>
      </c>
      <c r="AK742" s="212"/>
      <c r="AL742" s="212"/>
      <c r="AM742" s="21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5" t="s">
        <v>30</v>
      </c>
      <c r="I760" s="215"/>
      <c r="J760" s="215"/>
      <c r="V760" s="17"/>
      <c r="AA760" s="215" t="s">
        <v>31</v>
      </c>
      <c r="AB760" s="215"/>
      <c r="AC760" s="215"/>
    </row>
    <row r="761" spans="1:43">
      <c r="H761" s="215"/>
      <c r="I761" s="215"/>
      <c r="J761" s="215"/>
      <c r="V761" s="17"/>
      <c r="AA761" s="215"/>
      <c r="AB761" s="215"/>
      <c r="AC761" s="215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6" t="s">
        <v>204</v>
      </c>
      <c r="F763" s="216"/>
      <c r="G763" s="216"/>
      <c r="H763" s="216"/>
      <c r="V763" s="17"/>
      <c r="X763" s="23" t="s">
        <v>32</v>
      </c>
      <c r="Y763" s="20">
        <f>IF(B1556="PAGADO",0,C768)</f>
        <v>-2108.614</v>
      </c>
      <c r="AA763" s="216" t="s">
        <v>61</v>
      </c>
      <c r="AB763" s="216"/>
      <c r="AC763" s="216"/>
      <c r="AD763" s="216"/>
      <c r="AK763" s="226" t="s">
        <v>1419</v>
      </c>
      <c r="AL763" s="226"/>
      <c r="AM763" s="226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800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4" t="s">
        <v>29</v>
      </c>
      <c r="AD803" s="214"/>
      <c r="AE803" s="214"/>
    </row>
    <row r="804" spans="2:41">
      <c r="H804" s="215" t="s">
        <v>28</v>
      </c>
      <c r="I804" s="215"/>
      <c r="J804" s="215"/>
      <c r="V804" s="17"/>
      <c r="AC804" s="214"/>
      <c r="AD804" s="214"/>
      <c r="AE804" s="214"/>
    </row>
    <row r="805" spans="2:41">
      <c r="H805" s="215"/>
      <c r="I805" s="215"/>
      <c r="J805" s="215"/>
      <c r="V805" s="17"/>
      <c r="AC805" s="214"/>
      <c r="AD805" s="214"/>
      <c r="AE805" s="21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6" t="s">
        <v>359</v>
      </c>
      <c r="F809" s="216"/>
      <c r="G809" s="216"/>
      <c r="H809" s="216"/>
      <c r="V809" s="17"/>
      <c r="X809" s="23" t="s">
        <v>32</v>
      </c>
      <c r="Y809" s="20">
        <f>IF(B809="PAGADO",0,C814)</f>
        <v>-2229.69</v>
      </c>
      <c r="AA809" s="216" t="s">
        <v>20</v>
      </c>
      <c r="AB809" s="216"/>
      <c r="AC809" s="216"/>
      <c r="AD809" s="216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7" t="str">
        <f>IF(C814&lt;0,"NO PAGAR","COBRAR")</f>
        <v>NO PAGAR</v>
      </c>
      <c r="C815" s="21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7" t="str">
        <f>IF(Y814&lt;0,"NO PAGAR","COBRAR")</f>
        <v>NO PAGAR</v>
      </c>
      <c r="Y815" s="21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9" t="s">
        <v>9</v>
      </c>
      <c r="C816" s="2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9" t="s">
        <v>9</v>
      </c>
      <c r="Y816" s="2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1" t="s">
        <v>7</v>
      </c>
      <c r="F825" s="212"/>
      <c r="G825" s="21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1" t="s">
        <v>7</v>
      </c>
      <c r="AB825" s="212"/>
      <c r="AC825" s="21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1" t="s">
        <v>7</v>
      </c>
      <c r="O827" s="212"/>
      <c r="P827" s="212"/>
      <c r="Q827" s="213"/>
      <c r="R827" s="18">
        <f>SUM(R811:R826)</f>
        <v>494</v>
      </c>
      <c r="S827" s="3"/>
      <c r="V827" s="17"/>
      <c r="X827" s="12"/>
      <c r="Y827" s="10"/>
      <c r="AJ827" s="211" t="s">
        <v>7</v>
      </c>
      <c r="AK827" s="212"/>
      <c r="AL827" s="212"/>
      <c r="AM827" s="21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5" t="s">
        <v>30</v>
      </c>
      <c r="I849" s="215"/>
      <c r="J849" s="215"/>
      <c r="V849" s="17"/>
      <c r="AA849" s="232" t="s">
        <v>31</v>
      </c>
      <c r="AB849" s="232"/>
      <c r="AC849" s="232"/>
    </row>
    <row r="850" spans="2:41">
      <c r="H850" s="215"/>
      <c r="I850" s="215"/>
      <c r="J850" s="215"/>
      <c r="V850" s="17"/>
      <c r="AA850" s="232"/>
      <c r="AB850" s="232"/>
      <c r="AC850" s="232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16" t="s">
        <v>204</v>
      </c>
      <c r="F852" s="216"/>
      <c r="G852" s="216"/>
      <c r="H852" s="216"/>
      <c r="V852" s="17"/>
      <c r="X852" s="200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6" t="s">
        <v>10</v>
      </c>
      <c r="AL852" s="226"/>
      <c r="AM852" s="226"/>
      <c r="AN852" s="226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1" t="s">
        <v>7</v>
      </c>
      <c r="F868" s="212"/>
      <c r="G868" s="213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1" t="s">
        <v>7</v>
      </c>
      <c r="AB868" s="212"/>
      <c r="AC868" s="213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66.83</v>
      </c>
      <c r="S870" s="3"/>
      <c r="V870" s="17"/>
      <c r="X870" s="11"/>
      <c r="Y870" s="10"/>
      <c r="AJ870" s="211" t="s">
        <v>7</v>
      </c>
      <c r="AK870" s="212"/>
      <c r="AL870" s="212"/>
      <c r="AM870" s="213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4" t="s">
        <v>29</v>
      </c>
      <c r="AD892" s="214"/>
      <c r="AE892" s="214"/>
    </row>
    <row r="893" spans="8:31">
      <c r="H893" s="215" t="s">
        <v>28</v>
      </c>
      <c r="I893" s="215"/>
      <c r="J893" s="215"/>
      <c r="V893" s="17"/>
      <c r="AC893" s="214"/>
      <c r="AD893" s="214"/>
      <c r="AE893" s="214"/>
    </row>
    <row r="894" spans="8:31">
      <c r="H894" s="215"/>
      <c r="I894" s="215"/>
      <c r="J894" s="215"/>
      <c r="V894" s="17"/>
      <c r="AC894" s="214"/>
      <c r="AD894" s="214"/>
      <c r="AE894" s="214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6" t="s">
        <v>204</v>
      </c>
      <c r="F898" s="216"/>
      <c r="G898" s="216"/>
      <c r="H898" s="216"/>
      <c r="V898" s="17"/>
      <c r="X898" s="23" t="s">
        <v>32</v>
      </c>
      <c r="Y898" s="20">
        <f>IF(B898="PAGADO",0,C903)</f>
        <v>-387.92099999999982</v>
      </c>
      <c r="AA898" s="216" t="s">
        <v>20</v>
      </c>
      <c r="AB898" s="216"/>
      <c r="AC898" s="216"/>
      <c r="AD898" s="216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/>
      <c r="AB900" s="3"/>
      <c r="AC900" s="3"/>
      <c r="AD900" s="5"/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997.02099999999984</v>
      </c>
      <c r="AA902" s="4"/>
      <c r="AB902" s="3"/>
      <c r="AC902" s="3"/>
      <c r="AD902" s="5"/>
      <c r="AJ902" s="25">
        <v>45238</v>
      </c>
      <c r="AK902" s="3" t="s">
        <v>1655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-997.02099999999984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217" t="str">
        <f>IF(C903&lt;0,"NO PAGAR","COBRAR")</f>
        <v>NO PAGAR</v>
      </c>
      <c r="C904" s="217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7" t="str">
        <f>IF(Y903&lt;0,"NO PAGAR","COBRAR")</f>
        <v>NO PAGAR</v>
      </c>
      <c r="Y904" s="21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609.1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1" t="s">
        <v>7</v>
      </c>
      <c r="F914" s="212"/>
      <c r="G914" s="213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1" t="s">
        <v>7</v>
      </c>
      <c r="AB914" s="212"/>
      <c r="AC914" s="21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845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609.1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997.02099999999984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5" t="s">
        <v>30</v>
      </c>
      <c r="I938" s="215"/>
      <c r="J938" s="215"/>
      <c r="V938" s="17"/>
      <c r="AA938" s="215" t="s">
        <v>31</v>
      </c>
      <c r="AB938" s="215"/>
      <c r="AC938" s="215"/>
    </row>
    <row r="939" spans="1:43">
      <c r="H939" s="215"/>
      <c r="I939" s="215"/>
      <c r="J939" s="215"/>
      <c r="V939" s="17"/>
      <c r="AA939" s="215"/>
      <c r="AB939" s="215"/>
      <c r="AC939" s="215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6" t="s">
        <v>20</v>
      </c>
      <c r="F943" s="216"/>
      <c r="G943" s="216"/>
      <c r="H943" s="216"/>
      <c r="V943" s="17"/>
      <c r="X943" s="23" t="s">
        <v>32</v>
      </c>
      <c r="Y943" s="20">
        <f>IF(B1743="PAGADO",0,C948)</f>
        <v>-997.02099999999984</v>
      </c>
      <c r="AA943" s="216" t="s">
        <v>20</v>
      </c>
      <c r="AB943" s="216"/>
      <c r="AC943" s="216"/>
      <c r="AD943" s="216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997.02099999999984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997.02099999999984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-997.02099999999984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-997.02099999999984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8" t="str">
        <f>IF(C948&lt;0,"NO PAGAR","COBRAR'")</f>
        <v>NO PAGAR</v>
      </c>
      <c r="C950" s="21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9" t="s">
        <v>9</v>
      </c>
      <c r="C951" s="2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9" t="s">
        <v>9</v>
      </c>
      <c r="Y951" s="2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997.02099999999984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997.02099999999984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1" t="s">
        <v>7</v>
      </c>
      <c r="F959" s="212"/>
      <c r="G959" s="213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1" t="s">
        <v>7</v>
      </c>
      <c r="AB959" s="212"/>
      <c r="AC959" s="21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1" t="s">
        <v>7</v>
      </c>
      <c r="O961" s="212"/>
      <c r="P961" s="212"/>
      <c r="Q961" s="213"/>
      <c r="R961" s="18">
        <f>SUM(R945:R960)</f>
        <v>0</v>
      </c>
      <c r="S961" s="3"/>
      <c r="V961" s="17"/>
      <c r="X961" s="12"/>
      <c r="Y961" s="10"/>
      <c r="AJ961" s="211" t="s">
        <v>7</v>
      </c>
      <c r="AK961" s="212"/>
      <c r="AL961" s="212"/>
      <c r="AM961" s="21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997.02099999999984</v>
      </c>
      <c r="D971" t="s">
        <v>22</v>
      </c>
      <c r="E971" t="s">
        <v>21</v>
      </c>
      <c r="V971" s="17"/>
      <c r="X971" s="15" t="s">
        <v>18</v>
      </c>
      <c r="Y971" s="16">
        <f>SUM(Y952:Y970)</f>
        <v>997.02099999999984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4" t="s">
        <v>29</v>
      </c>
      <c r="AD985" s="214"/>
      <c r="AE985" s="214"/>
    </row>
    <row r="986" spans="2:41">
      <c r="H986" s="215" t="s">
        <v>28</v>
      </c>
      <c r="I986" s="215"/>
      <c r="J986" s="215"/>
      <c r="V986" s="17"/>
      <c r="AC986" s="214"/>
      <c r="AD986" s="214"/>
      <c r="AE986" s="214"/>
    </row>
    <row r="987" spans="2:41">
      <c r="H987" s="215"/>
      <c r="I987" s="215"/>
      <c r="J987" s="215"/>
      <c r="V987" s="17"/>
      <c r="AC987" s="214"/>
      <c r="AD987" s="214"/>
      <c r="AE987" s="214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-997.02099999999984</v>
      </c>
      <c r="E991" s="216" t="s">
        <v>20</v>
      </c>
      <c r="F991" s="216"/>
      <c r="G991" s="216"/>
      <c r="H991" s="216"/>
      <c r="V991" s="17"/>
      <c r="X991" s="23" t="s">
        <v>32</v>
      </c>
      <c r="Y991" s="20">
        <f>IF(B991="PAGADO",0,C996)</f>
        <v>-997.02099999999984</v>
      </c>
      <c r="AA991" s="216" t="s">
        <v>20</v>
      </c>
      <c r="AB991" s="216"/>
      <c r="AC991" s="216"/>
      <c r="AD991" s="216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997.02099999999984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997.02099999999984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-997.02099999999984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-997.02099999999984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7" t="str">
        <f>IF(C996&lt;0,"NO PAGAR","COBRAR")</f>
        <v>NO PAGAR</v>
      </c>
      <c r="C997" s="21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7" t="str">
        <f>IF(Y996&lt;0,"NO PAGAR","COBRAR")</f>
        <v>NO PAGAR</v>
      </c>
      <c r="Y997" s="21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9" t="s">
        <v>9</v>
      </c>
      <c r="C998" s="2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9" t="s">
        <v>9</v>
      </c>
      <c r="Y998" s="2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997.02099999999984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997.02099999999984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997.02099999999984</v>
      </c>
      <c r="V1018" s="17"/>
      <c r="X1018" s="15" t="s">
        <v>18</v>
      </c>
      <c r="Y1018" s="16">
        <f>SUM(Y999:Y1017)</f>
        <v>997.02099999999984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5" t="s">
        <v>30</v>
      </c>
      <c r="I1031" s="215"/>
      <c r="J1031" s="215"/>
      <c r="V1031" s="17"/>
      <c r="AA1031" s="215" t="s">
        <v>31</v>
      </c>
      <c r="AB1031" s="215"/>
      <c r="AC1031" s="215"/>
    </row>
    <row r="1032" spans="1:43">
      <c r="H1032" s="215"/>
      <c r="I1032" s="215"/>
      <c r="J1032" s="215"/>
      <c r="V1032" s="17"/>
      <c r="AA1032" s="215"/>
      <c r="AB1032" s="215"/>
      <c r="AC1032" s="215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-997.02099999999984</v>
      </c>
      <c r="E1036" s="216" t="s">
        <v>20</v>
      </c>
      <c r="F1036" s="216"/>
      <c r="G1036" s="216"/>
      <c r="H1036" s="216"/>
      <c r="V1036" s="17"/>
      <c r="X1036" s="23" t="s">
        <v>32</v>
      </c>
      <c r="Y1036" s="20">
        <f>IF(B1836="PAGADO",0,C1041)</f>
        <v>-997.02099999999984</v>
      </c>
      <c r="AA1036" s="216" t="s">
        <v>20</v>
      </c>
      <c r="AB1036" s="216"/>
      <c r="AC1036" s="216"/>
      <c r="AD1036" s="216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997.02099999999984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997.02099999999984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-997.02099999999984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-997.02099999999984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9" t="s">
        <v>9</v>
      </c>
      <c r="C1044" s="2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9" t="s">
        <v>9</v>
      </c>
      <c r="Y1044" s="2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997.02099999999984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997.02099999999984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1" t="s">
        <v>7</v>
      </c>
      <c r="F1052" s="212"/>
      <c r="G1052" s="21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1" t="s">
        <v>7</v>
      </c>
      <c r="AB1052" s="212"/>
      <c r="AC1052" s="21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1" t="s">
        <v>7</v>
      </c>
      <c r="O1054" s="212"/>
      <c r="P1054" s="212"/>
      <c r="Q1054" s="213"/>
      <c r="R1054" s="18">
        <f>SUM(R1038:R1053)</f>
        <v>0</v>
      </c>
      <c r="S1054" s="3"/>
      <c r="V1054" s="17"/>
      <c r="X1054" s="12"/>
      <c r="Y1054" s="10"/>
      <c r="AJ1054" s="211" t="s">
        <v>7</v>
      </c>
      <c r="AK1054" s="212"/>
      <c r="AL1054" s="212"/>
      <c r="AM1054" s="21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997.02099999999984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997.02099999999984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R872" zoomScale="89" zoomScaleNormal="89" workbookViewId="0">
      <selection activeCell="Y892" sqref="Y89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20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20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6" t="s">
        <v>20</v>
      </c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6" t="s">
        <v>20</v>
      </c>
      <c r="F151" s="216"/>
      <c r="G151" s="216"/>
      <c r="H151" s="216"/>
      <c r="V151" s="17"/>
      <c r="X151" s="23" t="s">
        <v>82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6" t="s">
        <v>20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COBRAR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6" t="s">
        <v>20</v>
      </c>
      <c r="F236" s="216"/>
      <c r="G236" s="216"/>
      <c r="H236" s="216"/>
      <c r="V236" s="17"/>
      <c r="X236" s="23" t="s">
        <v>32</v>
      </c>
      <c r="Y236" s="20">
        <f>IF(B236="PAGADO",0,C241)</f>
        <v>0</v>
      </c>
      <c r="AA236" s="216" t="s">
        <v>20</v>
      </c>
      <c r="AB236" s="216"/>
      <c r="AC236" s="216"/>
      <c r="AD236" s="21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COBRAR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6" t="s">
        <v>20</v>
      </c>
      <c r="F328" s="216"/>
      <c r="G328" s="216"/>
      <c r="H328" s="216"/>
      <c r="V328" s="17"/>
      <c r="X328" s="23" t="s">
        <v>156</v>
      </c>
      <c r="Y328" s="20">
        <f>IF(B1061="PAGADO",0,C333)</f>
        <v>0</v>
      </c>
      <c r="AA328" s="216" t="s">
        <v>20</v>
      </c>
      <c r="AB328" s="216"/>
      <c r="AC328" s="216"/>
      <c r="AD328" s="21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5" t="s">
        <v>28</v>
      </c>
      <c r="I371" s="215"/>
      <c r="J371" s="215"/>
      <c r="V371" s="17"/>
    </row>
    <row r="372" spans="2:41">
      <c r="H372" s="215"/>
      <c r="I372" s="215"/>
      <c r="J372" s="215"/>
      <c r="V372" s="17"/>
    </row>
    <row r="373" spans="2:41">
      <c r="V373" s="17"/>
      <c r="X373" s="228" t="s">
        <v>64</v>
      </c>
      <c r="AB373" s="222" t="s">
        <v>29</v>
      </c>
      <c r="AC373" s="222"/>
      <c r="AD373" s="222"/>
    </row>
    <row r="374" spans="2:41">
      <c r="V374" s="17"/>
      <c r="X374" s="228"/>
      <c r="AB374" s="222"/>
      <c r="AC374" s="222"/>
      <c r="AD374" s="222"/>
    </row>
    <row r="375" spans="2:41" ht="23.25">
      <c r="B375" s="22" t="s">
        <v>64</v>
      </c>
      <c r="V375" s="17"/>
      <c r="X375" s="228"/>
      <c r="AB375" s="222"/>
      <c r="AC375" s="222"/>
      <c r="AD375" s="222"/>
    </row>
    <row r="376" spans="2:41" ht="23.25">
      <c r="B376" s="23" t="s">
        <v>130</v>
      </c>
      <c r="C376" s="20">
        <f>IF(X328="PAGADO",0,Y333)</f>
        <v>0</v>
      </c>
      <c r="E376" s="216" t="s">
        <v>928</v>
      </c>
      <c r="F376" s="216"/>
      <c r="G376" s="216"/>
      <c r="H376" s="216"/>
      <c r="V376" s="17"/>
      <c r="X376" s="23" t="s">
        <v>32</v>
      </c>
      <c r="Y376" s="20">
        <f>IF(B376="PAGADO",0,C381)</f>
        <v>0</v>
      </c>
      <c r="AA376" s="216" t="s">
        <v>553</v>
      </c>
      <c r="AB376" s="216"/>
      <c r="AC376" s="216"/>
      <c r="AD376" s="21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7" t="str">
        <f>IF(C381&lt;0,"NO PAGAR","COBRAR")</f>
        <v>COBRAR</v>
      </c>
      <c r="C382" s="21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7" t="str">
        <f>IF(Y381&lt;0,"NO PAGAR","COBRAR")</f>
        <v>COBRAR</v>
      </c>
      <c r="Y382" s="21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1" t="s">
        <v>7</v>
      </c>
      <c r="AB392" s="212"/>
      <c r="AC392" s="21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1" t="s">
        <v>7</v>
      </c>
      <c r="O394" s="212"/>
      <c r="P394" s="212"/>
      <c r="Q394" s="213"/>
      <c r="R394" s="18">
        <f>SUM(R378:R393)</f>
        <v>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E395" s="211" t="s">
        <v>7</v>
      </c>
      <c r="F395" s="212"/>
      <c r="G395" s="21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5" t="s">
        <v>31</v>
      </c>
      <c r="AB410" s="215"/>
      <c r="AC410" s="215"/>
    </row>
    <row r="411" spans="1:43" ht="15" customHeight="1">
      <c r="H411" s="75"/>
      <c r="I411" s="75"/>
      <c r="J411" s="75"/>
      <c r="V411" s="17"/>
      <c r="AA411" s="215"/>
      <c r="AB411" s="215"/>
      <c r="AC411" s="215"/>
    </row>
    <row r="412" spans="1:43">
      <c r="B412" s="230" t="s">
        <v>64</v>
      </c>
      <c r="F412" s="229" t="s">
        <v>30</v>
      </c>
      <c r="G412" s="229"/>
      <c r="H412" s="229"/>
      <c r="V412" s="17"/>
    </row>
    <row r="413" spans="1:43">
      <c r="B413" s="230"/>
      <c r="F413" s="229"/>
      <c r="G413" s="229"/>
      <c r="H413" s="229"/>
      <c r="V413" s="17"/>
    </row>
    <row r="414" spans="1:43" ht="26.25" customHeight="1">
      <c r="B414" s="230"/>
      <c r="F414" s="229"/>
      <c r="G414" s="229"/>
      <c r="H414" s="229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6" t="s">
        <v>553</v>
      </c>
      <c r="F415" s="216"/>
      <c r="G415" s="216"/>
      <c r="H415" s="216"/>
      <c r="V415" s="17"/>
      <c r="X415" s="23" t="s">
        <v>32</v>
      </c>
      <c r="Y415" s="20">
        <f>IF(B415="PAGADO",0,C420)</f>
        <v>0</v>
      </c>
      <c r="AA415" s="216" t="s">
        <v>553</v>
      </c>
      <c r="AB415" s="216"/>
      <c r="AC415" s="216"/>
      <c r="AD415" s="21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1" t="s">
        <v>7</v>
      </c>
      <c r="AK425" s="212"/>
      <c r="AL425" s="212"/>
      <c r="AM425" s="21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1" t="s">
        <v>7</v>
      </c>
      <c r="O433" s="212"/>
      <c r="P433" s="212"/>
      <c r="Q433" s="21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0" t="s">
        <v>66</v>
      </c>
      <c r="F449" s="229" t="s">
        <v>28</v>
      </c>
      <c r="G449" s="229"/>
      <c r="H449" s="229"/>
      <c r="V449" s="17"/>
      <c r="X449" s="228" t="s">
        <v>66</v>
      </c>
      <c r="AB449" s="222" t="s">
        <v>29</v>
      </c>
      <c r="AC449" s="222"/>
      <c r="AD449" s="222"/>
    </row>
    <row r="450" spans="2:41">
      <c r="B450" s="230"/>
      <c r="F450" s="229"/>
      <c r="G450" s="229"/>
      <c r="H450" s="229"/>
      <c r="V450" s="17"/>
      <c r="X450" s="228"/>
      <c r="AB450" s="222"/>
      <c r="AC450" s="222"/>
      <c r="AD450" s="222"/>
    </row>
    <row r="451" spans="2:41" ht="23.25" customHeight="1">
      <c r="B451" s="230"/>
      <c r="F451" s="229"/>
      <c r="G451" s="229"/>
      <c r="H451" s="229"/>
      <c r="V451" s="17"/>
      <c r="X451" s="228"/>
      <c r="AB451" s="222"/>
      <c r="AC451" s="222"/>
      <c r="AD451" s="222"/>
    </row>
    <row r="452" spans="2:41" ht="23.25">
      <c r="B452" s="23" t="s">
        <v>32</v>
      </c>
      <c r="C452" s="20">
        <f>IF(X415="PAGADO",0,Y420)</f>
        <v>-64.009999999999991</v>
      </c>
      <c r="E452" s="216" t="s">
        <v>553</v>
      </c>
      <c r="F452" s="216"/>
      <c r="G452" s="216"/>
      <c r="H452" s="216"/>
      <c r="V452" s="17"/>
      <c r="X452" s="23" t="s">
        <v>32</v>
      </c>
      <c r="Y452" s="20">
        <f>IF(B452="PAGADO",0,C457)</f>
        <v>27.330000000000013</v>
      </c>
      <c r="AA452" s="216" t="s">
        <v>553</v>
      </c>
      <c r="AB452" s="216"/>
      <c r="AC452" s="216"/>
      <c r="AD452" s="21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7" t="str">
        <f>IF(C457&lt;0,"NO PAGAR","COBRAR")</f>
        <v>COBRAR</v>
      </c>
      <c r="C458" s="21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7" t="str">
        <f>IF(Y457&lt;0,"NO PAGAR","COBRAR")</f>
        <v>NO PAGAR</v>
      </c>
      <c r="Y458" s="21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9" t="s">
        <v>9</v>
      </c>
      <c r="C459" s="2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9" t="s">
        <v>9</v>
      </c>
      <c r="Y459" s="2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1" t="s">
        <v>7</v>
      </c>
      <c r="F468" s="212"/>
      <c r="G468" s="21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1" t="s">
        <v>7</v>
      </c>
      <c r="AB468" s="212"/>
      <c r="AC468" s="21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1" t="s">
        <v>7</v>
      </c>
      <c r="O470" s="212"/>
      <c r="P470" s="212"/>
      <c r="Q470" s="21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1" t="s">
        <v>7</v>
      </c>
      <c r="AK472" s="212"/>
      <c r="AL472" s="212"/>
      <c r="AM472" s="21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0" t="s">
        <v>66</v>
      </c>
      <c r="F488" s="237" t="s">
        <v>30</v>
      </c>
      <c r="G488" s="237"/>
      <c r="H488" s="237"/>
      <c r="V488" s="17"/>
      <c r="X488" s="228" t="s">
        <v>66</v>
      </c>
      <c r="AB488" s="229" t="s">
        <v>31</v>
      </c>
      <c r="AC488" s="229"/>
      <c r="AD488" s="229"/>
    </row>
    <row r="489" spans="1:43" ht="15" customHeight="1">
      <c r="B489" s="230"/>
      <c r="F489" s="237"/>
      <c r="G489" s="237"/>
      <c r="H489" s="237"/>
      <c r="V489" s="17"/>
      <c r="X489" s="228"/>
      <c r="AB489" s="229"/>
      <c r="AC489" s="229"/>
      <c r="AD489" s="229"/>
    </row>
    <row r="490" spans="1:43" ht="23.25" customHeight="1">
      <c r="B490" s="230"/>
      <c r="F490" s="237"/>
      <c r="G490" s="237"/>
      <c r="H490" s="237"/>
      <c r="V490" s="17"/>
      <c r="X490" s="228"/>
      <c r="AB490" s="229"/>
      <c r="AC490" s="229"/>
      <c r="AD490" s="229"/>
    </row>
    <row r="491" spans="1:43" ht="23.25">
      <c r="B491" s="23" t="s">
        <v>82</v>
      </c>
      <c r="C491" s="20">
        <f>IF(X452="PAGADO",0,Y457)</f>
        <v>-239.15</v>
      </c>
      <c r="E491" s="216" t="s">
        <v>553</v>
      </c>
      <c r="F491" s="216"/>
      <c r="G491" s="216"/>
      <c r="H491" s="216"/>
      <c r="V491" s="17"/>
      <c r="X491" s="23" t="s">
        <v>32</v>
      </c>
      <c r="Y491" s="20">
        <f>IF(B491="PAGADO",0,C496)</f>
        <v>0</v>
      </c>
      <c r="AA491" s="216" t="s">
        <v>553</v>
      </c>
      <c r="AB491" s="216"/>
      <c r="AC491" s="216"/>
      <c r="AD491" s="21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9" t="s">
        <v>9</v>
      </c>
      <c r="C499" s="2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9" t="s">
        <v>9</v>
      </c>
      <c r="Y499" s="2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1" t="s">
        <v>7</v>
      </c>
      <c r="F507" s="212"/>
      <c r="G507" s="21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1" t="s">
        <v>7</v>
      </c>
      <c r="AB507" s="212"/>
      <c r="AC507" s="21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1" t="s">
        <v>7</v>
      </c>
      <c r="O509" s="212"/>
      <c r="P509" s="212"/>
      <c r="Q509" s="213"/>
      <c r="R509" s="18">
        <f>SUM(R493:R508)</f>
        <v>25</v>
      </c>
      <c r="S509" s="3"/>
      <c r="V509" s="17"/>
      <c r="X509" s="12"/>
      <c r="Y509" s="10"/>
      <c r="AJ509" s="211" t="s">
        <v>7</v>
      </c>
      <c r="AK509" s="212"/>
      <c r="AL509" s="212"/>
      <c r="AM509" s="21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4" t="s">
        <v>29</v>
      </c>
      <c r="AD532" s="214"/>
      <c r="AE532" s="214"/>
    </row>
    <row r="533" spans="2:41" ht="15" customHeight="1">
      <c r="I533" s="75"/>
      <c r="J533" s="75"/>
      <c r="V533" s="17"/>
      <c r="AC533" s="214"/>
      <c r="AD533" s="214"/>
      <c r="AE533" s="214"/>
    </row>
    <row r="534" spans="2:41" ht="15" customHeight="1">
      <c r="H534" s="75"/>
      <c r="I534" s="75"/>
      <c r="J534" s="75"/>
      <c r="V534" s="17"/>
      <c r="AC534" s="214"/>
      <c r="AD534" s="214"/>
      <c r="AE534" s="214"/>
    </row>
    <row r="535" spans="2:41">
      <c r="B535" s="228" t="s">
        <v>67</v>
      </c>
      <c r="F535" s="229" t="s">
        <v>28</v>
      </c>
      <c r="G535" s="229"/>
      <c r="H535" s="229"/>
      <c r="V535" s="17"/>
    </row>
    <row r="536" spans="2:41">
      <c r="B536" s="228"/>
      <c r="F536" s="229"/>
      <c r="G536" s="229"/>
      <c r="H536" s="229"/>
      <c r="V536" s="17"/>
    </row>
    <row r="537" spans="2:41" ht="26.25" customHeight="1">
      <c r="B537" s="228"/>
      <c r="F537" s="229"/>
      <c r="G537" s="229"/>
      <c r="H537" s="229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6" t="s">
        <v>553</v>
      </c>
      <c r="F538" s="216"/>
      <c r="G538" s="216"/>
      <c r="H538" s="216"/>
      <c r="V538" s="17"/>
      <c r="X538" s="23" t="s">
        <v>32</v>
      </c>
      <c r="Y538" s="20">
        <f>IF(B538="PAGADO",0,C543)</f>
        <v>-76.499999999999773</v>
      </c>
      <c r="AA538" s="216" t="s">
        <v>553</v>
      </c>
      <c r="AB538" s="216"/>
      <c r="AC538" s="216"/>
      <c r="AD538" s="21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7" t="str">
        <f>IF(C543&lt;0,"NO PAGAR","COBRAR")</f>
        <v>NO PAGAR</v>
      </c>
      <c r="C544" s="21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7" t="str">
        <f>IF(Y543&lt;0,"NO PAGAR","COBRAR")</f>
        <v>COBRAR</v>
      </c>
      <c r="Y544" s="217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9" t="s">
        <v>9</v>
      </c>
      <c r="C545" s="2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9" t="s">
        <v>9</v>
      </c>
      <c r="Y545" s="2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1" t="s">
        <v>7</v>
      </c>
      <c r="F554" s="212"/>
      <c r="G554" s="21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1" t="s">
        <v>7</v>
      </c>
      <c r="AB554" s="212"/>
      <c r="AC554" s="21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985.81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5" t="s">
        <v>31</v>
      </c>
      <c r="AB573" s="215"/>
      <c r="AC573" s="215"/>
    </row>
    <row r="574" spans="1:43" ht="15" customHeight="1">
      <c r="H574" s="75"/>
      <c r="I574" s="75"/>
      <c r="J574" s="75"/>
      <c r="V574" s="17"/>
      <c r="AA574" s="215"/>
      <c r="AB574" s="215"/>
      <c r="AC574" s="215"/>
    </row>
    <row r="575" spans="1:43">
      <c r="B575" s="230" t="s">
        <v>67</v>
      </c>
      <c r="F575" s="229" t="s">
        <v>30</v>
      </c>
      <c r="G575" s="229"/>
      <c r="H575" s="229"/>
      <c r="V575" s="17"/>
    </row>
    <row r="576" spans="1:43">
      <c r="B576" s="230"/>
      <c r="F576" s="229"/>
      <c r="G576" s="229"/>
      <c r="H576" s="229"/>
      <c r="V576" s="17"/>
    </row>
    <row r="577" spans="2:41" ht="26.25" customHeight="1">
      <c r="B577" s="230"/>
      <c r="F577" s="229"/>
      <c r="G577" s="229"/>
      <c r="H577" s="229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6" t="s">
        <v>553</v>
      </c>
      <c r="F578" s="216"/>
      <c r="G578" s="216"/>
      <c r="H578" s="216"/>
      <c r="V578" s="17"/>
      <c r="X578" s="23" t="s">
        <v>32</v>
      </c>
      <c r="Y578" s="20">
        <f>IF(B578="PAGADO",0,C583)</f>
        <v>0</v>
      </c>
      <c r="AA578" s="216" t="s">
        <v>553</v>
      </c>
      <c r="AB578" s="216"/>
      <c r="AC578" s="216"/>
      <c r="AD578" s="21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9" t="s">
        <v>9</v>
      </c>
      <c r="C586" s="2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9" t="s">
        <v>9</v>
      </c>
      <c r="Y586" s="2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1" t="s">
        <v>7</v>
      </c>
      <c r="F594" s="212"/>
      <c r="G594" s="21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1" t="s">
        <v>7</v>
      </c>
      <c r="AB594" s="212"/>
      <c r="AC594" s="21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1" t="s">
        <v>7</v>
      </c>
      <c r="O596" s="212"/>
      <c r="P596" s="212"/>
      <c r="Q596" s="213"/>
      <c r="R596" s="18">
        <f>SUM(R580:R595)</f>
        <v>0</v>
      </c>
      <c r="S596" s="3"/>
      <c r="V596" s="17"/>
      <c r="X596" s="12"/>
      <c r="Y596" s="10"/>
      <c r="AJ596" s="211" t="s">
        <v>7</v>
      </c>
      <c r="AK596" s="212"/>
      <c r="AL596" s="212"/>
      <c r="AM596" s="21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4" t="s">
        <v>29</v>
      </c>
      <c r="AD614" s="214"/>
      <c r="AE614" s="214"/>
    </row>
    <row r="615" spans="2:41" ht="15" customHeight="1">
      <c r="I615" s="75"/>
      <c r="J615" s="75"/>
      <c r="V615" s="17"/>
      <c r="AC615" s="214"/>
      <c r="AD615" s="214"/>
      <c r="AE615" s="214"/>
    </row>
    <row r="616" spans="2:41" ht="15" customHeight="1">
      <c r="H616" s="75"/>
      <c r="I616" s="75"/>
      <c r="J616" s="75"/>
      <c r="V616" s="17"/>
      <c r="AC616" s="214"/>
      <c r="AD616" s="214"/>
      <c r="AE616" s="214"/>
    </row>
    <row r="617" spans="2:41">
      <c r="B617" s="228" t="s">
        <v>68</v>
      </c>
      <c r="F617" s="229" t="s">
        <v>28</v>
      </c>
      <c r="G617" s="229"/>
      <c r="H617" s="229"/>
      <c r="V617" s="17"/>
    </row>
    <row r="618" spans="2:41">
      <c r="B618" s="228"/>
      <c r="F618" s="229"/>
      <c r="G618" s="229"/>
      <c r="H618" s="229"/>
      <c r="V618" s="17"/>
    </row>
    <row r="619" spans="2:41" ht="26.25" customHeight="1">
      <c r="B619" s="228"/>
      <c r="F619" s="229"/>
      <c r="G619" s="229"/>
      <c r="H619" s="229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6" t="s">
        <v>553</v>
      </c>
      <c r="F620" s="216"/>
      <c r="G620" s="216"/>
      <c r="H620" s="216"/>
      <c r="V620" s="17"/>
      <c r="X620" s="23" t="s">
        <v>32</v>
      </c>
      <c r="Y620" s="20">
        <f>IF(B620="PAGADO",0,C625)</f>
        <v>0</v>
      </c>
      <c r="AA620" s="216" t="s">
        <v>1169</v>
      </c>
      <c r="AB620" s="216"/>
      <c r="AC620" s="216"/>
      <c r="AD620" s="21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7" t="str">
        <f>IF(C625&lt;0,"NO PAGAR","COBRAR")</f>
        <v>COBRAR</v>
      </c>
      <c r="C626" s="21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tr">
        <f>IF(Y625&lt;0,"NO PAGAR","COBRAR")</f>
        <v>COBRAR</v>
      </c>
      <c r="Y626" s="21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9" t="s">
        <v>9</v>
      </c>
      <c r="C627" s="2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9" t="s">
        <v>9</v>
      </c>
      <c r="Y627" s="2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1" t="s">
        <v>7</v>
      </c>
      <c r="F636" s="212"/>
      <c r="G636" s="21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1" t="s">
        <v>7</v>
      </c>
      <c r="AB636" s="212"/>
      <c r="AC636" s="21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1" t="s">
        <v>7</v>
      </c>
      <c r="O638" s="212"/>
      <c r="P638" s="212"/>
      <c r="Q638" s="213"/>
      <c r="R638" s="18">
        <f>SUM(R622:R637)</f>
        <v>0</v>
      </c>
      <c r="S638" s="3"/>
      <c r="V638" s="17"/>
      <c r="X638" s="12"/>
      <c r="Y638" s="10"/>
      <c r="AJ638" s="211" t="s">
        <v>7</v>
      </c>
      <c r="AK638" s="212"/>
      <c r="AL638" s="212"/>
      <c r="AM638" s="21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5" t="s">
        <v>31</v>
      </c>
      <c r="AB656" s="215"/>
      <c r="AC656" s="215"/>
    </row>
    <row r="657" spans="2:41" ht="15" customHeight="1">
      <c r="H657" s="75"/>
      <c r="I657" s="75"/>
      <c r="J657" s="75"/>
      <c r="V657" s="17"/>
      <c r="AA657" s="215"/>
      <c r="AB657" s="215"/>
      <c r="AC657" s="215"/>
    </row>
    <row r="658" spans="2:41">
      <c r="B658" s="230" t="s">
        <v>68</v>
      </c>
      <c r="F658" s="229" t="s">
        <v>30</v>
      </c>
      <c r="G658" s="229"/>
      <c r="H658" s="229"/>
      <c r="V658" s="17"/>
    </row>
    <row r="659" spans="2:41">
      <c r="B659" s="230"/>
      <c r="F659" s="229"/>
      <c r="G659" s="229"/>
      <c r="H659" s="229"/>
      <c r="V659" s="17"/>
    </row>
    <row r="660" spans="2:41" ht="26.25" customHeight="1">
      <c r="B660" s="230"/>
      <c r="F660" s="229"/>
      <c r="G660" s="229"/>
      <c r="H660" s="229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6" t="s">
        <v>553</v>
      </c>
      <c r="F661" s="216"/>
      <c r="G661" s="216"/>
      <c r="H661" s="216"/>
      <c r="V661" s="17"/>
      <c r="X661" s="23" t="s">
        <v>32</v>
      </c>
      <c r="Y661" s="20">
        <f>IF(B661="PAGADO",0,C666)</f>
        <v>0</v>
      </c>
      <c r="AA661" s="216" t="s">
        <v>553</v>
      </c>
      <c r="AB661" s="216"/>
      <c r="AC661" s="216"/>
      <c r="AD661" s="216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5" t="str">
        <f>IF(C666&lt;0,"NO PAGAR","COBRAR'")</f>
        <v>COBRAR'</v>
      </c>
      <c r="C667" s="23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6"/>
      <c r="C668" s="23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9" t="s">
        <v>9</v>
      </c>
      <c r="C669" s="2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9" t="s">
        <v>9</v>
      </c>
      <c r="Y669" s="2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1" t="s">
        <v>7</v>
      </c>
      <c r="F677" s="212"/>
      <c r="G677" s="21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1" t="s">
        <v>7</v>
      </c>
      <c r="AB677" s="212"/>
      <c r="AC677" s="21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4" t="s">
        <v>29</v>
      </c>
      <c r="AD698" s="214"/>
      <c r="AE698" s="214"/>
    </row>
    <row r="699" spans="2:31" ht="15" customHeight="1">
      <c r="I699" s="75"/>
      <c r="J699" s="75"/>
      <c r="V699" s="17"/>
      <c r="AC699" s="214"/>
      <c r="AD699" s="214"/>
      <c r="AE699" s="214"/>
    </row>
    <row r="700" spans="2:31" ht="15" customHeight="1">
      <c r="H700" s="75"/>
      <c r="I700" s="75"/>
      <c r="J700" s="75"/>
      <c r="V700" s="17"/>
      <c r="AC700" s="214"/>
      <c r="AD700" s="214"/>
      <c r="AE700" s="214"/>
    </row>
    <row r="701" spans="2:31">
      <c r="B701" s="228" t="s">
        <v>69</v>
      </c>
      <c r="F701" s="229" t="s">
        <v>28</v>
      </c>
      <c r="G701" s="229"/>
      <c r="H701" s="229"/>
      <c r="V701" s="17"/>
    </row>
    <row r="702" spans="2:31">
      <c r="B702" s="228"/>
      <c r="F702" s="229"/>
      <c r="G702" s="229"/>
      <c r="H702" s="229"/>
      <c r="V702" s="17"/>
    </row>
    <row r="703" spans="2:31" ht="26.25" customHeight="1">
      <c r="B703" s="228"/>
      <c r="F703" s="229"/>
      <c r="G703" s="229"/>
      <c r="H703" s="229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6" t="s">
        <v>553</v>
      </c>
      <c r="F704" s="216"/>
      <c r="G704" s="216"/>
      <c r="H704" s="216"/>
      <c r="O704" s="226" t="s">
        <v>110</v>
      </c>
      <c r="P704" s="226"/>
      <c r="Q704" s="226"/>
      <c r="R704" s="226"/>
      <c r="V704" s="17"/>
      <c r="X704" s="23" t="s">
        <v>82</v>
      </c>
      <c r="Y704" s="20">
        <f>IF(B704="PAGADO",0,C709)</f>
        <v>194.41000000000008</v>
      </c>
      <c r="AA704" s="216" t="s">
        <v>553</v>
      </c>
      <c r="AB704" s="216"/>
      <c r="AC704" s="216"/>
      <c r="AD704" s="216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7" t="str">
        <f>IF(C709&lt;0,"NO PAGAR","COBRAR")</f>
        <v>COBRAR</v>
      </c>
      <c r="C710" s="217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7" t="str">
        <f>IF(Y709&lt;0,"NO PAGAR","COBRAR")</f>
        <v>COBRAR</v>
      </c>
      <c r="Y710" s="217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9" t="s">
        <v>9</v>
      </c>
      <c r="C711" s="2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9" t="s">
        <v>9</v>
      </c>
      <c r="Y711" s="21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1" t="s">
        <v>7</v>
      </c>
      <c r="F720" s="212"/>
      <c r="G720" s="21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1" t="s">
        <v>7</v>
      </c>
      <c r="AB720" s="212"/>
      <c r="AC720" s="21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1" t="s">
        <v>7</v>
      </c>
      <c r="O722" s="212"/>
      <c r="P722" s="212"/>
      <c r="Q722" s="213"/>
      <c r="R722" s="18">
        <f>SUM(R706:R721)</f>
        <v>520</v>
      </c>
      <c r="S722" s="3"/>
      <c r="V722" s="17"/>
      <c r="X722" s="12"/>
      <c r="Y722" s="10"/>
      <c r="AJ722" s="211" t="s">
        <v>7</v>
      </c>
      <c r="AK722" s="212"/>
      <c r="AL722" s="212"/>
      <c r="AM722" s="21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5" t="s">
        <v>31</v>
      </c>
      <c r="AB741" s="215"/>
      <c r="AC741" s="215"/>
    </row>
    <row r="742" spans="1:43" ht="15" customHeight="1">
      <c r="H742" s="75"/>
      <c r="I742" s="75"/>
      <c r="J742" s="75"/>
      <c r="V742" s="17"/>
      <c r="AA742" s="215"/>
      <c r="AB742" s="215"/>
      <c r="AC742" s="215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6" t="s">
        <v>553</v>
      </c>
      <c r="F744" s="216"/>
      <c r="G744" s="216"/>
      <c r="H744" s="216"/>
      <c r="V744" s="17"/>
      <c r="X744" s="23" t="s">
        <v>32</v>
      </c>
      <c r="Y744" s="20">
        <f>IF(B744="PAGADO",0,C749)</f>
        <v>0</v>
      </c>
      <c r="AA744" s="216" t="s">
        <v>553</v>
      </c>
      <c r="AB744" s="216"/>
      <c r="AC744" s="216"/>
      <c r="AD744" s="216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1" t="s">
        <v>7</v>
      </c>
      <c r="F760" s="212"/>
      <c r="G760" s="21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1" t="s">
        <v>7</v>
      </c>
      <c r="AB760" s="212"/>
      <c r="AC760" s="21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1" t="s">
        <v>7</v>
      </c>
      <c r="O762" s="212"/>
      <c r="P762" s="212"/>
      <c r="Q762" s="213"/>
      <c r="R762" s="18">
        <f>SUM(R746:R761)</f>
        <v>0</v>
      </c>
      <c r="S762" s="3"/>
      <c r="V762" s="17"/>
      <c r="X762" s="12"/>
      <c r="Y762" s="10"/>
      <c r="AJ762" s="211" t="s">
        <v>7</v>
      </c>
      <c r="AK762" s="212"/>
      <c r="AL762" s="212"/>
      <c r="AM762" s="21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4" t="s">
        <v>29</v>
      </c>
      <c r="AD782" s="214"/>
      <c r="AE782" s="214"/>
    </row>
    <row r="783" spans="5:31" ht="15" customHeight="1">
      <c r="H783" s="75" t="s">
        <v>28</v>
      </c>
      <c r="I783" s="75"/>
      <c r="J783" s="75"/>
      <c r="V783" s="17"/>
      <c r="AC783" s="214"/>
      <c r="AD783" s="214"/>
      <c r="AE783" s="214"/>
    </row>
    <row r="784" spans="5:31" ht="15" customHeight="1">
      <c r="H784" s="75"/>
      <c r="I784" s="75"/>
      <c r="J784" s="75"/>
      <c r="V784" s="17"/>
      <c r="AC784" s="214"/>
      <c r="AD784" s="214"/>
      <c r="AE784" s="214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6" t="s">
        <v>553</v>
      </c>
      <c r="F788" s="216"/>
      <c r="G788" s="216"/>
      <c r="H788" s="216"/>
      <c r="V788" s="17"/>
      <c r="X788" s="23" t="s">
        <v>32</v>
      </c>
      <c r="Y788" s="20">
        <f>IF(B788="PAGADO",0,C793)</f>
        <v>0</v>
      </c>
      <c r="AA788" s="216" t="s">
        <v>1169</v>
      </c>
      <c r="AB788" s="216"/>
      <c r="AC788" s="216"/>
      <c r="AD788" s="216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7" t="str">
        <f>IF(C793&lt;0,"NO PAGAR","COBRAR")</f>
        <v>COBRAR</v>
      </c>
      <c r="C794" s="21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7" t="str">
        <f>IF(Y793&lt;0,"NO PAGAR","COBRAR")</f>
        <v>COBRAR</v>
      </c>
      <c r="Y794" s="21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9" t="s">
        <v>9</v>
      </c>
      <c r="C795" s="2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9" t="s">
        <v>9</v>
      </c>
      <c r="Y795" s="2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1" t="s">
        <v>7</v>
      </c>
      <c r="F804" s="212"/>
      <c r="G804" s="21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1" t="s">
        <v>7</v>
      </c>
      <c r="AB804" s="212"/>
      <c r="AC804" s="21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7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5" t="s">
        <v>31</v>
      </c>
      <c r="AB828" s="215"/>
      <c r="AC828" s="215"/>
    </row>
    <row r="829" spans="1:43" ht="15" customHeight="1">
      <c r="H829" s="75"/>
      <c r="I829" s="75"/>
      <c r="J829" s="75"/>
      <c r="V829" s="17"/>
      <c r="AA829" s="215"/>
      <c r="AB829" s="215"/>
      <c r="AC829" s="215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6" t="s">
        <v>553</v>
      </c>
      <c r="F833" s="216"/>
      <c r="G833" s="216"/>
      <c r="H833" s="216"/>
      <c r="V833" s="17"/>
      <c r="X833" s="23" t="s">
        <v>32</v>
      </c>
      <c r="Y833" s="20">
        <f>IF(B1629="PAGADO",0,C838)</f>
        <v>488.84900000000005</v>
      </c>
      <c r="AA833" s="216" t="s">
        <v>1612</v>
      </c>
      <c r="AB833" s="216"/>
      <c r="AC833" s="216"/>
      <c r="AD833" s="216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9" t="s">
        <v>9</v>
      </c>
      <c r="C841" s="2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9" t="s">
        <v>9</v>
      </c>
      <c r="Y841" s="2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1" t="s">
        <v>7</v>
      </c>
      <c r="F849" s="212"/>
      <c r="G849" s="21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1" t="s">
        <v>7</v>
      </c>
      <c r="AB849" s="212"/>
      <c r="AC849" s="213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1" t="s">
        <v>7</v>
      </c>
      <c r="O851" s="212"/>
      <c r="P851" s="212"/>
      <c r="Q851" s="213"/>
      <c r="R851" s="18">
        <f>SUM(R835:R850)</f>
        <v>0</v>
      </c>
      <c r="S851" s="3"/>
      <c r="V851" s="17"/>
      <c r="X851" s="12"/>
      <c r="Y851" s="10"/>
      <c r="AJ851" s="211" t="s">
        <v>7</v>
      </c>
      <c r="AK851" s="212"/>
      <c r="AL851" s="212"/>
      <c r="AM851" s="213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4" t="s">
        <v>29</v>
      </c>
      <c r="AD872" s="214"/>
      <c r="AE872" s="214"/>
    </row>
    <row r="873" spans="2:41" ht="15" customHeight="1">
      <c r="H873" s="75" t="s">
        <v>28</v>
      </c>
      <c r="I873" s="75"/>
      <c r="J873" s="75"/>
      <c r="V873" s="17"/>
      <c r="AC873" s="214"/>
      <c r="AD873" s="214"/>
      <c r="AE873" s="214"/>
    </row>
    <row r="874" spans="2:41" ht="15" customHeight="1">
      <c r="H874" s="75"/>
      <c r="I874" s="75"/>
      <c r="J874" s="75"/>
      <c r="V874" s="17"/>
      <c r="AC874" s="214"/>
      <c r="AD874" s="214"/>
      <c r="AE874" s="21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6" t="s">
        <v>553</v>
      </c>
      <c r="F878" s="216"/>
      <c r="G878" s="216"/>
      <c r="H878" s="216"/>
      <c r="V878" s="17"/>
      <c r="X878" s="23" t="s">
        <v>32</v>
      </c>
      <c r="Y878" s="20">
        <f>IF(B878="PAGADO",0,C883)</f>
        <v>1651.8590000000002</v>
      </c>
      <c r="AA878" s="216" t="s">
        <v>20</v>
      </c>
      <c r="AB878" s="216"/>
      <c r="AC878" s="216"/>
      <c r="AD878" s="216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1651.8590000000002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95.54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1556.3190000000002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7" t="str">
        <f>IF(C883&lt;0,"NO PAGAR","COBRAR")</f>
        <v>COBRAR</v>
      </c>
      <c r="C884" s="217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7" t="str">
        <f>IF(Y883&lt;0,"NO PAGAR","COBRAR")</f>
        <v>COBRAR</v>
      </c>
      <c r="Y884" s="21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9" t="s">
        <v>9</v>
      </c>
      <c r="C885" s="2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9" t="s">
        <v>9</v>
      </c>
      <c r="Y885" s="2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1" t="s">
        <v>7</v>
      </c>
      <c r="F894" s="212"/>
      <c r="G894" s="213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1" t="s">
        <v>7</v>
      </c>
      <c r="AB894" s="212"/>
      <c r="AC894" s="213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1" t="s">
        <v>7</v>
      </c>
      <c r="O896" s="212"/>
      <c r="P896" s="212"/>
      <c r="Q896" s="213"/>
      <c r="R896" s="18">
        <f>SUM(R880:R895)</f>
        <v>0</v>
      </c>
      <c r="S896" s="3"/>
      <c r="V896" s="17"/>
      <c r="X896" s="12"/>
      <c r="Y896" s="10"/>
      <c r="AJ896" s="211" t="s">
        <v>7</v>
      </c>
      <c r="AK896" s="212"/>
      <c r="AL896" s="212"/>
      <c r="AM896" s="213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95.54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5" t="s">
        <v>31</v>
      </c>
      <c r="AB918" s="215"/>
      <c r="AC918" s="215"/>
    </row>
    <row r="919" spans="1:43" ht="15" customHeight="1">
      <c r="H919" s="75"/>
      <c r="I919" s="75"/>
      <c r="J919" s="75"/>
      <c r="V919" s="17"/>
      <c r="AA919" s="215"/>
      <c r="AB919" s="215"/>
      <c r="AC919" s="215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1651.8590000000002</v>
      </c>
      <c r="E923" s="216" t="s">
        <v>553</v>
      </c>
      <c r="F923" s="216"/>
      <c r="G923" s="216"/>
      <c r="H923" s="216"/>
      <c r="V923" s="17"/>
      <c r="X923" s="23" t="s">
        <v>32</v>
      </c>
      <c r="Y923" s="20">
        <f>IF(B1723="PAGADO",0,C928)</f>
        <v>1651.8590000000002</v>
      </c>
      <c r="AA923" s="216" t="s">
        <v>20</v>
      </c>
      <c r="AB923" s="216"/>
      <c r="AC923" s="216"/>
      <c r="AD923" s="216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1651.8590000000002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1651.8590000000002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1651.8590000000002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1651.8590000000002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COBRAR'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9" t="s">
        <v>9</v>
      </c>
      <c r="C931" s="2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9" t="s">
        <v>9</v>
      </c>
      <c r="Y931" s="2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1" t="s">
        <v>7</v>
      </c>
      <c r="F939" s="212"/>
      <c r="G939" s="21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1" t="s">
        <v>7</v>
      </c>
      <c r="AB939" s="212"/>
      <c r="AC939" s="21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1" t="s">
        <v>7</v>
      </c>
      <c r="O941" s="212"/>
      <c r="P941" s="212"/>
      <c r="Q941" s="213"/>
      <c r="R941" s="18">
        <f>SUM(R925:R940)</f>
        <v>0</v>
      </c>
      <c r="S941" s="3"/>
      <c r="V941" s="17"/>
      <c r="X941" s="12"/>
      <c r="Y941" s="10"/>
      <c r="AJ941" s="211" t="s">
        <v>7</v>
      </c>
      <c r="AK941" s="212"/>
      <c r="AL941" s="212"/>
      <c r="AM941" s="21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4" t="s">
        <v>29</v>
      </c>
      <c r="AD965" s="214"/>
      <c r="AE965" s="214"/>
    </row>
    <row r="966" spans="2:41" ht="15" customHeight="1">
      <c r="H966" s="75" t="s">
        <v>28</v>
      </c>
      <c r="I966" s="75"/>
      <c r="J966" s="75"/>
      <c r="V966" s="17"/>
      <c r="AC966" s="214"/>
      <c r="AD966" s="214"/>
      <c r="AE966" s="214"/>
    </row>
    <row r="967" spans="2:41" ht="15" customHeight="1">
      <c r="H967" s="75"/>
      <c r="I967" s="75"/>
      <c r="J967" s="75"/>
      <c r="V967" s="17"/>
      <c r="AC967" s="214"/>
      <c r="AD967" s="214"/>
      <c r="AE967" s="21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1651.8590000000002</v>
      </c>
      <c r="E971" s="216" t="s">
        <v>553</v>
      </c>
      <c r="F971" s="216"/>
      <c r="G971" s="216"/>
      <c r="H971" s="216"/>
      <c r="V971" s="17"/>
      <c r="X971" s="23" t="s">
        <v>32</v>
      </c>
      <c r="Y971" s="20">
        <f>IF(B971="PAGADO",0,C976)</f>
        <v>1651.8590000000002</v>
      </c>
      <c r="AA971" s="216" t="s">
        <v>20</v>
      </c>
      <c r="AB971" s="216"/>
      <c r="AC971" s="216"/>
      <c r="AD971" s="216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1651.8590000000002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1651.8590000000002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1651.8590000000002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1651.8590000000002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7" t="str">
        <f>IF(C976&lt;0,"NO PAGAR","COBRAR")</f>
        <v>COBRAR</v>
      </c>
      <c r="C977" s="21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7" t="str">
        <f>IF(Y976&lt;0,"NO PAGAR","COBRAR")</f>
        <v>COBRAR</v>
      </c>
      <c r="Y977" s="21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9" t="s">
        <v>9</v>
      </c>
      <c r="C978" s="2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9" t="s">
        <v>9</v>
      </c>
      <c r="Y978" s="2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1" t="s">
        <v>7</v>
      </c>
      <c r="F987" s="212"/>
      <c r="G987" s="21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1" t="s">
        <v>7</v>
      </c>
      <c r="AB987" s="212"/>
      <c r="AC987" s="21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1" t="s">
        <v>7</v>
      </c>
      <c r="O989" s="212"/>
      <c r="P989" s="212"/>
      <c r="Q989" s="213"/>
      <c r="R989" s="18">
        <f>SUM(R973:R988)</f>
        <v>0</v>
      </c>
      <c r="S989" s="3"/>
      <c r="V989" s="17"/>
      <c r="X989" s="12"/>
      <c r="Y989" s="10"/>
      <c r="AJ989" s="211" t="s">
        <v>7</v>
      </c>
      <c r="AK989" s="212"/>
      <c r="AL989" s="212"/>
      <c r="AM989" s="21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5" t="s">
        <v>31</v>
      </c>
      <c r="AB1011" s="215"/>
      <c r="AC1011" s="215"/>
    </row>
    <row r="1012" spans="1:43" ht="15" customHeight="1">
      <c r="H1012" s="75"/>
      <c r="I1012" s="75"/>
      <c r="J1012" s="75"/>
      <c r="V1012" s="17"/>
      <c r="AA1012" s="215"/>
      <c r="AB1012" s="215"/>
      <c r="AC1012" s="215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1651.8590000000002</v>
      </c>
      <c r="E1016" s="216" t="s">
        <v>553</v>
      </c>
      <c r="F1016" s="216"/>
      <c r="G1016" s="216"/>
      <c r="H1016" s="216"/>
      <c r="V1016" s="17"/>
      <c r="X1016" s="23" t="s">
        <v>32</v>
      </c>
      <c r="Y1016" s="20">
        <f>IF(B1816="PAGADO",0,C1021)</f>
        <v>1651.8590000000002</v>
      </c>
      <c r="AA1016" s="216" t="s">
        <v>20</v>
      </c>
      <c r="AB1016" s="216"/>
      <c r="AC1016" s="216"/>
      <c r="AD1016" s="216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1651.8590000000002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1651.8590000000002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1651.8590000000002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1651.8590000000002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9" t="s">
        <v>9</v>
      </c>
      <c r="C1024" s="2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9" t="s">
        <v>9</v>
      </c>
      <c r="Y1024" s="2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1" t="s">
        <v>7</v>
      </c>
      <c r="F1032" s="212"/>
      <c r="G1032" s="21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1" t="s">
        <v>7</v>
      </c>
      <c r="AB1032" s="212"/>
      <c r="AC1032" s="21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1" t="s">
        <v>7</v>
      </c>
      <c r="O1034" s="212"/>
      <c r="P1034" s="212"/>
      <c r="Q1034" s="213"/>
      <c r="R1034" s="18">
        <f>SUM(R1018:R1033)</f>
        <v>0</v>
      </c>
      <c r="S1034" s="3"/>
      <c r="V1034" s="17"/>
      <c r="X1034" s="12"/>
      <c r="Y1034" s="10"/>
      <c r="AJ1034" s="211" t="s">
        <v>7</v>
      </c>
      <c r="AK1034" s="212"/>
      <c r="AL1034" s="212"/>
      <c r="AM1034" s="21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T828" zoomScale="82" zoomScaleNormal="82" workbookViewId="0">
      <selection activeCell="AL840" sqref="AL840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83</v>
      </c>
      <c r="F8" s="216"/>
      <c r="G8" s="216"/>
      <c r="H8" s="216"/>
      <c r="V8" s="17"/>
      <c r="X8" s="23" t="s">
        <v>130</v>
      </c>
      <c r="Y8" s="20">
        <f>IF(B8="PAGADO",0,C13)</f>
        <v>0</v>
      </c>
      <c r="AA8" s="216" t="s">
        <v>20</v>
      </c>
      <c r="AB8" s="216"/>
      <c r="AC8" s="216"/>
      <c r="AD8" s="216"/>
      <c r="AK8" s="227" t="s">
        <v>10</v>
      </c>
      <c r="AL8" s="227"/>
      <c r="AM8" s="22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1" t="s">
        <v>7</v>
      </c>
      <c r="AB24" s="212"/>
      <c r="AC24" s="21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197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83</v>
      </c>
      <c r="AB53" s="216"/>
      <c r="AC53" s="216"/>
      <c r="AD53" s="21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4" t="s">
        <v>29</v>
      </c>
      <c r="AD96" s="214"/>
      <c r="AE96" s="214"/>
    </row>
    <row r="97" spans="2:41">
      <c r="H97" s="215" t="s">
        <v>28</v>
      </c>
      <c r="I97" s="215"/>
      <c r="J97" s="215"/>
      <c r="V97" s="17"/>
      <c r="AC97" s="214"/>
      <c r="AD97" s="214"/>
      <c r="AE97" s="214"/>
    </row>
    <row r="98" spans="2:41">
      <c r="H98" s="215"/>
      <c r="I98" s="215"/>
      <c r="J98" s="215"/>
      <c r="V98" s="17"/>
      <c r="AC98" s="214"/>
      <c r="AD98" s="214"/>
      <c r="AE98" s="21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6" t="s">
        <v>83</v>
      </c>
      <c r="F102" s="216"/>
      <c r="G102" s="216"/>
      <c r="H102" s="216"/>
      <c r="V102" s="17"/>
      <c r="X102" s="23" t="s">
        <v>32</v>
      </c>
      <c r="Y102" s="20">
        <f>IF(B102="PAGADO",0,C107)</f>
        <v>0</v>
      </c>
      <c r="AA102" s="216" t="s">
        <v>20</v>
      </c>
      <c r="AB102" s="216"/>
      <c r="AC102" s="216"/>
      <c r="AD102" s="21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7" t="str">
        <f>IF(C107&lt;0,"NO PAGAR","COBRAR")</f>
        <v>COBRAR</v>
      </c>
      <c r="C108" s="21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7" t="str">
        <f>IF(Y107&lt;0,"NO PAGAR","COBRAR")</f>
        <v>NO PAGAR</v>
      </c>
      <c r="Y108" s="21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9" t="s">
        <v>9</v>
      </c>
      <c r="C109" s="21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9" t="s">
        <v>9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1" t="s">
        <v>7</v>
      </c>
      <c r="F118" s="212"/>
      <c r="G118" s="21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1" t="s">
        <v>7</v>
      </c>
      <c r="AB118" s="212"/>
      <c r="AC118" s="21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1" t="s">
        <v>7</v>
      </c>
      <c r="O120" s="212"/>
      <c r="P120" s="212"/>
      <c r="Q120" s="213"/>
      <c r="R120" s="18">
        <f>SUM(R104:R119)</f>
        <v>0</v>
      </c>
      <c r="S120" s="3"/>
      <c r="V120" s="17"/>
      <c r="X120" s="12"/>
      <c r="Y120" s="10"/>
      <c r="AJ120" s="211" t="s">
        <v>7</v>
      </c>
      <c r="AK120" s="212"/>
      <c r="AL120" s="212"/>
      <c r="AM120" s="21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5" t="s">
        <v>30</v>
      </c>
      <c r="I128" s="215"/>
      <c r="J128" s="215"/>
      <c r="V128" s="17"/>
      <c r="AA128" s="215" t="s">
        <v>31</v>
      </c>
      <c r="AB128" s="215"/>
      <c r="AC128" s="215"/>
    </row>
    <row r="129" spans="2:41">
      <c r="H129" s="215"/>
      <c r="I129" s="215"/>
      <c r="J129" s="215"/>
      <c r="V129" s="17"/>
      <c r="AA129" s="215"/>
      <c r="AB129" s="215"/>
      <c r="AC129" s="21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6" t="s">
        <v>20</v>
      </c>
      <c r="F133" s="216"/>
      <c r="G133" s="216"/>
      <c r="H133" s="216"/>
      <c r="V133" s="17"/>
      <c r="X133" s="23" t="s">
        <v>32</v>
      </c>
      <c r="Y133" s="20">
        <f>IF(B133="PAGADO",0,C138)</f>
        <v>0</v>
      </c>
      <c r="AA133" s="216" t="s">
        <v>20</v>
      </c>
      <c r="AB133" s="216"/>
      <c r="AC133" s="216"/>
      <c r="AD133" s="21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9" t="s">
        <v>9</v>
      </c>
      <c r="C141" s="21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9" t="s">
        <v>9</v>
      </c>
      <c r="Y141" s="21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1" t="s">
        <v>7</v>
      </c>
      <c r="F149" s="212"/>
      <c r="G149" s="21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1" t="s">
        <v>7</v>
      </c>
      <c r="AB149" s="212"/>
      <c r="AC149" s="21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1" t="s">
        <v>7</v>
      </c>
      <c r="O151" s="212"/>
      <c r="P151" s="212"/>
      <c r="Q151" s="213"/>
      <c r="R151" s="18">
        <f>SUM(R135:R150)</f>
        <v>0</v>
      </c>
      <c r="S151" s="3"/>
      <c r="V151" s="17"/>
      <c r="X151" s="12"/>
      <c r="Y151" s="10"/>
      <c r="AJ151" s="211" t="s">
        <v>7</v>
      </c>
      <c r="AK151" s="212"/>
      <c r="AL151" s="212"/>
      <c r="AM151" s="21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4" t="s">
        <v>29</v>
      </c>
      <c r="AD167" s="214"/>
      <c r="AE167" s="214"/>
    </row>
    <row r="168" spans="2:41">
      <c r="H168" s="215" t="s">
        <v>28</v>
      </c>
      <c r="I168" s="215"/>
      <c r="J168" s="215"/>
      <c r="V168" s="17"/>
      <c r="AC168" s="214"/>
      <c r="AD168" s="214"/>
      <c r="AE168" s="214"/>
    </row>
    <row r="169" spans="2:41">
      <c r="H169" s="215"/>
      <c r="I169" s="215"/>
      <c r="J169" s="215"/>
      <c r="V169" s="17"/>
      <c r="AC169" s="214"/>
      <c r="AD169" s="214"/>
      <c r="AE169" s="21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6" t="s">
        <v>20</v>
      </c>
      <c r="F173" s="216"/>
      <c r="G173" s="216"/>
      <c r="H173" s="216"/>
      <c r="V173" s="17"/>
      <c r="X173" s="23" t="s">
        <v>32</v>
      </c>
      <c r="Y173" s="20">
        <f>IF(B172="PAGADO",0,C177)</f>
        <v>76.029999999999973</v>
      </c>
      <c r="AA173" s="216" t="s">
        <v>433</v>
      </c>
      <c r="AB173" s="216"/>
      <c r="AC173" s="216"/>
      <c r="AD173" s="21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7" t="str">
        <f>IF(C177&lt;0,"NO PAGAR","COBRAR")</f>
        <v>COBRAR</v>
      </c>
      <c r="C178" s="21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9" t="s">
        <v>9</v>
      </c>
      <c r="C179" s="21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7" t="str">
        <f>IF(Y178&lt;0,"NO PAGAR","COBRAR")</f>
        <v>NO PAGAR</v>
      </c>
      <c r="Y179" s="21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9" t="s">
        <v>9</v>
      </c>
      <c r="Y180" s="21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1" t="s">
        <v>7</v>
      </c>
      <c r="F189" s="212"/>
      <c r="G189" s="21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1" t="s">
        <v>7</v>
      </c>
      <c r="AB189" s="212"/>
      <c r="AC189" s="21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1" t="s">
        <v>7</v>
      </c>
      <c r="O191" s="212"/>
      <c r="P191" s="212"/>
      <c r="Q191" s="213"/>
      <c r="R191" s="18">
        <f>SUM(R175:R190)</f>
        <v>0</v>
      </c>
      <c r="S191" s="3"/>
      <c r="V191" s="17"/>
      <c r="X191" s="12"/>
      <c r="Y191" s="10"/>
      <c r="AJ191" s="211" t="s">
        <v>7</v>
      </c>
      <c r="AK191" s="212"/>
      <c r="AL191" s="212"/>
      <c r="AM191" s="21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5" t="s">
        <v>30</v>
      </c>
      <c r="I213" s="215"/>
      <c r="J213" s="215"/>
      <c r="V213" s="17"/>
      <c r="AA213" s="215" t="s">
        <v>31</v>
      </c>
      <c r="AB213" s="215"/>
      <c r="AC213" s="215"/>
    </row>
    <row r="214" spans="1:43">
      <c r="H214" s="215"/>
      <c r="I214" s="215"/>
      <c r="J214" s="215"/>
      <c r="V214" s="17"/>
      <c r="AA214" s="215"/>
      <c r="AB214" s="215"/>
      <c r="AC214" s="21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6" t="s">
        <v>493</v>
      </c>
      <c r="F218" s="216"/>
      <c r="G218" s="216"/>
      <c r="H218" s="216"/>
      <c r="V218" s="17"/>
      <c r="X218" s="23" t="s">
        <v>32</v>
      </c>
      <c r="Y218" s="20">
        <f>IF(B239="PAGADO",0,C222)</f>
        <v>293.27999999999997</v>
      </c>
      <c r="AA218" s="216" t="s">
        <v>530</v>
      </c>
      <c r="AB218" s="216"/>
      <c r="AC218" s="216"/>
      <c r="AD218" s="21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9" t="s">
        <v>9</v>
      </c>
      <c r="C225" s="2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9" t="s">
        <v>9</v>
      </c>
      <c r="Y226" s="2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1" t="s">
        <v>7</v>
      </c>
      <c r="F234" s="212"/>
      <c r="G234" s="21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1" t="s">
        <v>7</v>
      </c>
      <c r="AB234" s="212"/>
      <c r="AC234" s="21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1" t="s">
        <v>7</v>
      </c>
      <c r="O236" s="212"/>
      <c r="P236" s="212"/>
      <c r="Q236" s="21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1" t="s">
        <v>7</v>
      </c>
      <c r="AK236" s="212"/>
      <c r="AL236" s="212"/>
      <c r="AM236" s="21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4" t="s">
        <v>29</v>
      </c>
      <c r="AD259" s="214"/>
      <c r="AE259" s="214"/>
    </row>
    <row r="260" spans="2:41">
      <c r="H260" s="215" t="s">
        <v>28</v>
      </c>
      <c r="I260" s="215"/>
      <c r="J260" s="215"/>
      <c r="V260" s="17"/>
      <c r="AC260" s="214"/>
      <c r="AD260" s="214"/>
      <c r="AE260" s="214"/>
    </row>
    <row r="261" spans="2:41">
      <c r="H261" s="215"/>
      <c r="I261" s="215"/>
      <c r="J261" s="215"/>
      <c r="V261" s="17"/>
      <c r="AC261" s="214"/>
      <c r="AD261" s="214"/>
      <c r="AE261" s="21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6" t="s">
        <v>590</v>
      </c>
      <c r="F265" s="216"/>
      <c r="G265" s="216"/>
      <c r="H265" s="216"/>
      <c r="V265" s="17"/>
      <c r="X265" s="23" t="s">
        <v>32</v>
      </c>
      <c r="Y265" s="20">
        <f>IF(B264="PAGADO",0,C269)</f>
        <v>205.25000000000011</v>
      </c>
      <c r="AA265" s="216" t="s">
        <v>433</v>
      </c>
      <c r="AB265" s="216"/>
      <c r="AC265" s="216"/>
      <c r="AD265" s="21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7" t="str">
        <f>IF(C269&lt;0,"NO PAGAR","COBRAR")</f>
        <v>COBRAR</v>
      </c>
      <c r="C270" s="21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9" t="s">
        <v>9</v>
      </c>
      <c r="C271" s="2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7" t="str">
        <f>IF(Y270&lt;0,"NO PAGAR","COBRAR")</f>
        <v>COBRAR</v>
      </c>
      <c r="Y271" s="21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9" t="s">
        <v>9</v>
      </c>
      <c r="Y272" s="21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1" t="s">
        <v>7</v>
      </c>
      <c r="F281" s="212"/>
      <c r="G281" s="21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1" t="s">
        <v>7</v>
      </c>
      <c r="AB281" s="212"/>
      <c r="AC281" s="21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1" t="s">
        <v>7</v>
      </c>
      <c r="O283" s="212"/>
      <c r="P283" s="212"/>
      <c r="Q283" s="213"/>
      <c r="R283" s="18">
        <f>SUM(R267:R282)</f>
        <v>40</v>
      </c>
      <c r="S283" s="3"/>
      <c r="V283" s="17"/>
      <c r="X283" s="12"/>
      <c r="Y283" s="10"/>
      <c r="AJ283" s="211" t="s">
        <v>7</v>
      </c>
      <c r="AK283" s="212"/>
      <c r="AL283" s="212"/>
      <c r="AM283" s="21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5" t="s">
        <v>30</v>
      </c>
      <c r="I305" s="215"/>
      <c r="J305" s="215"/>
      <c r="V305" s="17"/>
      <c r="AA305" s="215" t="s">
        <v>31</v>
      </c>
      <c r="AB305" s="215"/>
      <c r="AC305" s="215"/>
    </row>
    <row r="306" spans="2:41">
      <c r="H306" s="215"/>
      <c r="I306" s="215"/>
      <c r="J306" s="215"/>
      <c r="V306" s="17"/>
      <c r="AA306" s="215"/>
      <c r="AB306" s="215"/>
      <c r="AC306" s="21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6" t="s">
        <v>433</v>
      </c>
      <c r="F310" s="216"/>
      <c r="G310" s="216"/>
      <c r="H310" s="216"/>
      <c r="V310" s="17"/>
      <c r="X310" s="23" t="s">
        <v>32</v>
      </c>
      <c r="Y310" s="20">
        <f>IF(B1019="PAGADO",0,C315)</f>
        <v>-647.71</v>
      </c>
      <c r="AA310" s="216" t="s">
        <v>700</v>
      </c>
      <c r="AB310" s="216"/>
      <c r="AC310" s="216"/>
      <c r="AD310" s="21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9" t="s">
        <v>9</v>
      </c>
      <c r="Y318" s="2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1" t="s">
        <v>7</v>
      </c>
      <c r="F326" s="212"/>
      <c r="G326" s="21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1" t="s">
        <v>7</v>
      </c>
      <c r="AB326" s="212"/>
      <c r="AC326" s="21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1" t="s">
        <v>7</v>
      </c>
      <c r="O328" s="212"/>
      <c r="P328" s="212"/>
      <c r="Q328" s="213"/>
      <c r="R328" s="18">
        <f>SUM(R312:R327)</f>
        <v>2600</v>
      </c>
      <c r="S328" s="3"/>
      <c r="V328" s="17"/>
      <c r="X328" s="12"/>
      <c r="Y328" s="10"/>
      <c r="AJ328" s="211" t="s">
        <v>7</v>
      </c>
      <c r="AK328" s="212"/>
      <c r="AL328" s="212"/>
      <c r="AM328" s="21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5" t="s">
        <v>28</v>
      </c>
      <c r="I345" s="215"/>
      <c r="J345" s="215"/>
      <c r="V345" s="17"/>
    </row>
    <row r="346" spans="2:41">
      <c r="H346" s="215"/>
      <c r="I346" s="215"/>
      <c r="J346" s="215"/>
      <c r="V346" s="17"/>
    </row>
    <row r="347" spans="2:41">
      <c r="V347" s="17"/>
      <c r="X347" s="228" t="s">
        <v>64</v>
      </c>
      <c r="AB347" s="222" t="s">
        <v>29</v>
      </c>
      <c r="AC347" s="222"/>
      <c r="AD347" s="222"/>
    </row>
    <row r="348" spans="2:41">
      <c r="V348" s="17"/>
      <c r="X348" s="228"/>
      <c r="AB348" s="222"/>
      <c r="AC348" s="222"/>
      <c r="AD348" s="222"/>
    </row>
    <row r="349" spans="2:41" ht="23.25">
      <c r="B349" s="22" t="s">
        <v>64</v>
      </c>
      <c r="V349" s="17"/>
      <c r="X349" s="228"/>
      <c r="AB349" s="222"/>
      <c r="AC349" s="222"/>
      <c r="AD349" s="222"/>
    </row>
    <row r="350" spans="2:41" ht="23.25">
      <c r="B350" s="23" t="s">
        <v>32</v>
      </c>
      <c r="C350" s="20">
        <f>IF(X310="PAGADO",0,Y315)</f>
        <v>-785.77</v>
      </c>
      <c r="E350" s="216" t="s">
        <v>433</v>
      </c>
      <c r="F350" s="216"/>
      <c r="G350" s="216"/>
      <c r="H350" s="216"/>
      <c r="V350" s="17"/>
      <c r="X350" s="23" t="s">
        <v>32</v>
      </c>
      <c r="Y350" s="20">
        <f>IF(B350="PAGADO",0,C355)</f>
        <v>-215.76999999999998</v>
      </c>
      <c r="AA350" s="216" t="s">
        <v>700</v>
      </c>
      <c r="AB350" s="216"/>
      <c r="AC350" s="216"/>
      <c r="AD350" s="21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7" t="str">
        <f>IF(C355&lt;0,"NO PAGAR","COBRAR")</f>
        <v>NO PAGAR</v>
      </c>
      <c r="C356" s="21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7" t="str">
        <f>IF(Y355&lt;0,"NO PAGAR","COBRAR")</f>
        <v>COBRAR</v>
      </c>
      <c r="Y356" s="217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9" t="s">
        <v>9</v>
      </c>
      <c r="C357" s="21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9" t="s">
        <v>9</v>
      </c>
      <c r="Y357" s="21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1" t="s">
        <v>7</v>
      </c>
      <c r="AK361" s="212"/>
      <c r="AL361" s="212"/>
      <c r="AM361" s="21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1" t="s">
        <v>7</v>
      </c>
      <c r="F366" s="212"/>
      <c r="G366" s="21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1" t="s">
        <v>7</v>
      </c>
      <c r="AB366" s="212"/>
      <c r="AC366" s="21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1" t="s">
        <v>7</v>
      </c>
      <c r="O368" s="212"/>
      <c r="P368" s="212"/>
      <c r="Q368" s="21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5" t="s">
        <v>30</v>
      </c>
      <c r="I384" s="215"/>
      <c r="J384" s="215"/>
      <c r="V384" s="17"/>
      <c r="AA384" s="215" t="s">
        <v>31</v>
      </c>
      <c r="AB384" s="215"/>
      <c r="AC384" s="215"/>
    </row>
    <row r="385" spans="2:41">
      <c r="H385" s="215"/>
      <c r="I385" s="215"/>
      <c r="J385" s="215"/>
      <c r="V385" s="17"/>
      <c r="AA385" s="215"/>
      <c r="AB385" s="215"/>
      <c r="AC385" s="21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6" t="s">
        <v>776</v>
      </c>
      <c r="F389" s="216"/>
      <c r="G389" s="216"/>
      <c r="H389" s="216"/>
      <c r="V389" s="17"/>
      <c r="X389" s="23" t="s">
        <v>32</v>
      </c>
      <c r="Y389" s="20">
        <f>IF(B1112="PAGADO",0,C394)</f>
        <v>-132.38000000000011</v>
      </c>
      <c r="AA389" s="216" t="s">
        <v>840</v>
      </c>
      <c r="AB389" s="216"/>
      <c r="AC389" s="216"/>
      <c r="AD389" s="21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9" t="s">
        <v>9</v>
      </c>
      <c r="C397" s="2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9" t="s">
        <v>9</v>
      </c>
      <c r="Y397" s="2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1" t="s">
        <v>7</v>
      </c>
      <c r="AK399" s="212"/>
      <c r="AL399" s="212"/>
      <c r="AM399" s="21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1" t="s">
        <v>7</v>
      </c>
      <c r="F405" s="212"/>
      <c r="G405" s="21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1" t="s">
        <v>7</v>
      </c>
      <c r="AB405" s="212"/>
      <c r="AC405" s="21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1" t="s">
        <v>7</v>
      </c>
      <c r="O407" s="212"/>
      <c r="P407" s="212"/>
      <c r="Q407" s="21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5" t="s">
        <v>28</v>
      </c>
      <c r="I419" s="215"/>
      <c r="J419" s="215"/>
      <c r="V419" s="17"/>
      <c r="AC419" s="24"/>
      <c r="AD419" s="24"/>
      <c r="AE419" s="24"/>
    </row>
    <row r="420" spans="2:41" ht="15" customHeight="1">
      <c r="H420" s="215"/>
      <c r="I420" s="215"/>
      <c r="J420" s="215"/>
      <c r="V420" s="17"/>
      <c r="AC420" s="24"/>
      <c r="AD420" s="24"/>
      <c r="AE420" s="24"/>
    </row>
    <row r="421" spans="2:41" ht="23.25">
      <c r="V421" s="17"/>
      <c r="AB421" s="214" t="s">
        <v>29</v>
      </c>
      <c r="AC421" s="214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6" t="s">
        <v>776</v>
      </c>
      <c r="F424" s="216"/>
      <c r="G424" s="216"/>
      <c r="H424" s="216"/>
      <c r="V424" s="17"/>
      <c r="X424" s="23" t="s">
        <v>32</v>
      </c>
      <c r="Y424" s="20">
        <f>IF(B424="PAGADO",0,C429)</f>
        <v>233.90999999999997</v>
      </c>
      <c r="AA424" s="216" t="s">
        <v>433</v>
      </c>
      <c r="AB424" s="216"/>
      <c r="AC424" s="216"/>
      <c r="AD424" s="21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7" t="str">
        <f>IF(C429&lt;0,"NO PAGAR","COBRAR")</f>
        <v>COBRAR</v>
      </c>
      <c r="C430" s="21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7" t="str">
        <f>IF(Y429&lt;0,"NO PAGAR","COBRAR")</f>
        <v>COBRAR</v>
      </c>
      <c r="Y430" s="21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9" t="s">
        <v>9</v>
      </c>
      <c r="C431" s="2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9" t="s">
        <v>9</v>
      </c>
      <c r="Y431" s="2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1" t="s">
        <v>7</v>
      </c>
      <c r="AK439" s="212"/>
      <c r="AL439" s="212"/>
      <c r="AM439" s="21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1" t="s">
        <v>7</v>
      </c>
      <c r="F440" s="212"/>
      <c r="G440" s="21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1" t="s">
        <v>7</v>
      </c>
      <c r="AB440" s="212"/>
      <c r="AC440" s="21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1" t="s">
        <v>7</v>
      </c>
      <c r="O442" s="212"/>
      <c r="P442" s="212"/>
      <c r="Q442" s="21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5" t="s">
        <v>30</v>
      </c>
      <c r="I459" s="215"/>
      <c r="J459" s="215"/>
      <c r="V459" s="17"/>
      <c r="AA459" s="215" t="s">
        <v>31</v>
      </c>
      <c r="AB459" s="215"/>
      <c r="AC459" s="215"/>
    </row>
    <row r="460" spans="1:43">
      <c r="H460" s="215"/>
      <c r="I460" s="215"/>
      <c r="J460" s="215"/>
      <c r="V460" s="17"/>
      <c r="AA460" s="215"/>
      <c r="AB460" s="215"/>
      <c r="AC460" s="21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6" t="s">
        <v>776</v>
      </c>
      <c r="F464" s="216"/>
      <c r="G464" s="216"/>
      <c r="H464" s="216"/>
      <c r="V464" s="17"/>
      <c r="X464" s="23" t="s">
        <v>32</v>
      </c>
      <c r="Y464" s="20">
        <f>IF(B464="PAGADO",0,C469)</f>
        <v>0</v>
      </c>
      <c r="AA464" s="216" t="s">
        <v>433</v>
      </c>
      <c r="AB464" s="216"/>
      <c r="AC464" s="216"/>
      <c r="AD464" s="21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9" t="s">
        <v>9</v>
      </c>
      <c r="C472" s="21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9" t="s">
        <v>9</v>
      </c>
      <c r="Y472" s="21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1" t="s">
        <v>7</v>
      </c>
      <c r="F480" s="212"/>
      <c r="G480" s="21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1" t="s">
        <v>7</v>
      </c>
      <c r="AB480" s="212"/>
      <c r="AC480" s="21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1" t="s">
        <v>7</v>
      </c>
      <c r="O482" s="212"/>
      <c r="P482" s="212"/>
      <c r="Q482" s="213"/>
      <c r="R482" s="18">
        <f>SUM(R466:R481)</f>
        <v>25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4" t="s">
        <v>29</v>
      </c>
      <c r="AD491" s="214"/>
      <c r="AE491" s="214"/>
    </row>
    <row r="492" spans="2:42">
      <c r="H492" s="215" t="s">
        <v>28</v>
      </c>
      <c r="I492" s="215"/>
      <c r="J492" s="215"/>
      <c r="V492" s="17"/>
      <c r="AC492" s="214"/>
      <c r="AD492" s="214"/>
      <c r="AE492" s="214"/>
    </row>
    <row r="493" spans="2:42">
      <c r="H493" s="215"/>
      <c r="I493" s="215"/>
      <c r="J493" s="215"/>
      <c r="V493" s="17"/>
      <c r="AC493" s="214"/>
      <c r="AD493" s="214"/>
      <c r="AE493" s="214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6" t="s">
        <v>776</v>
      </c>
      <c r="F497" s="216"/>
      <c r="G497" s="216"/>
      <c r="H497" s="216"/>
      <c r="V497" s="17"/>
      <c r="X497" s="23" t="s">
        <v>32</v>
      </c>
      <c r="Y497" s="20">
        <f>IF(B497="PAGADO",0,C502)</f>
        <v>-76.500000000000227</v>
      </c>
      <c r="AA497" s="216" t="s">
        <v>530</v>
      </c>
      <c r="AB497" s="216"/>
      <c r="AC497" s="216"/>
      <c r="AD497" s="21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7" t="str">
        <f>IF(C502&lt;0,"NO PAGAR","COBRAR")</f>
        <v>NO PAGAR</v>
      </c>
      <c r="C503" s="21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7" t="str">
        <f>IF(Y502&lt;0,"NO PAGAR","COBRAR")</f>
        <v>COBRAR</v>
      </c>
      <c r="Y503" s="21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9" t="s">
        <v>9</v>
      </c>
      <c r="C504" s="2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9" t="s">
        <v>9</v>
      </c>
      <c r="Y504" s="2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1" t="s">
        <v>7</v>
      </c>
      <c r="F513" s="212"/>
      <c r="G513" s="21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1" t="s">
        <v>7</v>
      </c>
      <c r="AB513" s="212"/>
      <c r="AC513" s="21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1" t="s">
        <v>7</v>
      </c>
      <c r="O515" s="212"/>
      <c r="P515" s="212"/>
      <c r="Q515" s="213"/>
      <c r="R515" s="18">
        <f>SUM(R499:R514)</f>
        <v>1250.68</v>
      </c>
      <c r="S515" s="3"/>
      <c r="V515" s="17"/>
      <c r="X515" s="12"/>
      <c r="Y515" s="10"/>
      <c r="AJ515" s="211" t="s">
        <v>7</v>
      </c>
      <c r="AK515" s="212"/>
      <c r="AL515" s="212"/>
      <c r="AM515" s="21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5" t="s">
        <v>30</v>
      </c>
      <c r="I533" s="215"/>
      <c r="J533" s="215"/>
      <c r="V533" s="17"/>
      <c r="AA533" s="215" t="s">
        <v>31</v>
      </c>
      <c r="AB533" s="215"/>
      <c r="AC533" s="215"/>
    </row>
    <row r="534" spans="1:43">
      <c r="H534" s="215"/>
      <c r="I534" s="215"/>
      <c r="J534" s="215"/>
      <c r="V534" s="17"/>
      <c r="AA534" s="215"/>
      <c r="AB534" s="215"/>
      <c r="AC534" s="21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6" t="s">
        <v>433</v>
      </c>
      <c r="F538" s="216"/>
      <c r="G538" s="216"/>
      <c r="H538" s="216"/>
      <c r="V538" s="17"/>
      <c r="X538" s="23" t="s">
        <v>32</v>
      </c>
      <c r="Y538" s="20">
        <f>IF(B538="PAGADO",0,C543)</f>
        <v>0</v>
      </c>
      <c r="AA538" s="216" t="s">
        <v>433</v>
      </c>
      <c r="AB538" s="216"/>
      <c r="AC538" s="216"/>
      <c r="AD538" s="21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9" t="s">
        <v>9</v>
      </c>
      <c r="C546" s="2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9" t="s">
        <v>9</v>
      </c>
      <c r="Y546" s="2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1" t="s">
        <v>7</v>
      </c>
      <c r="F554" s="212"/>
      <c r="G554" s="21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1" t="s">
        <v>7</v>
      </c>
      <c r="AB554" s="212"/>
      <c r="AC554" s="21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0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4" t="s">
        <v>29</v>
      </c>
      <c r="AD565" s="214"/>
      <c r="AE565" s="214"/>
    </row>
    <row r="566" spans="2:41">
      <c r="H566" s="215" t="s">
        <v>28</v>
      </c>
      <c r="I566" s="215"/>
      <c r="J566" s="215"/>
      <c r="V566" s="17"/>
      <c r="AC566" s="214"/>
      <c r="AD566" s="214"/>
      <c r="AE566" s="214"/>
    </row>
    <row r="567" spans="2:41">
      <c r="H567" s="215"/>
      <c r="I567" s="215"/>
      <c r="J567" s="215"/>
      <c r="V567" s="17"/>
      <c r="AC567" s="214"/>
      <c r="AD567" s="214"/>
      <c r="AE567" s="214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6" t="s">
        <v>20</v>
      </c>
      <c r="F571" s="216"/>
      <c r="G571" s="216"/>
      <c r="H571" s="216"/>
      <c r="V571" s="17"/>
      <c r="X571" s="23" t="s">
        <v>32</v>
      </c>
      <c r="Y571" s="20">
        <f>IF(B571="PAGADO",0,C576)</f>
        <v>0</v>
      </c>
      <c r="AA571" s="216" t="s">
        <v>1168</v>
      </c>
      <c r="AB571" s="216"/>
      <c r="AC571" s="216"/>
      <c r="AD571" s="21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7" t="str">
        <f>IF(C576&lt;0,"NO PAGAR","COBRAR")</f>
        <v>COBRAR</v>
      </c>
      <c r="C577" s="217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tr">
        <f>IF(Y576&lt;0,"NO PAGAR","COBRAR")</f>
        <v>NO PAGAR</v>
      </c>
      <c r="Y577" s="21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9" t="s">
        <v>9</v>
      </c>
      <c r="C578" s="21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9" t="s">
        <v>9</v>
      </c>
      <c r="Y578" s="2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1" t="s">
        <v>7</v>
      </c>
      <c r="F587" s="212"/>
      <c r="G587" s="21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1" t="s">
        <v>7</v>
      </c>
      <c r="AB587" s="212"/>
      <c r="AC587" s="21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1" t="s">
        <v>7</v>
      </c>
      <c r="O589" s="212"/>
      <c r="P589" s="212"/>
      <c r="Q589" s="213"/>
      <c r="R589" s="18">
        <f>SUM(R573:R588)</f>
        <v>0</v>
      </c>
      <c r="S589" s="3"/>
      <c r="V589" s="17"/>
      <c r="X589" s="12"/>
      <c r="Y589" s="10"/>
      <c r="AJ589" s="211" t="s">
        <v>7</v>
      </c>
      <c r="AK589" s="212"/>
      <c r="AL589" s="212"/>
      <c r="AM589" s="21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5" t="s">
        <v>30</v>
      </c>
      <c r="I611" s="215"/>
      <c r="J611" s="215"/>
      <c r="V611" s="17"/>
      <c r="AA611" s="215" t="s">
        <v>31</v>
      </c>
      <c r="AB611" s="215"/>
      <c r="AC611" s="215"/>
    </row>
    <row r="612" spans="1:43">
      <c r="H612" s="215"/>
      <c r="I612" s="215"/>
      <c r="J612" s="215"/>
      <c r="V612" s="17"/>
      <c r="AA612" s="215"/>
      <c r="AB612" s="215"/>
      <c r="AC612" s="21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6" t="s">
        <v>1168</v>
      </c>
      <c r="F616" s="216"/>
      <c r="G616" s="216"/>
      <c r="H616" s="216"/>
      <c r="V616" s="17"/>
      <c r="X616" s="23" t="s">
        <v>32</v>
      </c>
      <c r="Y616" s="20">
        <f>IF(B616="PAGADO",0,C621)</f>
        <v>0</v>
      </c>
      <c r="AA616" s="216" t="s">
        <v>1168</v>
      </c>
      <c r="AB616" s="216"/>
      <c r="AC616" s="216"/>
      <c r="AD616" s="216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9" t="s">
        <v>9</v>
      </c>
      <c r="C624" s="2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9" t="s">
        <v>9</v>
      </c>
      <c r="Y624" s="2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1" t="s">
        <v>7</v>
      </c>
      <c r="F632" s="212"/>
      <c r="G632" s="21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1" t="s">
        <v>7</v>
      </c>
      <c r="AB632" s="212"/>
      <c r="AC632" s="21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1" t="s">
        <v>7</v>
      </c>
      <c r="O634" s="212"/>
      <c r="P634" s="212"/>
      <c r="Q634" s="213"/>
      <c r="R634" s="18">
        <f>SUM(R618:R633)</f>
        <v>0</v>
      </c>
      <c r="S634" s="3"/>
      <c r="V634" s="17"/>
      <c r="X634" s="12"/>
      <c r="Y634" s="10"/>
      <c r="AJ634" s="211" t="s">
        <v>7</v>
      </c>
      <c r="AK634" s="212"/>
      <c r="AL634" s="212"/>
      <c r="AM634" s="21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5" t="s">
        <v>28</v>
      </c>
      <c r="I654" s="215"/>
      <c r="J654" s="215"/>
      <c r="V654" s="17"/>
      <c r="AC654" s="24" t="s">
        <v>29</v>
      </c>
      <c r="AD654" s="24"/>
      <c r="AE654" s="24"/>
    </row>
    <row r="655" spans="2:31" ht="15" customHeight="1">
      <c r="H655" s="215"/>
      <c r="I655" s="215"/>
      <c r="J655" s="215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6" t="s">
        <v>1168</v>
      </c>
      <c r="F657" s="216"/>
      <c r="G657" s="216"/>
      <c r="H657" s="216"/>
      <c r="O657" s="226" t="s">
        <v>110</v>
      </c>
      <c r="P657" s="226"/>
      <c r="Q657" s="226"/>
      <c r="V657" s="17"/>
      <c r="X657" s="23" t="s">
        <v>130</v>
      </c>
      <c r="Y657" s="20">
        <f>IF(B657="PAGADO",0,C662)</f>
        <v>-699.46999999999935</v>
      </c>
      <c r="AA657" s="216" t="s">
        <v>20</v>
      </c>
      <c r="AB657" s="216"/>
      <c r="AC657" s="216"/>
      <c r="AD657" s="216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7" t="str">
        <f>IF(C662&lt;0,"NO PAGAR","COBRAR")</f>
        <v>NO PAGAR</v>
      </c>
      <c r="C663" s="217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7" t="str">
        <f>IF(Y662&lt;0,"NO PAGAR","COBRAR")</f>
        <v>COBRAR</v>
      </c>
      <c r="Y663" s="217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1" t="s">
        <v>7</v>
      </c>
      <c r="F673" s="212"/>
      <c r="G673" s="21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1" t="s">
        <v>7</v>
      </c>
      <c r="AB673" s="212"/>
      <c r="AC673" s="21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1" t="s">
        <v>7</v>
      </c>
      <c r="O675" s="212"/>
      <c r="P675" s="212"/>
      <c r="Q675" s="213"/>
      <c r="R675" s="18">
        <f>SUM(R659:R674)</f>
        <v>2399.1799999999998</v>
      </c>
      <c r="S675" s="3"/>
      <c r="V675" s="17"/>
      <c r="X675" s="12"/>
      <c r="Y675" s="10"/>
      <c r="AJ675" s="211" t="s">
        <v>7</v>
      </c>
      <c r="AK675" s="212"/>
      <c r="AL675" s="212"/>
      <c r="AM675" s="21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5" t="s">
        <v>30</v>
      </c>
      <c r="I697" s="215"/>
      <c r="J697" s="215"/>
      <c r="V697" s="17"/>
      <c r="AA697" s="215" t="s">
        <v>31</v>
      </c>
      <c r="AB697" s="215"/>
      <c r="AC697" s="215"/>
    </row>
    <row r="698" spans="1:43">
      <c r="H698" s="215"/>
      <c r="I698" s="215"/>
      <c r="J698" s="215"/>
      <c r="V698" s="17"/>
      <c r="AA698" s="215"/>
      <c r="AB698" s="215"/>
      <c r="AC698" s="215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6" t="s">
        <v>20</v>
      </c>
      <c r="F700" s="216"/>
      <c r="G700" s="216"/>
      <c r="H700" s="216"/>
      <c r="V700" s="17"/>
      <c r="X700" s="23" t="s">
        <v>32</v>
      </c>
      <c r="Y700" s="20">
        <f>IF(B700="PAGADO",0,C705)</f>
        <v>0</v>
      </c>
      <c r="AA700" s="216" t="s">
        <v>433</v>
      </c>
      <c r="AB700" s="216"/>
      <c r="AC700" s="216"/>
      <c r="AD700" s="216"/>
      <c r="AK700" s="216" t="s">
        <v>10</v>
      </c>
      <c r="AL700" s="216"/>
      <c r="AM700" s="216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9" t="s">
        <v>9</v>
      </c>
      <c r="C708" s="2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9" t="s">
        <v>9</v>
      </c>
      <c r="Y708" s="2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1" t="s">
        <v>7</v>
      </c>
      <c r="F716" s="212"/>
      <c r="G716" s="21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1" t="s">
        <v>7</v>
      </c>
      <c r="AB716" s="212"/>
      <c r="AC716" s="21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1" t="s">
        <v>7</v>
      </c>
      <c r="O718" s="212"/>
      <c r="P718" s="212"/>
      <c r="Q718" s="213"/>
      <c r="R718" s="18">
        <f>SUM(R702:R717)</f>
        <v>0</v>
      </c>
      <c r="S718" s="3"/>
      <c r="V718" s="17"/>
      <c r="X718" s="12"/>
      <c r="Y718" s="10"/>
      <c r="AJ718" s="211" t="s">
        <v>7</v>
      </c>
      <c r="AK718" s="212"/>
      <c r="AL718" s="212"/>
      <c r="AM718" s="21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4" t="s">
        <v>29</v>
      </c>
      <c r="AD739" s="214"/>
      <c r="AE739" s="214"/>
    </row>
    <row r="740" spans="2:41">
      <c r="H740" s="215" t="s">
        <v>28</v>
      </c>
      <c r="I740" s="215"/>
      <c r="J740" s="215"/>
      <c r="V740" s="17"/>
      <c r="AC740" s="214"/>
      <c r="AD740" s="214"/>
      <c r="AE740" s="214"/>
    </row>
    <row r="741" spans="2:41">
      <c r="H741" s="215"/>
      <c r="I741" s="215"/>
      <c r="J741" s="215"/>
      <c r="V741" s="17"/>
      <c r="AC741" s="214"/>
      <c r="AD741" s="214"/>
      <c r="AE741" s="214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6" t="s">
        <v>20</v>
      </c>
      <c r="F745" s="216"/>
      <c r="G745" s="216"/>
      <c r="H745" s="216"/>
      <c r="V745" s="17"/>
      <c r="X745" s="23" t="s">
        <v>32</v>
      </c>
      <c r="Y745" s="20">
        <f>IF(B745="PAGADO",0,C750)</f>
        <v>0</v>
      </c>
      <c r="AA745" s="216" t="s">
        <v>20</v>
      </c>
      <c r="AB745" s="216"/>
      <c r="AC745" s="216"/>
      <c r="AD745" s="216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7" t="str">
        <f>IF(C750&lt;0,"NO PAGAR","COBRAR")</f>
        <v>COBRAR</v>
      </c>
      <c r="C751" s="21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7" t="str">
        <f>IF(Y750&lt;0,"NO PAGAR","COBRAR")</f>
        <v>COBRAR</v>
      </c>
      <c r="Y751" s="21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1" t="s">
        <v>7</v>
      </c>
      <c r="F761" s="212"/>
      <c r="G761" s="21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1" t="s">
        <v>7</v>
      </c>
      <c r="AB761" s="212"/>
      <c r="AC761" s="21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1" t="s">
        <v>7</v>
      </c>
      <c r="O763" s="212"/>
      <c r="P763" s="212"/>
      <c r="Q763" s="213"/>
      <c r="R763" s="18">
        <f>SUM(R747:R762)</f>
        <v>7</v>
      </c>
      <c r="S763" s="3"/>
      <c r="V763" s="17"/>
      <c r="X763" s="12"/>
      <c r="Y763" s="10"/>
      <c r="AJ763" s="211" t="s">
        <v>7</v>
      </c>
      <c r="AK763" s="212"/>
      <c r="AL763" s="212"/>
      <c r="AM763" s="21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5" t="s">
        <v>30</v>
      </c>
      <c r="I785" s="215"/>
      <c r="J785" s="215"/>
      <c r="V785" s="17"/>
      <c r="AA785" s="215" t="s">
        <v>31</v>
      </c>
      <c r="AB785" s="215"/>
      <c r="AC785" s="215"/>
    </row>
    <row r="786" spans="2:41">
      <c r="H786" s="215"/>
      <c r="I786" s="215"/>
      <c r="J786" s="215"/>
      <c r="V786" s="17"/>
      <c r="AA786" s="215"/>
      <c r="AB786" s="215"/>
      <c r="AC786" s="215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6" t="s">
        <v>20</v>
      </c>
      <c r="F788" s="216"/>
      <c r="G788" s="216"/>
      <c r="H788" s="216"/>
      <c r="V788" s="17"/>
      <c r="X788" s="23" t="s">
        <v>32</v>
      </c>
      <c r="Y788" s="20">
        <f>IF(B1587="PAGADO",0,C793)</f>
        <v>438.03599999999983</v>
      </c>
      <c r="AA788" s="216" t="s">
        <v>1168</v>
      </c>
      <c r="AB788" s="216"/>
      <c r="AC788" s="216"/>
      <c r="AD788" s="216"/>
      <c r="AK788" s="238" t="s">
        <v>110</v>
      </c>
      <c r="AL788" s="238"/>
      <c r="AM788" s="238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9" t="s">
        <v>9</v>
      </c>
      <c r="C796" s="2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9" t="s">
        <v>9</v>
      </c>
      <c r="Y796" s="2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1" t="s">
        <v>7</v>
      </c>
      <c r="F804" s="212"/>
      <c r="G804" s="213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1" t="s">
        <v>7</v>
      </c>
      <c r="AB804" s="212"/>
      <c r="AC804" s="213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0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4" t="s">
        <v>29</v>
      </c>
      <c r="AD830" s="214"/>
      <c r="AE830" s="214"/>
    </row>
    <row r="831" spans="8:31">
      <c r="H831" s="215" t="s">
        <v>28</v>
      </c>
      <c r="I831" s="215"/>
      <c r="J831" s="215"/>
      <c r="V831" s="17"/>
      <c r="AC831" s="214"/>
      <c r="AD831" s="214"/>
      <c r="AE831" s="214"/>
    </row>
    <row r="832" spans="8:31">
      <c r="H832" s="215"/>
      <c r="I832" s="215"/>
      <c r="J832" s="215"/>
      <c r="V832" s="17"/>
      <c r="AC832" s="214"/>
      <c r="AD832" s="214"/>
      <c r="AE832" s="214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6" t="s">
        <v>20</v>
      </c>
      <c r="F836" s="216"/>
      <c r="G836" s="216"/>
      <c r="H836" s="216"/>
      <c r="V836" s="17"/>
      <c r="X836" s="23" t="s">
        <v>32</v>
      </c>
      <c r="Y836" s="20">
        <f>IF(B836="PAGADO",0,C841)</f>
        <v>1555.4219999999998</v>
      </c>
      <c r="AA836" s="216" t="s">
        <v>20</v>
      </c>
      <c r="AB836" s="216"/>
      <c r="AC836" s="216"/>
      <c r="AD836" s="216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700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2255.4219999999996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1653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268.2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1987.2219999999995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217" t="str">
        <f>IF(C841&lt;0,"NO PAGAR","COBRAR")</f>
        <v>COBRAR</v>
      </c>
      <c r="C842" s="217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7" t="str">
        <f>IF(Y841&lt;0,"NO PAGAR","COBRAR")</f>
        <v>COBRAR</v>
      </c>
      <c r="Y842" s="217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209" t="s">
        <v>9</v>
      </c>
      <c r="C843" s="2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9" t="s">
        <v>9</v>
      </c>
      <c r="Y843" s="2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1" t="s">
        <v>7</v>
      </c>
      <c r="F852" s="212"/>
      <c r="G852" s="213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1" t="s">
        <v>7</v>
      </c>
      <c r="AB852" s="212"/>
      <c r="AC852" s="213"/>
      <c r="AD852" s="5">
        <f>SUM(AD838:AD851)</f>
        <v>700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1" t="s">
        <v>7</v>
      </c>
      <c r="O854" s="212"/>
      <c r="P854" s="212"/>
      <c r="Q854" s="213"/>
      <c r="R854" s="18">
        <f>SUM(R838:R853)</f>
        <v>400</v>
      </c>
      <c r="S854" s="3"/>
      <c r="V854" s="17"/>
      <c r="X854" s="12"/>
      <c r="Y854" s="10"/>
      <c r="AJ854" s="211" t="s">
        <v>7</v>
      </c>
      <c r="AK854" s="212"/>
      <c r="AL854" s="212"/>
      <c r="AM854" s="213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268.2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5" t="s">
        <v>30</v>
      </c>
      <c r="I876" s="215"/>
      <c r="J876" s="215"/>
      <c r="V876" s="17"/>
      <c r="AA876" s="215" t="s">
        <v>31</v>
      </c>
      <c r="AB876" s="215"/>
      <c r="AC876" s="215"/>
    </row>
    <row r="877" spans="1:43">
      <c r="H877" s="215"/>
      <c r="I877" s="215"/>
      <c r="J877" s="215"/>
      <c r="V877" s="17"/>
      <c r="AA877" s="215"/>
      <c r="AB877" s="215"/>
      <c r="AC877" s="215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1555.4219999999998</v>
      </c>
      <c r="E881" s="216" t="s">
        <v>20</v>
      </c>
      <c r="F881" s="216"/>
      <c r="G881" s="216"/>
      <c r="H881" s="216"/>
      <c r="V881" s="17"/>
      <c r="X881" s="23" t="s">
        <v>32</v>
      </c>
      <c r="Y881" s="20">
        <f>IF(B1681="PAGADO",0,C886)</f>
        <v>1555.4219999999998</v>
      </c>
      <c r="AA881" s="216" t="s">
        <v>20</v>
      </c>
      <c r="AB881" s="216"/>
      <c r="AC881" s="216"/>
      <c r="AD881" s="216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1555.4219999999998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1555.4219999999998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1555.4219999999998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1555.4219999999998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8" t="str">
        <f>IF(C886&lt;0,"NO PAGAR","COBRAR'")</f>
        <v>COBRAR'</v>
      </c>
      <c r="C888" s="21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9" t="s">
        <v>9</v>
      </c>
      <c r="C889" s="2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9" t="s">
        <v>9</v>
      </c>
      <c r="Y889" s="2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1" t="s">
        <v>7</v>
      </c>
      <c r="F897" s="212"/>
      <c r="G897" s="213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1" t="s">
        <v>7</v>
      </c>
      <c r="AB897" s="212"/>
      <c r="AC897" s="213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1" t="s">
        <v>7</v>
      </c>
      <c r="O899" s="212"/>
      <c r="P899" s="212"/>
      <c r="Q899" s="213"/>
      <c r="R899" s="18">
        <f>SUM(R883:R898)</f>
        <v>0</v>
      </c>
      <c r="S899" s="3"/>
      <c r="V899" s="17"/>
      <c r="X899" s="12"/>
      <c r="Y899" s="10"/>
      <c r="AJ899" s="211" t="s">
        <v>7</v>
      </c>
      <c r="AK899" s="212"/>
      <c r="AL899" s="212"/>
      <c r="AM899" s="213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4" t="s">
        <v>29</v>
      </c>
      <c r="AD923" s="214"/>
      <c r="AE923" s="214"/>
    </row>
    <row r="924" spans="2:31">
      <c r="H924" s="215" t="s">
        <v>28</v>
      </c>
      <c r="I924" s="215"/>
      <c r="J924" s="215"/>
      <c r="V924" s="17"/>
      <c r="AC924" s="214"/>
      <c r="AD924" s="214"/>
      <c r="AE924" s="214"/>
    </row>
    <row r="925" spans="2:31">
      <c r="H925" s="215"/>
      <c r="I925" s="215"/>
      <c r="J925" s="215"/>
      <c r="V925" s="17"/>
      <c r="AC925" s="214"/>
      <c r="AD925" s="214"/>
      <c r="AE925" s="214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1555.4219999999998</v>
      </c>
      <c r="E929" s="216" t="s">
        <v>20</v>
      </c>
      <c r="F929" s="216"/>
      <c r="G929" s="216"/>
      <c r="H929" s="216"/>
      <c r="V929" s="17"/>
      <c r="X929" s="23" t="s">
        <v>32</v>
      </c>
      <c r="Y929" s="20">
        <f>IF(B929="PAGADO",0,C934)</f>
        <v>1555.4219999999998</v>
      </c>
      <c r="AA929" s="216" t="s">
        <v>20</v>
      </c>
      <c r="AB929" s="216"/>
      <c r="AC929" s="216"/>
      <c r="AD929" s="216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1555.4219999999998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1555.4219999999998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1555.4219999999998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1555.4219999999998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7" t="str">
        <f>IF(C934&lt;0,"NO PAGAR","COBRAR")</f>
        <v>COBRAR</v>
      </c>
      <c r="C935" s="21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7" t="str">
        <f>IF(Y934&lt;0,"NO PAGAR","COBRAR")</f>
        <v>COBRAR</v>
      </c>
      <c r="Y935" s="21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9" t="s">
        <v>9</v>
      </c>
      <c r="C936" s="2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9" t="s">
        <v>9</v>
      </c>
      <c r="Y936" s="2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1" t="s">
        <v>7</v>
      </c>
      <c r="F945" s="212"/>
      <c r="G945" s="213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1" t="s">
        <v>7</v>
      </c>
      <c r="AB945" s="212"/>
      <c r="AC945" s="213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1" t="s">
        <v>7</v>
      </c>
      <c r="O947" s="212"/>
      <c r="P947" s="212"/>
      <c r="Q947" s="213"/>
      <c r="R947" s="18">
        <f>SUM(R931:R946)</f>
        <v>0</v>
      </c>
      <c r="S947" s="3"/>
      <c r="V947" s="17"/>
      <c r="X947" s="12"/>
      <c r="Y947" s="10"/>
      <c r="AJ947" s="211" t="s">
        <v>7</v>
      </c>
      <c r="AK947" s="212"/>
      <c r="AL947" s="212"/>
      <c r="AM947" s="213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5" t="s">
        <v>30</v>
      </c>
      <c r="I969" s="215"/>
      <c r="J969" s="215"/>
      <c r="V969" s="17"/>
      <c r="AA969" s="215" t="s">
        <v>31</v>
      </c>
      <c r="AB969" s="215"/>
      <c r="AC969" s="215"/>
    </row>
    <row r="970" spans="1:43">
      <c r="H970" s="215"/>
      <c r="I970" s="215"/>
      <c r="J970" s="215"/>
      <c r="V970" s="17"/>
      <c r="AA970" s="215"/>
      <c r="AB970" s="215"/>
      <c r="AC970" s="215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1555.4219999999998</v>
      </c>
      <c r="E974" s="216" t="s">
        <v>20</v>
      </c>
      <c r="F974" s="216"/>
      <c r="G974" s="216"/>
      <c r="H974" s="216"/>
      <c r="V974" s="17"/>
      <c r="X974" s="23" t="s">
        <v>32</v>
      </c>
      <c r="Y974" s="20">
        <f>IF(B1774="PAGADO",0,C979)</f>
        <v>1555.4219999999998</v>
      </c>
      <c r="AA974" s="216" t="s">
        <v>20</v>
      </c>
      <c r="AB974" s="216"/>
      <c r="AC974" s="216"/>
      <c r="AD974" s="216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1555.4219999999998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1555.4219999999998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1555.4219999999998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1555.4219999999998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9" t="s">
        <v>9</v>
      </c>
      <c r="C982" s="2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9" t="s">
        <v>9</v>
      </c>
      <c r="Y982" s="2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1" t="s">
        <v>7</v>
      </c>
      <c r="F990" s="212"/>
      <c r="G990" s="213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1" t="s">
        <v>7</v>
      </c>
      <c r="AB990" s="212"/>
      <c r="AC990" s="213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1" t="s">
        <v>7</v>
      </c>
      <c r="O992" s="212"/>
      <c r="P992" s="212"/>
      <c r="Q992" s="213"/>
      <c r="R992" s="18">
        <f>SUM(R976:R991)</f>
        <v>0</v>
      </c>
      <c r="S992" s="3"/>
      <c r="V992" s="17"/>
      <c r="X992" s="12"/>
      <c r="Y992" s="10"/>
      <c r="AJ992" s="211" t="s">
        <v>7</v>
      </c>
      <c r="AK992" s="212"/>
      <c r="AL992" s="212"/>
      <c r="AM992" s="213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2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V869" zoomScale="93" zoomScaleNormal="93" workbookViewId="0">
      <selection activeCell="Y886" sqref="Y88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80</v>
      </c>
      <c r="F8" s="216"/>
      <c r="G8" s="216"/>
      <c r="H8" s="216"/>
      <c r="V8" s="17"/>
      <c r="X8" s="23" t="s">
        <v>383</v>
      </c>
      <c r="Y8" s="20">
        <f>IF(B8="PAGADO",0,C13)</f>
        <v>-2248.4700000000003</v>
      </c>
      <c r="AA8" s="216" t="s">
        <v>80</v>
      </c>
      <c r="AB8" s="216"/>
      <c r="AC8" s="216"/>
      <c r="AD8" s="216"/>
      <c r="AK8" s="227" t="s">
        <v>10</v>
      </c>
      <c r="AL8" s="227"/>
      <c r="AM8" s="227"/>
      <c r="AN8" s="22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1" t="s">
        <v>7</v>
      </c>
      <c r="AB24" s="212"/>
      <c r="AC24" s="21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6" t="s">
        <v>80</v>
      </c>
      <c r="F53" s="216"/>
      <c r="G53" s="216"/>
      <c r="H53" s="216"/>
      <c r="V53" s="17"/>
      <c r="X53" s="23" t="s">
        <v>32</v>
      </c>
      <c r="Y53" s="20">
        <f>IF(B53="PAGADO",0,C58)</f>
        <v>-2773.2900000000004</v>
      </c>
      <c r="AA53" s="216" t="s">
        <v>254</v>
      </c>
      <c r="AB53" s="216"/>
      <c r="AC53" s="216"/>
      <c r="AD53" s="21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1750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4" t="s">
        <v>29</v>
      </c>
      <c r="AD95" s="214"/>
      <c r="AE95" s="214"/>
    </row>
    <row r="96" spans="8:31">
      <c r="H96" s="215" t="s">
        <v>28</v>
      </c>
      <c r="I96" s="215"/>
      <c r="J96" s="215"/>
      <c r="V96" s="17"/>
      <c r="AC96" s="214"/>
      <c r="AD96" s="214"/>
      <c r="AE96" s="214"/>
    </row>
    <row r="97" spans="2:41">
      <c r="H97" s="215"/>
      <c r="I97" s="215"/>
      <c r="J97" s="215"/>
      <c r="V97" s="17"/>
      <c r="AC97" s="214"/>
      <c r="AD97" s="214"/>
      <c r="AE97" s="21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6" t="s">
        <v>80</v>
      </c>
      <c r="F101" s="216"/>
      <c r="G101" s="216"/>
      <c r="H101" s="216"/>
      <c r="V101" s="17"/>
      <c r="X101" s="23" t="s">
        <v>32</v>
      </c>
      <c r="Y101" s="20">
        <f>IF(B101="PAGADO",0,C106)</f>
        <v>-793.29000000000042</v>
      </c>
      <c r="AA101" s="216" t="s">
        <v>80</v>
      </c>
      <c r="AB101" s="216"/>
      <c r="AC101" s="216"/>
      <c r="AD101" s="21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7" t="str">
        <f>IF(C106&lt;0,"NO PAGAR","COBRAR")</f>
        <v>NO PAGAR</v>
      </c>
      <c r="C107" s="21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7" t="str">
        <f>IF(Y106&lt;0,"NO PAGAR","COBRAR")</f>
        <v>NO PAGAR</v>
      </c>
      <c r="Y107" s="21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1" t="s">
        <v>7</v>
      </c>
      <c r="F117" s="212"/>
      <c r="G117" s="21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5" t="s">
        <v>30</v>
      </c>
      <c r="I129" s="215"/>
      <c r="J129" s="215"/>
      <c r="V129" s="17"/>
      <c r="AA129" s="215" t="s">
        <v>31</v>
      </c>
      <c r="AB129" s="215"/>
      <c r="AC129" s="215"/>
    </row>
    <row r="130" spans="2:41">
      <c r="H130" s="215"/>
      <c r="I130" s="215"/>
      <c r="J130" s="215"/>
      <c r="V130" s="17"/>
      <c r="AA130" s="215"/>
      <c r="AB130" s="215"/>
      <c r="AC130" s="21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6" t="s">
        <v>254</v>
      </c>
      <c r="F134" s="216"/>
      <c r="G134" s="216"/>
      <c r="H134" s="216"/>
      <c r="V134" s="17"/>
      <c r="X134" s="23" t="s">
        <v>32</v>
      </c>
      <c r="Y134" s="20">
        <f>IF(B134="PAGADO",0,C139)</f>
        <v>-1640.3300000000004</v>
      </c>
      <c r="AA134" s="216" t="s">
        <v>356</v>
      </c>
      <c r="AB134" s="216"/>
      <c r="AC134" s="216"/>
      <c r="AD134" s="21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9" t="s">
        <v>9</v>
      </c>
      <c r="C142" s="21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9" t="s">
        <v>9</v>
      </c>
      <c r="Y142" s="21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1" t="s">
        <v>7</v>
      </c>
      <c r="F150" s="212"/>
      <c r="G150" s="21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1" t="s">
        <v>7</v>
      </c>
      <c r="AB150" s="212"/>
      <c r="AC150" s="21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1" t="s">
        <v>7</v>
      </c>
      <c r="O152" s="212"/>
      <c r="P152" s="212"/>
      <c r="Q152" s="213"/>
      <c r="R152" s="18">
        <f>SUM(R136:R151)</f>
        <v>1580</v>
      </c>
      <c r="S152" s="3"/>
      <c r="V152" s="17"/>
      <c r="X152" s="12"/>
      <c r="Y152" s="10"/>
      <c r="AJ152" s="211" t="s">
        <v>7</v>
      </c>
      <c r="AK152" s="212"/>
      <c r="AL152" s="212"/>
      <c r="AM152" s="21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4" t="s">
        <v>29</v>
      </c>
      <c r="AD168" s="214"/>
      <c r="AE168" s="214"/>
    </row>
    <row r="169" spans="2:41">
      <c r="H169" s="215" t="s">
        <v>28</v>
      </c>
      <c r="I169" s="215"/>
      <c r="J169" s="215"/>
      <c r="V169" s="17"/>
      <c r="AC169" s="214"/>
      <c r="AD169" s="214"/>
      <c r="AE169" s="214"/>
    </row>
    <row r="170" spans="2:41">
      <c r="H170" s="215"/>
      <c r="I170" s="215"/>
      <c r="J170" s="215"/>
      <c r="V170" s="17"/>
      <c r="AC170" s="214"/>
      <c r="AD170" s="214"/>
      <c r="AE170" s="21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6" t="s">
        <v>356</v>
      </c>
      <c r="F174" s="216"/>
      <c r="G174" s="216"/>
      <c r="H174" s="216"/>
      <c r="V174" s="17"/>
      <c r="X174" s="23" t="s">
        <v>32</v>
      </c>
      <c r="Y174" s="20">
        <f>IF(B173="PAGADO",0,C178)</f>
        <v>-1065.8100000000004</v>
      </c>
      <c r="AA174" s="216" t="s">
        <v>356</v>
      </c>
      <c r="AB174" s="216"/>
      <c r="AC174" s="216"/>
      <c r="AD174" s="21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7" t="str">
        <f>IF(C178&lt;0,"NO PAGAR","COBRAR")</f>
        <v>NO PAGAR</v>
      </c>
      <c r="C179" s="21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9" t="s">
        <v>9</v>
      </c>
      <c r="C180" s="21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tr">
        <f>IF(Y179&lt;0,"NO PAGAR","COBRAR")</f>
        <v>NO PAGAR</v>
      </c>
      <c r="Y180" s="21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9" t="s">
        <v>9</v>
      </c>
      <c r="Y181" s="21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1" t="s">
        <v>7</v>
      </c>
      <c r="F190" s="212"/>
      <c r="G190" s="21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1" t="s">
        <v>7</v>
      </c>
      <c r="AB190" s="212"/>
      <c r="AC190" s="21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1" t="s">
        <v>7</v>
      </c>
      <c r="O192" s="212"/>
      <c r="P192" s="212"/>
      <c r="Q192" s="213"/>
      <c r="R192" s="18">
        <f>SUM(R176:R191)</f>
        <v>450</v>
      </c>
      <c r="S192" s="3"/>
      <c r="V192" s="17"/>
      <c r="X192" s="12"/>
      <c r="Y192" s="10"/>
      <c r="AJ192" s="211" t="s">
        <v>7</v>
      </c>
      <c r="AK192" s="212"/>
      <c r="AL192" s="212"/>
      <c r="AM192" s="21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5" t="s">
        <v>30</v>
      </c>
      <c r="I214" s="215"/>
      <c r="J214" s="215"/>
      <c r="V214" s="17"/>
      <c r="AA214" s="215" t="s">
        <v>31</v>
      </c>
      <c r="AB214" s="215"/>
      <c r="AC214" s="215"/>
    </row>
    <row r="215" spans="1:43">
      <c r="H215" s="215"/>
      <c r="I215" s="215"/>
      <c r="J215" s="215"/>
      <c r="V215" s="17"/>
      <c r="AA215" s="215"/>
      <c r="AB215" s="215"/>
      <c r="AC215" s="21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6" t="s">
        <v>356</v>
      </c>
      <c r="F219" s="216"/>
      <c r="G219" s="216"/>
      <c r="H219" s="216"/>
      <c r="V219" s="17"/>
      <c r="X219" s="23" t="s">
        <v>32</v>
      </c>
      <c r="Y219" s="20">
        <f>IF(B239="PAGADO",0,C223)</f>
        <v>-2403.2800000000007</v>
      </c>
      <c r="AA219" s="216" t="s">
        <v>529</v>
      </c>
      <c r="AB219" s="216"/>
      <c r="AC219" s="216"/>
      <c r="AD219" s="21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9" t="s">
        <v>9</v>
      </c>
      <c r="C226" s="2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9" t="s">
        <v>9</v>
      </c>
      <c r="Y227" s="2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1" t="s">
        <v>7</v>
      </c>
      <c r="F235" s="212"/>
      <c r="G235" s="21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1" t="s">
        <v>7</v>
      </c>
      <c r="AB235" s="212"/>
      <c r="AC235" s="21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1" t="s">
        <v>7</v>
      </c>
      <c r="O237" s="212"/>
      <c r="P237" s="212"/>
      <c r="Q237" s="21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1" t="s">
        <v>7</v>
      </c>
      <c r="AK237" s="212"/>
      <c r="AL237" s="212"/>
      <c r="AM237" s="21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4" t="s">
        <v>29</v>
      </c>
      <c r="AD260" s="214"/>
      <c r="AE260" s="214"/>
    </row>
    <row r="261" spans="2:41">
      <c r="H261" s="215" t="s">
        <v>28</v>
      </c>
      <c r="I261" s="215"/>
      <c r="J261" s="215"/>
      <c r="V261" s="17"/>
      <c r="AC261" s="214"/>
      <c r="AD261" s="214"/>
      <c r="AE261" s="214"/>
    </row>
    <row r="262" spans="2:41">
      <c r="H262" s="215"/>
      <c r="I262" s="215"/>
      <c r="J262" s="215"/>
      <c r="V262" s="17"/>
      <c r="AC262" s="214"/>
      <c r="AD262" s="214"/>
      <c r="AE262" s="21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6" t="s">
        <v>591</v>
      </c>
      <c r="F266" s="216"/>
      <c r="G266" s="216"/>
      <c r="H266" s="216"/>
      <c r="V266" s="17"/>
      <c r="X266" s="23" t="s">
        <v>32</v>
      </c>
      <c r="Y266" s="20">
        <f>IF(B265="PAGADO",0,C270)</f>
        <v>-1680.7380000000007</v>
      </c>
      <c r="AA266" s="216" t="s">
        <v>591</v>
      </c>
      <c r="AB266" s="216"/>
      <c r="AC266" s="216"/>
      <c r="AD266" s="21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tr">
        <f>IF(C270&lt;0,"NO PAGAR","COBRAR")</f>
        <v>NO PAGAR</v>
      </c>
      <c r="C271" s="21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9" t="s">
        <v>9</v>
      </c>
      <c r="C272" s="2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tr">
        <f>IF(Y271&lt;0,"NO PAGAR","COBRAR")</f>
        <v>NO PAGAR</v>
      </c>
      <c r="Y272" s="21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9" t="s">
        <v>9</v>
      </c>
      <c r="Y273" s="2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1" t="s">
        <v>7</v>
      </c>
      <c r="F282" s="212"/>
      <c r="G282" s="21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1" t="s">
        <v>7</v>
      </c>
      <c r="AB282" s="212"/>
      <c r="AC282" s="21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1" t="s">
        <v>7</v>
      </c>
      <c r="O284" s="212"/>
      <c r="P284" s="212"/>
      <c r="Q284" s="213"/>
      <c r="R284" s="18">
        <f>SUM(R268:R283)</f>
        <v>190</v>
      </c>
      <c r="S284" s="3"/>
      <c r="V284" s="17"/>
      <c r="X284" s="12"/>
      <c r="Y284" s="10"/>
      <c r="AJ284" s="211" t="s">
        <v>7</v>
      </c>
      <c r="AK284" s="212"/>
      <c r="AL284" s="212"/>
      <c r="AM284" s="21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5" t="s">
        <v>30</v>
      </c>
      <c r="I306" s="215"/>
      <c r="J306" s="215"/>
      <c r="V306" s="17"/>
      <c r="AA306" s="215" t="s">
        <v>31</v>
      </c>
      <c r="AB306" s="215"/>
      <c r="AC306" s="215"/>
    </row>
    <row r="307" spans="2:41">
      <c r="H307" s="215"/>
      <c r="I307" s="215"/>
      <c r="J307" s="215"/>
      <c r="V307" s="17"/>
      <c r="AA307" s="215"/>
      <c r="AB307" s="215"/>
      <c r="AC307" s="21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6" t="s">
        <v>356</v>
      </c>
      <c r="F311" s="216"/>
      <c r="G311" s="216"/>
      <c r="H311" s="216"/>
      <c r="V311" s="17"/>
      <c r="X311" s="23" t="s">
        <v>32</v>
      </c>
      <c r="Y311" s="20">
        <f>IF(B1056="PAGADO",0,C315)</f>
        <v>-3648.456000000001</v>
      </c>
      <c r="AA311" s="216" t="s">
        <v>679</v>
      </c>
      <c r="AB311" s="216"/>
      <c r="AC311" s="216"/>
      <c r="AD311" s="21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9" t="s">
        <v>9</v>
      </c>
      <c r="Y319" s="2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1" t="s">
        <v>7</v>
      </c>
      <c r="F327" s="212"/>
      <c r="G327" s="21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1" t="s">
        <v>7</v>
      </c>
      <c r="AB327" s="212"/>
      <c r="AC327" s="21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1" t="s">
        <v>7</v>
      </c>
      <c r="O329" s="212"/>
      <c r="P329" s="212"/>
      <c r="Q329" s="213"/>
      <c r="R329" s="18">
        <f>SUM(R313:R328)</f>
        <v>2680</v>
      </c>
      <c r="S329" s="3"/>
      <c r="V329" s="17"/>
      <c r="X329" s="12"/>
      <c r="Y329" s="10"/>
      <c r="AJ329" s="211" t="s">
        <v>7</v>
      </c>
      <c r="AK329" s="212"/>
      <c r="AL329" s="212"/>
      <c r="AM329" s="21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5" t="s">
        <v>28</v>
      </c>
      <c r="I354" s="215"/>
      <c r="J354" s="215"/>
      <c r="V354" s="17"/>
    </row>
    <row r="355" spans="2:40">
      <c r="H355" s="215"/>
      <c r="I355" s="215"/>
      <c r="J355" s="215"/>
      <c r="V355" s="17"/>
    </row>
    <row r="356" spans="2:40">
      <c r="V356" s="17"/>
      <c r="X356" s="228" t="s">
        <v>64</v>
      </c>
      <c r="AB356" s="222" t="s">
        <v>29</v>
      </c>
      <c r="AC356" s="222"/>
      <c r="AD356" s="222"/>
    </row>
    <row r="357" spans="2:40" ht="23.25">
      <c r="B357" s="22" t="s">
        <v>64</v>
      </c>
      <c r="V357" s="17"/>
      <c r="X357" s="228"/>
      <c r="AB357" s="222"/>
      <c r="AC357" s="222"/>
      <c r="AD357" s="222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8"/>
      <c r="AB358" s="222"/>
      <c r="AC358" s="222"/>
      <c r="AD358" s="222"/>
    </row>
    <row r="359" spans="2:40" ht="23.25">
      <c r="B359" s="1" t="s">
        <v>0</v>
      </c>
      <c r="C359" s="19">
        <f>H375</f>
        <v>600</v>
      </c>
      <c r="E359" s="216" t="s">
        <v>591</v>
      </c>
      <c r="F359" s="216"/>
      <c r="G359" s="216"/>
      <c r="H359" s="216"/>
      <c r="V359" s="17"/>
      <c r="X359" s="23" t="s">
        <v>32</v>
      </c>
      <c r="Y359" s="20">
        <f>IF(B358="PAGADO",0,C363)</f>
        <v>-3418.3760000000011</v>
      </c>
      <c r="AA359" s="216" t="s">
        <v>679</v>
      </c>
      <c r="AB359" s="216"/>
      <c r="AC359" s="216"/>
      <c r="AD359" s="21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7" t="str">
        <f>IF(C363&lt;0,"NO PAGAR","COBRAR")</f>
        <v>NO PAGAR</v>
      </c>
      <c r="C364" s="21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9" t="s">
        <v>9</v>
      </c>
      <c r="C365" s="2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7" t="str">
        <f>IF(Y364&lt;0,"NO PAGAR","COBRAR")</f>
        <v>NO PAGAR</v>
      </c>
      <c r="Y365" s="217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9" t="s">
        <v>9</v>
      </c>
      <c r="Y366" s="21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1" t="s">
        <v>7</v>
      </c>
      <c r="AK371" s="212"/>
      <c r="AL371" s="212"/>
      <c r="AM371" s="21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1" t="s">
        <v>7</v>
      </c>
      <c r="AB374" s="212"/>
      <c r="AC374" s="21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1" t="s">
        <v>7</v>
      </c>
      <c r="F375" s="212"/>
      <c r="G375" s="21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1" t="s">
        <v>7</v>
      </c>
      <c r="O377" s="212"/>
      <c r="P377" s="212"/>
      <c r="Q377" s="21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5" t="s">
        <v>30</v>
      </c>
      <c r="I392" s="215"/>
      <c r="J392" s="215"/>
      <c r="V392" s="17"/>
      <c r="AA392" s="215" t="s">
        <v>31</v>
      </c>
      <c r="AB392" s="215"/>
      <c r="AC392" s="215"/>
    </row>
    <row r="393" spans="1:43">
      <c r="H393" s="215"/>
      <c r="I393" s="215"/>
      <c r="J393" s="215"/>
      <c r="V393" s="17"/>
      <c r="AA393" s="215"/>
      <c r="AB393" s="215"/>
      <c r="AC393" s="21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6" t="s">
        <v>80</v>
      </c>
      <c r="F397" s="216"/>
      <c r="G397" s="216"/>
      <c r="H397" s="216"/>
      <c r="V397" s="17"/>
      <c r="X397" s="23" t="s">
        <v>32</v>
      </c>
      <c r="Y397" s="20">
        <f>IF(B1149="PAGADO",0,C402)</f>
        <v>-3884.1160000000018</v>
      </c>
      <c r="AA397" s="216" t="s">
        <v>591</v>
      </c>
      <c r="AB397" s="216"/>
      <c r="AC397" s="216"/>
      <c r="AD397" s="21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9" t="s">
        <v>9</v>
      </c>
      <c r="C405" s="2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9" t="s">
        <v>9</v>
      </c>
      <c r="Y405" s="2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1" t="s">
        <v>7</v>
      </c>
      <c r="AK408" s="212"/>
      <c r="AL408" s="212"/>
      <c r="AM408" s="21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1" t="s">
        <v>7</v>
      </c>
      <c r="F413" s="212"/>
      <c r="G413" s="21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1" t="s">
        <v>7</v>
      </c>
      <c r="AB413" s="212"/>
      <c r="AC413" s="21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1" t="s">
        <v>7</v>
      </c>
      <c r="O415" s="212"/>
      <c r="P415" s="212"/>
      <c r="Q415" s="21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5" t="s">
        <v>28</v>
      </c>
      <c r="I438" s="215"/>
      <c r="J438" s="215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5"/>
      <c r="I439" s="215"/>
      <c r="J439" s="21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4" t="s">
        <v>29</v>
      </c>
      <c r="AC440" s="21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6" t="s">
        <v>614</v>
      </c>
      <c r="F443" s="216"/>
      <c r="G443" s="216"/>
      <c r="H443" s="216"/>
      <c r="V443" s="17"/>
      <c r="X443" s="23" t="s">
        <v>32</v>
      </c>
      <c r="Y443" s="20">
        <f>IF(B443="PAGADO",0,C448)</f>
        <v>-3182.3660000000018</v>
      </c>
      <c r="AA443" s="216" t="s">
        <v>356</v>
      </c>
      <c r="AB443" s="216"/>
      <c r="AC443" s="216"/>
      <c r="AD443" s="21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7" t="str">
        <f>IF(C448&lt;0,"NO PAGAR","COBRAR")</f>
        <v>NO PAGAR</v>
      </c>
      <c r="C449" s="21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7" t="str">
        <f>IF(Y448&lt;0,"NO PAGAR","COBRAR")</f>
        <v>NO PAGAR</v>
      </c>
      <c r="Y449" s="21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9" t="s">
        <v>9</v>
      </c>
      <c r="C450" s="2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9" t="s">
        <v>9</v>
      </c>
      <c r="Y450" s="2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1" t="s">
        <v>7</v>
      </c>
      <c r="AK454" s="212"/>
      <c r="AL454" s="212"/>
      <c r="AM454" s="21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1" t="s">
        <v>7</v>
      </c>
      <c r="F459" s="212"/>
      <c r="G459" s="21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1" t="s">
        <v>7</v>
      </c>
      <c r="AB459" s="212"/>
      <c r="AC459" s="21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1" t="s">
        <v>7</v>
      </c>
      <c r="O461" s="212"/>
      <c r="P461" s="212"/>
      <c r="Q461" s="21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5" t="s">
        <v>30</v>
      </c>
      <c r="I477" s="215"/>
      <c r="J477" s="215"/>
      <c r="V477" s="17"/>
      <c r="AA477" s="215" t="s">
        <v>31</v>
      </c>
      <c r="AB477" s="215"/>
      <c r="AC477" s="215"/>
    </row>
    <row r="478" spans="1:43">
      <c r="H478" s="215"/>
      <c r="I478" s="215"/>
      <c r="J478" s="215"/>
      <c r="V478" s="17"/>
      <c r="AA478" s="215"/>
      <c r="AB478" s="215"/>
      <c r="AC478" s="21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6" t="s">
        <v>356</v>
      </c>
      <c r="F482" s="216"/>
      <c r="G482" s="216"/>
      <c r="H482" s="216"/>
      <c r="V482" s="17"/>
      <c r="X482" s="23" t="s">
        <v>32</v>
      </c>
      <c r="Y482" s="20">
        <f>IF(B1246="PAGADO",0,C487)</f>
        <v>-4170.7470000000021</v>
      </c>
      <c r="AA482" s="216" t="s">
        <v>529</v>
      </c>
      <c r="AB482" s="216"/>
      <c r="AC482" s="216"/>
      <c r="AD482" s="21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9" t="s">
        <v>9</v>
      </c>
      <c r="C490" s="21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9" t="s">
        <v>9</v>
      </c>
      <c r="Y490" s="21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1" t="s">
        <v>7</v>
      </c>
      <c r="F498" s="212"/>
      <c r="G498" s="21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1" t="s">
        <v>7</v>
      </c>
      <c r="AB498" s="212"/>
      <c r="AC498" s="21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1" t="s">
        <v>7</v>
      </c>
      <c r="O500" s="212"/>
      <c r="P500" s="212"/>
      <c r="Q500" s="213"/>
      <c r="R500" s="18">
        <f>SUM(R484:R499)</f>
        <v>1705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4" t="s">
        <v>29</v>
      </c>
      <c r="AD524" s="214"/>
      <c r="AE524" s="214"/>
    </row>
    <row r="525" spans="2:31">
      <c r="H525" s="215" t="s">
        <v>28</v>
      </c>
      <c r="I525" s="215"/>
      <c r="J525" s="215"/>
      <c r="V525" s="17"/>
      <c r="AC525" s="214"/>
      <c r="AD525" s="214"/>
      <c r="AE525" s="214"/>
    </row>
    <row r="526" spans="2:31">
      <c r="H526" s="215"/>
      <c r="I526" s="215"/>
      <c r="J526" s="215"/>
      <c r="V526" s="17"/>
      <c r="AC526" s="214"/>
      <c r="AD526" s="214"/>
      <c r="AE526" s="214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6" t="s">
        <v>591</v>
      </c>
      <c r="F528" s="216"/>
      <c r="G528" s="216"/>
      <c r="H528" s="216"/>
      <c r="V528" s="17"/>
      <c r="X528" s="23" t="s">
        <v>32</v>
      </c>
      <c r="Y528" s="20">
        <f>IF(B528="PAGADO",0,C533)</f>
        <v>-2703.3370000000023</v>
      </c>
      <c r="AA528" s="216" t="s">
        <v>356</v>
      </c>
      <c r="AB528" s="216"/>
      <c r="AC528" s="216"/>
      <c r="AD528" s="21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7" t="str">
        <f>IF(C533&lt;0,"NO PAGAR","COBRAR")</f>
        <v>NO PAGAR</v>
      </c>
      <c r="C534" s="21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7" t="str">
        <f>IF(Y533&lt;0,"NO PAGAR","COBRAR")</f>
        <v>NO PAGAR</v>
      </c>
      <c r="Y534" s="21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1" t="s">
        <v>7</v>
      </c>
      <c r="F544" s="212"/>
      <c r="G544" s="21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1" t="s">
        <v>7</v>
      </c>
      <c r="AB544" s="212"/>
      <c r="AC544" s="21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1" t="s">
        <v>7</v>
      </c>
      <c r="O546" s="212"/>
      <c r="P546" s="212"/>
      <c r="Q546" s="213"/>
      <c r="R546" s="18">
        <f>SUM(R530:R545)</f>
        <v>526.5</v>
      </c>
      <c r="S546" s="3"/>
      <c r="V546" s="17"/>
      <c r="X546" s="12"/>
      <c r="Y546" s="10"/>
      <c r="AJ546" s="211" t="s">
        <v>7</v>
      </c>
      <c r="AK546" s="212"/>
      <c r="AL546" s="212"/>
      <c r="AM546" s="21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5" t="s">
        <v>30</v>
      </c>
      <c r="I564" s="215"/>
      <c r="J564" s="215"/>
      <c r="V564" s="17"/>
      <c r="AA564" s="215" t="s">
        <v>31</v>
      </c>
      <c r="AB564" s="215"/>
      <c r="AC564" s="215"/>
    </row>
    <row r="565" spans="1:43">
      <c r="H565" s="215"/>
      <c r="I565" s="215"/>
      <c r="J565" s="215"/>
      <c r="V565" s="17"/>
      <c r="AA565" s="215"/>
      <c r="AB565" s="215"/>
      <c r="AC565" s="21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6" t="s">
        <v>591</v>
      </c>
      <c r="F569" s="216"/>
      <c r="G569" s="216"/>
      <c r="H569" s="216"/>
      <c r="V569" s="17"/>
      <c r="X569" s="23" t="s">
        <v>32</v>
      </c>
      <c r="Y569" s="20">
        <f>IF(B1345="PAGADO",0,C574)</f>
        <v>-2187.0370000000021</v>
      </c>
      <c r="AA569" s="216" t="s">
        <v>356</v>
      </c>
      <c r="AB569" s="216"/>
      <c r="AC569" s="216"/>
      <c r="AD569" s="21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9" t="s">
        <v>9</v>
      </c>
      <c r="C577" s="21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9" t="s">
        <v>9</v>
      </c>
      <c r="Y577" s="2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1" t="s">
        <v>7</v>
      </c>
      <c r="F585" s="212"/>
      <c r="G585" s="21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1" t="s">
        <v>7</v>
      </c>
      <c r="AB585" s="212"/>
      <c r="AC585" s="21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1" t="s">
        <v>7</v>
      </c>
      <c r="O587" s="212"/>
      <c r="P587" s="212"/>
      <c r="Q587" s="213"/>
      <c r="R587" s="18">
        <f>SUM(R571:R586)</f>
        <v>1580</v>
      </c>
      <c r="S587" s="3"/>
      <c r="V587" s="17"/>
      <c r="X587" s="12"/>
      <c r="Y587" s="10"/>
      <c r="AJ587" s="211" t="s">
        <v>7</v>
      </c>
      <c r="AK587" s="212"/>
      <c r="AL587" s="212"/>
      <c r="AM587" s="21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4" t="s">
        <v>29</v>
      </c>
      <c r="AD607" s="214"/>
      <c r="AE607" s="214"/>
    </row>
    <row r="608" spans="2:31">
      <c r="H608" s="215" t="s">
        <v>28</v>
      </c>
      <c r="I608" s="215"/>
      <c r="J608" s="215"/>
      <c r="V608" s="17"/>
      <c r="AC608" s="214"/>
      <c r="AD608" s="214"/>
      <c r="AE608" s="214"/>
    </row>
    <row r="609" spans="2:41">
      <c r="H609" s="215"/>
      <c r="I609" s="215"/>
      <c r="J609" s="215"/>
      <c r="V609" s="17"/>
      <c r="AC609" s="214"/>
      <c r="AD609" s="214"/>
      <c r="AE609" s="214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6" t="s">
        <v>356</v>
      </c>
      <c r="F611" s="216"/>
      <c r="G611" s="216"/>
      <c r="H611" s="216"/>
      <c r="V611" s="17"/>
      <c r="X611" s="23" t="s">
        <v>32</v>
      </c>
      <c r="Y611" s="20">
        <f>IF(B611="PAGADO",0,C616)</f>
        <v>-1752.9910000000023</v>
      </c>
      <c r="AA611" s="216" t="s">
        <v>254</v>
      </c>
      <c r="AB611" s="216"/>
      <c r="AC611" s="216"/>
      <c r="AD611" s="21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7" t="str">
        <f>IF(C616&lt;0,"NO PAGAR","COBRAR")</f>
        <v>NO PAGAR</v>
      </c>
      <c r="C617" s="217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7" t="str">
        <f>IF(Y616&lt;0,"NO PAGAR","COBRAR")</f>
        <v>NO PAGAR</v>
      </c>
      <c r="Y617" s="217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9" t="s">
        <v>9</v>
      </c>
      <c r="C618" s="2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9" t="s">
        <v>9</v>
      </c>
      <c r="Y618" s="2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1" t="s">
        <v>7</v>
      </c>
      <c r="F627" s="212"/>
      <c r="G627" s="21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1" t="s">
        <v>7</v>
      </c>
      <c r="AB627" s="212"/>
      <c r="AC627" s="21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1" t="s">
        <v>7</v>
      </c>
      <c r="O629" s="212"/>
      <c r="P629" s="212"/>
      <c r="Q629" s="213"/>
      <c r="R629" s="18">
        <f>SUM(R613:R628)</f>
        <v>179</v>
      </c>
      <c r="S629" s="3"/>
      <c r="V629" s="17"/>
      <c r="X629" s="12"/>
      <c r="Y629" s="10"/>
      <c r="AJ629" s="211" t="s">
        <v>7</v>
      </c>
      <c r="AK629" s="212"/>
      <c r="AL629" s="212"/>
      <c r="AM629" s="21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5" t="s">
        <v>30</v>
      </c>
      <c r="I651" s="215"/>
      <c r="J651" s="215"/>
      <c r="V651" s="17"/>
      <c r="AA651" s="215" t="s">
        <v>31</v>
      </c>
      <c r="AB651" s="215"/>
      <c r="AC651" s="215"/>
    </row>
    <row r="652" spans="1:43">
      <c r="H652" s="215"/>
      <c r="I652" s="215"/>
      <c r="J652" s="215"/>
      <c r="V652" s="17"/>
      <c r="AA652" s="215"/>
      <c r="AB652" s="215"/>
      <c r="AC652" s="21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6" t="s">
        <v>356</v>
      </c>
      <c r="F656" s="216"/>
      <c r="G656" s="216"/>
      <c r="H656" s="216"/>
      <c r="V656" s="17"/>
      <c r="X656" s="23" t="s">
        <v>32</v>
      </c>
      <c r="Y656" s="20">
        <f>IF(B1438="PAGADO",0,C661)</f>
        <v>-2262.0810000000019</v>
      </c>
      <c r="AA656" s="216" t="s">
        <v>254</v>
      </c>
      <c r="AB656" s="216"/>
      <c r="AC656" s="216"/>
      <c r="AD656" s="216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1" t="s">
        <v>7</v>
      </c>
      <c r="F672" s="212"/>
      <c r="G672" s="21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1" t="s">
        <v>7</v>
      </c>
      <c r="AB672" s="212"/>
      <c r="AC672" s="21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1" t="s">
        <v>7</v>
      </c>
      <c r="O674" s="212"/>
      <c r="P674" s="212"/>
      <c r="Q674" s="213"/>
      <c r="R674" s="18">
        <f>SUM(R658:R673)</f>
        <v>1500</v>
      </c>
      <c r="S674" s="3"/>
      <c r="V674" s="17"/>
      <c r="X674" s="12"/>
      <c r="Y674" s="10"/>
      <c r="AJ674" s="211" t="s">
        <v>7</v>
      </c>
      <c r="AK674" s="212"/>
      <c r="AL674" s="212"/>
      <c r="AM674" s="21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4" t="s">
        <v>29</v>
      </c>
      <c r="AD692" s="214"/>
      <c r="AE692" s="214"/>
    </row>
    <row r="693" spans="2:41">
      <c r="H693" s="215" t="s">
        <v>28</v>
      </c>
      <c r="I693" s="215"/>
      <c r="J693" s="215"/>
      <c r="V693" s="17"/>
      <c r="AC693" s="214"/>
      <c r="AD693" s="214"/>
      <c r="AE693" s="214"/>
    </row>
    <row r="694" spans="2:41">
      <c r="H694" s="215"/>
      <c r="I694" s="215"/>
      <c r="J694" s="215"/>
      <c r="V694" s="17"/>
      <c r="AC694" s="214"/>
      <c r="AD694" s="214"/>
      <c r="AE694" s="214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6" t="s">
        <v>356</v>
      </c>
      <c r="F698" s="216"/>
      <c r="G698" s="216"/>
      <c r="H698" s="216"/>
      <c r="V698" s="17"/>
      <c r="X698" s="23" t="s">
        <v>32</v>
      </c>
      <c r="Y698" s="20">
        <f>IF(B698="PAGADO",0,C703)</f>
        <v>-418.08100000000195</v>
      </c>
      <c r="AA698" s="216" t="s">
        <v>254</v>
      </c>
      <c r="AB698" s="216"/>
      <c r="AC698" s="216"/>
      <c r="AD698" s="216"/>
      <c r="AK698" s="226" t="s">
        <v>110</v>
      </c>
      <c r="AL698" s="226"/>
      <c r="AM698" s="226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7" t="str">
        <f>IF(C703&lt;0,"NO PAGAR","COBRAR")</f>
        <v>NO PAGAR</v>
      </c>
      <c r="C704" s="217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7" t="str">
        <f>IF(Y703&lt;0,"NO PAGAR","COBRAR")</f>
        <v>NO PAGAR</v>
      </c>
      <c r="Y704" s="217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9" t="s">
        <v>9</v>
      </c>
      <c r="C705" s="21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9" t="s">
        <v>9</v>
      </c>
      <c r="Y705" s="21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1" t="s">
        <v>7</v>
      </c>
      <c r="F714" s="212"/>
      <c r="G714" s="21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1" t="s">
        <v>7</v>
      </c>
      <c r="AB714" s="212"/>
      <c r="AC714" s="21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1" t="s">
        <v>7</v>
      </c>
      <c r="O716" s="212"/>
      <c r="P716" s="212"/>
      <c r="Q716" s="213"/>
      <c r="R716" s="18">
        <f>SUM(R700:R715)</f>
        <v>270</v>
      </c>
      <c r="S716" s="3"/>
      <c r="V716" s="17"/>
      <c r="X716" s="12"/>
      <c r="Y716" s="10"/>
      <c r="AJ716" s="211" t="s">
        <v>7</v>
      </c>
      <c r="AK716" s="212"/>
      <c r="AL716" s="212"/>
      <c r="AM716" s="21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5" t="s">
        <v>30</v>
      </c>
      <c r="I734" s="215"/>
      <c r="J734" s="215"/>
      <c r="V734" s="17"/>
      <c r="AA734" s="215" t="s">
        <v>31</v>
      </c>
      <c r="AB734" s="215"/>
      <c r="AC734" s="215"/>
    </row>
    <row r="735" spans="1:43">
      <c r="H735" s="215"/>
      <c r="I735" s="215"/>
      <c r="J735" s="215"/>
      <c r="V735" s="17"/>
      <c r="AA735" s="215"/>
      <c r="AB735" s="215"/>
      <c r="AC735" s="215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6" t="s">
        <v>356</v>
      </c>
      <c r="F737" s="216"/>
      <c r="G737" s="216"/>
      <c r="H737" s="216"/>
      <c r="V737" s="17"/>
      <c r="X737" s="23" t="s">
        <v>32</v>
      </c>
      <c r="Y737" s="20">
        <f>IF(B1531="PAGADO",0,C742)</f>
        <v>156.718999999998</v>
      </c>
      <c r="AA737" s="216" t="s">
        <v>254</v>
      </c>
      <c r="AB737" s="216"/>
      <c r="AC737" s="216"/>
      <c r="AD737" s="216"/>
      <c r="AK737" s="216" t="s">
        <v>10</v>
      </c>
      <c r="AL737" s="216"/>
      <c r="AM737" s="216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9" t="s">
        <v>9</v>
      </c>
      <c r="C745" s="2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9" t="s">
        <v>9</v>
      </c>
      <c r="Y745" s="2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1" t="s">
        <v>7</v>
      </c>
      <c r="F753" s="212"/>
      <c r="G753" s="21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1" t="s">
        <v>7</v>
      </c>
      <c r="AB753" s="212"/>
      <c r="AC753" s="21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1" t="s">
        <v>7</v>
      </c>
      <c r="O755" s="212"/>
      <c r="P755" s="212"/>
      <c r="Q755" s="213"/>
      <c r="R755" s="18">
        <f>SUM(R739:R754)</f>
        <v>100</v>
      </c>
      <c r="S755" s="3"/>
      <c r="V755" s="17"/>
      <c r="X755" s="12"/>
      <c r="Y755" s="10"/>
      <c r="AJ755" s="211" t="s">
        <v>7</v>
      </c>
      <c r="AK755" s="212"/>
      <c r="AL755" s="212"/>
      <c r="AM755" s="21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4" t="s">
        <v>29</v>
      </c>
      <c r="AD776" s="214"/>
      <c r="AE776" s="214"/>
    </row>
    <row r="777" spans="2:41">
      <c r="H777" s="215" t="s">
        <v>28</v>
      </c>
      <c r="I777" s="215"/>
      <c r="J777" s="215"/>
      <c r="V777" s="17"/>
      <c r="AC777" s="214"/>
      <c r="AD777" s="214"/>
      <c r="AE777" s="214"/>
    </row>
    <row r="778" spans="2:41">
      <c r="H778" s="215"/>
      <c r="I778" s="215"/>
      <c r="J778" s="215"/>
      <c r="V778" s="17"/>
      <c r="AC778" s="214"/>
      <c r="AD778" s="214"/>
      <c r="AE778" s="214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6" t="s">
        <v>679</v>
      </c>
      <c r="F782" s="216"/>
      <c r="G782" s="216"/>
      <c r="H782" s="216"/>
      <c r="O782" s="216" t="s">
        <v>431</v>
      </c>
      <c r="P782" s="216"/>
      <c r="Q782" s="216"/>
      <c r="V782" s="17"/>
      <c r="X782" s="23" t="s">
        <v>32</v>
      </c>
      <c r="Y782" s="20">
        <f>IF(B782="PAGADO",0,C787)</f>
        <v>-613.64000000000192</v>
      </c>
      <c r="AA782" s="216" t="s">
        <v>356</v>
      </c>
      <c r="AB782" s="216"/>
      <c r="AC782" s="216"/>
      <c r="AD782" s="216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7" t="str">
        <f>IF(C787&lt;0,"NO PAGAR","COBRAR")</f>
        <v>NO PAGAR</v>
      </c>
      <c r="C788" s="217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7" t="str">
        <f>IF(Y787&lt;0,"NO PAGAR","COBRAR")</f>
        <v>NO PAGAR</v>
      </c>
      <c r="Y788" s="21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9" t="s">
        <v>9</v>
      </c>
      <c r="C789" s="2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9" t="s">
        <v>9</v>
      </c>
      <c r="Y789" s="2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1" t="s">
        <v>7</v>
      </c>
      <c r="F798" s="212"/>
      <c r="G798" s="21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1" t="s">
        <v>7</v>
      </c>
      <c r="AB798" s="212"/>
      <c r="AC798" s="21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1" t="s">
        <v>7</v>
      </c>
      <c r="O800" s="212"/>
      <c r="P800" s="212"/>
      <c r="Q800" s="213"/>
      <c r="R800" s="18">
        <f>SUM(R784:R799)</f>
        <v>730.51</v>
      </c>
      <c r="S800" s="3"/>
      <c r="V800" s="17"/>
      <c r="X800" s="12"/>
      <c r="Y800" s="10"/>
      <c r="AJ800" s="211" t="s">
        <v>7</v>
      </c>
      <c r="AK800" s="212"/>
      <c r="AL800" s="212"/>
      <c r="AM800" s="21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5" t="s">
        <v>30</v>
      </c>
      <c r="I822" s="215"/>
      <c r="J822" s="215"/>
      <c r="V822" s="17"/>
      <c r="AA822" s="215" t="s">
        <v>31</v>
      </c>
      <c r="AB822" s="215"/>
      <c r="AC822" s="215"/>
    </row>
    <row r="823" spans="1:43">
      <c r="H823" s="215"/>
      <c r="I823" s="215"/>
      <c r="J823" s="215"/>
      <c r="V823" s="17"/>
      <c r="AA823" s="215"/>
      <c r="AB823" s="215"/>
      <c r="AC823" s="215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6" t="s">
        <v>356</v>
      </c>
      <c r="F827" s="216"/>
      <c r="G827" s="216"/>
      <c r="H827" s="216"/>
      <c r="V827" s="17"/>
      <c r="X827" s="23" t="s">
        <v>32</v>
      </c>
      <c r="Y827" s="20">
        <f>IF(B1624="PAGADO",0,C832)</f>
        <v>-1618.1800000000017</v>
      </c>
      <c r="AA827" s="216" t="s">
        <v>679</v>
      </c>
      <c r="AB827" s="216"/>
      <c r="AC827" s="216"/>
      <c r="AD827" s="216"/>
      <c r="AK827" s="238" t="s">
        <v>188</v>
      </c>
      <c r="AL827" s="238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1650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4" t="s">
        <v>29</v>
      </c>
      <c r="AD867" s="214"/>
      <c r="AE867" s="214"/>
    </row>
    <row r="868" spans="2:41">
      <c r="H868" s="215" t="s">
        <v>28</v>
      </c>
      <c r="I868" s="215"/>
      <c r="J868" s="215"/>
      <c r="V868" s="17"/>
      <c r="AC868" s="214"/>
      <c r="AD868" s="214"/>
      <c r="AE868" s="214"/>
    </row>
    <row r="869" spans="2:41">
      <c r="H869" s="215"/>
      <c r="I869" s="215"/>
      <c r="J869" s="215"/>
      <c r="V869" s="17"/>
      <c r="AC869" s="214"/>
      <c r="AD869" s="214"/>
      <c r="AE869" s="21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6" t="s">
        <v>356</v>
      </c>
      <c r="F873" s="216"/>
      <c r="G873" s="216"/>
      <c r="H873" s="216"/>
      <c r="V873" s="17"/>
      <c r="X873" s="23" t="s">
        <v>32</v>
      </c>
      <c r="Y873" s="20">
        <f>IF(B873="PAGADO",0,C878)</f>
        <v>-1716.7520000000013</v>
      </c>
      <c r="AA873" s="216" t="s">
        <v>20</v>
      </c>
      <c r="AB873" s="216"/>
      <c r="AC873" s="216"/>
      <c r="AD873" s="216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/>
      <c r="AB875" s="3"/>
      <c r="AC875" s="3"/>
      <c r="AD875" s="5"/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1825.8520000000012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-1825.8520000000012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>
      <c r="B879" s="217" t="str">
        <f>IF(C878&lt;0,"NO PAGAR","COBRAR")</f>
        <v>NO PAGAR</v>
      </c>
      <c r="C879" s="217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7" t="str">
        <f>IF(Y878&lt;0,"NO PAGAR","COBRAR")</f>
        <v>NO PAGAR</v>
      </c>
      <c r="Y879" s="217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209" t="s">
        <v>9</v>
      </c>
      <c r="C880" s="2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1" t="s">
        <v>7</v>
      </c>
      <c r="F889" s="212"/>
      <c r="G889" s="213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1" t="s">
        <v>7</v>
      </c>
      <c r="O891" s="212"/>
      <c r="P891" s="212"/>
      <c r="Q891" s="213"/>
      <c r="R891" s="18">
        <f>SUM(R875:R890)</f>
        <v>225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1825.8520000000012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5" t="s">
        <v>30</v>
      </c>
      <c r="I913" s="215"/>
      <c r="J913" s="215"/>
      <c r="V913" s="17"/>
      <c r="AA913" s="215" t="s">
        <v>31</v>
      </c>
      <c r="AB913" s="215"/>
      <c r="AC913" s="215"/>
    </row>
    <row r="914" spans="2:41">
      <c r="H914" s="215"/>
      <c r="I914" s="215"/>
      <c r="J914" s="215"/>
      <c r="V914" s="17"/>
      <c r="AA914" s="215"/>
      <c r="AB914" s="215"/>
      <c r="AC914" s="215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-1716.7520000000013</v>
      </c>
      <c r="E918" s="216" t="s">
        <v>20</v>
      </c>
      <c r="F918" s="216"/>
      <c r="G918" s="216"/>
      <c r="H918" s="216"/>
      <c r="V918" s="17"/>
      <c r="X918" s="23" t="s">
        <v>32</v>
      </c>
      <c r="Y918" s="20">
        <f>IF(B1718="PAGADO",0,C923)</f>
        <v>-1825.8520000000012</v>
      </c>
      <c r="AA918" s="216" t="s">
        <v>20</v>
      </c>
      <c r="AB918" s="216"/>
      <c r="AC918" s="216"/>
      <c r="AD918" s="21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1825.8520000000012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1825.8520000000012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-1825.8520000000012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-1825.8520000000012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1825.8520000000012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1825.8520000000012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1825.8520000000012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1825.8520000000012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4" t="s">
        <v>29</v>
      </c>
      <c r="AD960" s="214"/>
      <c r="AE960" s="214"/>
    </row>
    <row r="961" spans="2:41">
      <c r="H961" s="215" t="s">
        <v>28</v>
      </c>
      <c r="I961" s="215"/>
      <c r="J961" s="215"/>
      <c r="V961" s="17"/>
      <c r="AC961" s="214"/>
      <c r="AD961" s="214"/>
      <c r="AE961" s="214"/>
    </row>
    <row r="962" spans="2:41">
      <c r="H962" s="215"/>
      <c r="I962" s="215"/>
      <c r="J962" s="215"/>
      <c r="V962" s="17"/>
      <c r="AC962" s="214"/>
      <c r="AD962" s="214"/>
      <c r="AE962" s="21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-1825.8520000000012</v>
      </c>
      <c r="E966" s="216" t="s">
        <v>20</v>
      </c>
      <c r="F966" s="216"/>
      <c r="G966" s="216"/>
      <c r="H966" s="216"/>
      <c r="V966" s="17"/>
      <c r="X966" s="23" t="s">
        <v>32</v>
      </c>
      <c r="Y966" s="20">
        <f>IF(B966="PAGADO",0,C971)</f>
        <v>-1825.8520000000012</v>
      </c>
      <c r="AA966" s="216" t="s">
        <v>20</v>
      </c>
      <c r="AB966" s="216"/>
      <c r="AC966" s="216"/>
      <c r="AD966" s="216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1825.8520000000012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1825.8520000000012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-1825.8520000000012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-1825.8520000000012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7" t="str">
        <f>IF(C971&lt;0,"NO PAGAR","COBRAR")</f>
        <v>NO PAGAR</v>
      </c>
      <c r="C972" s="21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7" t="str">
        <f>IF(Y971&lt;0,"NO PAGAR","COBRAR")</f>
        <v>NO PAGAR</v>
      </c>
      <c r="Y972" s="21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1825.8520000000012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1825.8520000000012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1825.8520000000012</v>
      </c>
      <c r="V993" s="17"/>
      <c r="X993" s="15" t="s">
        <v>18</v>
      </c>
      <c r="Y993" s="16">
        <f>SUM(Y974:Y992)</f>
        <v>1825.8520000000012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5" t="s">
        <v>30</v>
      </c>
      <c r="I1006" s="215"/>
      <c r="J1006" s="215"/>
      <c r="V1006" s="17"/>
      <c r="AA1006" s="215" t="s">
        <v>31</v>
      </c>
      <c r="AB1006" s="215"/>
      <c r="AC1006" s="215"/>
    </row>
    <row r="1007" spans="1:43">
      <c r="H1007" s="215"/>
      <c r="I1007" s="215"/>
      <c r="J1007" s="215"/>
      <c r="V1007" s="17"/>
      <c r="AA1007" s="215"/>
      <c r="AB1007" s="215"/>
      <c r="AC1007" s="215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-1825.8520000000012</v>
      </c>
      <c r="E1011" s="216" t="s">
        <v>20</v>
      </c>
      <c r="F1011" s="216"/>
      <c r="G1011" s="216"/>
      <c r="H1011" s="216"/>
      <c r="V1011" s="17"/>
      <c r="X1011" s="23" t="s">
        <v>32</v>
      </c>
      <c r="Y1011" s="20">
        <f>IF(B1811="PAGADO",0,C1016)</f>
        <v>-1825.8520000000012</v>
      </c>
      <c r="AA1011" s="216" t="s">
        <v>20</v>
      </c>
      <c r="AB1011" s="216"/>
      <c r="AC1011" s="216"/>
      <c r="AD1011" s="21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1825.8520000000012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1825.8520000000012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-1825.8520000000012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-1825.8520000000012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1825.8520000000012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1825.8520000000012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1825.8520000000012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1825.8520000000012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abSelected="1" topLeftCell="P867" zoomScale="80" zoomScaleNormal="80" workbookViewId="0">
      <selection activeCell="AA871" sqref="AA871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6" t="s">
        <v>79</v>
      </c>
      <c r="F8" s="216"/>
      <c r="G8" s="216"/>
      <c r="H8" s="216"/>
      <c r="V8" s="17"/>
      <c r="X8" s="23" t="s">
        <v>32</v>
      </c>
      <c r="Y8" s="20">
        <f>IF(B8="PAGADO",0,C13)</f>
        <v>0</v>
      </c>
      <c r="AA8" s="216" t="s">
        <v>148</v>
      </c>
      <c r="AB8" s="216"/>
      <c r="AC8" s="216"/>
      <c r="AD8" s="216"/>
      <c r="AK8" s="226" t="s">
        <v>110</v>
      </c>
      <c r="AL8" s="226"/>
      <c r="AM8" s="22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1" t="s">
        <v>7</v>
      </c>
      <c r="AB24" s="212"/>
      <c r="AC24" s="21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6" t="s">
        <v>79</v>
      </c>
      <c r="F53" s="216"/>
      <c r="G53" s="216"/>
      <c r="H53" s="216"/>
      <c r="V53" s="17"/>
      <c r="X53" s="23" t="s">
        <v>32</v>
      </c>
      <c r="Y53" s="20">
        <f>IF(B53="PAGADO",0,C58)</f>
        <v>251.97000000000011</v>
      </c>
      <c r="AA53" s="216" t="s">
        <v>148</v>
      </c>
      <c r="AB53" s="216"/>
      <c r="AC53" s="216"/>
      <c r="AD53" s="21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1" t="s">
        <v>7</v>
      </c>
      <c r="F69" s="212"/>
      <c r="G69" s="21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4" t="s">
        <v>29</v>
      </c>
      <c r="AD97" s="214"/>
      <c r="AE97" s="214"/>
    </row>
    <row r="98" spans="2:41">
      <c r="H98" s="215" t="s">
        <v>28</v>
      </c>
      <c r="I98" s="215"/>
      <c r="J98" s="215"/>
      <c r="V98" s="17"/>
      <c r="AC98" s="214"/>
      <c r="AD98" s="214"/>
      <c r="AE98" s="214"/>
    </row>
    <row r="99" spans="2:41">
      <c r="H99" s="215"/>
      <c r="I99" s="215"/>
      <c r="J99" s="215"/>
      <c r="V99" s="17"/>
      <c r="AC99" s="214"/>
      <c r="AD99" s="214"/>
      <c r="AE99" s="21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6" t="s">
        <v>79</v>
      </c>
      <c r="F103" s="216"/>
      <c r="G103" s="216"/>
      <c r="H103" s="216"/>
      <c r="V103" s="17"/>
      <c r="X103" s="23" t="s">
        <v>156</v>
      </c>
      <c r="Y103" s="20">
        <f>IF(B103="PAGADO",0,C108)</f>
        <v>1501.97</v>
      </c>
      <c r="AA103" s="216" t="s">
        <v>79</v>
      </c>
      <c r="AB103" s="216"/>
      <c r="AC103" s="216"/>
      <c r="AD103" s="21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7" t="str">
        <f>IF(C108&lt;0,"NO PAGAR","COBRAR")</f>
        <v>COBRAR</v>
      </c>
      <c r="C109" s="21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7" t="str">
        <f>IF(Y108&lt;0,"NO PAGAR","COBRAR")</f>
        <v>COBRAR</v>
      </c>
      <c r="Y109" s="21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5" t="s">
        <v>30</v>
      </c>
      <c r="I130" s="215"/>
      <c r="J130" s="215"/>
      <c r="V130" s="17"/>
      <c r="AA130" s="215" t="s">
        <v>31</v>
      </c>
      <c r="AB130" s="215"/>
      <c r="AC130" s="215"/>
    </row>
    <row r="131" spans="2:41">
      <c r="H131" s="215"/>
      <c r="I131" s="215"/>
      <c r="J131" s="215"/>
      <c r="V131" s="17"/>
      <c r="AA131" s="215"/>
      <c r="AB131" s="215"/>
      <c r="AC131" s="21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6" t="s">
        <v>148</v>
      </c>
      <c r="F135" s="216"/>
      <c r="G135" s="216"/>
      <c r="H135" s="216"/>
      <c r="V135" s="17"/>
      <c r="X135" s="23" t="s">
        <v>32</v>
      </c>
      <c r="Y135" s="20">
        <f>IF(B135="PAGADO",0,C140)</f>
        <v>0</v>
      </c>
      <c r="AA135" s="216" t="s">
        <v>355</v>
      </c>
      <c r="AB135" s="216"/>
      <c r="AC135" s="216"/>
      <c r="AD135" s="21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9" t="s">
        <v>9</v>
      </c>
      <c r="C143" s="21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9" t="s">
        <v>9</v>
      </c>
      <c r="Y143" s="21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1" t="s">
        <v>7</v>
      </c>
      <c r="F151" s="212"/>
      <c r="G151" s="21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1" t="s">
        <v>7</v>
      </c>
      <c r="AB151" s="212"/>
      <c r="AC151" s="21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1" t="s">
        <v>7</v>
      </c>
      <c r="O153" s="212"/>
      <c r="P153" s="212"/>
      <c r="Q153" s="213"/>
      <c r="R153" s="18">
        <f>SUM(R137:R152)</f>
        <v>0</v>
      </c>
      <c r="S153" s="3"/>
      <c r="V153" s="17"/>
      <c r="X153" s="12"/>
      <c r="Y153" s="10"/>
      <c r="AJ153" s="211" t="s">
        <v>7</v>
      </c>
      <c r="AK153" s="212"/>
      <c r="AL153" s="212"/>
      <c r="AM153" s="21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4" t="s">
        <v>29</v>
      </c>
      <c r="AD169" s="214"/>
      <c r="AE169" s="214"/>
    </row>
    <row r="170" spans="2:41">
      <c r="H170" s="215" t="s">
        <v>28</v>
      </c>
      <c r="I170" s="215"/>
      <c r="J170" s="215"/>
      <c r="V170" s="17"/>
      <c r="AC170" s="214"/>
      <c r="AD170" s="214"/>
      <c r="AE170" s="214"/>
    </row>
    <row r="171" spans="2:41">
      <c r="H171" s="215"/>
      <c r="I171" s="215"/>
      <c r="J171" s="215"/>
      <c r="V171" s="17"/>
      <c r="AC171" s="214"/>
      <c r="AD171" s="214"/>
      <c r="AE171" s="21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6" t="s">
        <v>79</v>
      </c>
      <c r="F175" s="216"/>
      <c r="G175" s="216"/>
      <c r="H175" s="216"/>
      <c r="V175" s="17"/>
      <c r="X175" s="23" t="s">
        <v>32</v>
      </c>
      <c r="Y175" s="20">
        <f>IF(B175="PAGADO",0,C180)</f>
        <v>0</v>
      </c>
      <c r="AA175" s="216" t="s">
        <v>355</v>
      </c>
      <c r="AB175" s="216"/>
      <c r="AC175" s="216"/>
      <c r="AD175" s="21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7" t="str">
        <f>IF(C180&lt;0,"NO PAGAR","COBRAR")</f>
        <v>COBRAR</v>
      </c>
      <c r="C181" s="21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tr">
        <f>IF(Y180&lt;0,"NO PAGAR","COBRAR")</f>
        <v>NO PAGAR</v>
      </c>
      <c r="Y181" s="21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9" t="s">
        <v>9</v>
      </c>
      <c r="C182" s="21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9" t="s">
        <v>9</v>
      </c>
      <c r="Y182" s="21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1" t="s">
        <v>7</v>
      </c>
      <c r="F191" s="212"/>
      <c r="G191" s="21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1" t="s">
        <v>7</v>
      </c>
      <c r="AB191" s="212"/>
      <c r="AC191" s="21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1" t="s">
        <v>7</v>
      </c>
      <c r="O193" s="212"/>
      <c r="P193" s="212"/>
      <c r="Q193" s="213"/>
      <c r="R193" s="18">
        <f>SUM(R177:R192)</f>
        <v>400</v>
      </c>
      <c r="S193" s="3"/>
      <c r="V193" s="17"/>
      <c r="X193" s="12"/>
      <c r="Y193" s="10"/>
      <c r="AJ193" s="211" t="s">
        <v>7</v>
      </c>
      <c r="AK193" s="212"/>
      <c r="AL193" s="212"/>
      <c r="AM193" s="21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5" t="s">
        <v>30</v>
      </c>
      <c r="I207" s="215"/>
      <c r="J207" s="215"/>
      <c r="V207" s="17"/>
      <c r="AA207" s="215" t="s">
        <v>31</v>
      </c>
      <c r="AB207" s="215"/>
      <c r="AC207" s="215"/>
    </row>
    <row r="208" spans="1:43">
      <c r="H208" s="215"/>
      <c r="I208" s="215"/>
      <c r="J208" s="215"/>
      <c r="V208" s="17"/>
      <c r="AA208" s="215"/>
      <c r="AB208" s="215"/>
      <c r="AC208" s="21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6" t="s">
        <v>355</v>
      </c>
      <c r="F212" s="216"/>
      <c r="G212" s="216"/>
      <c r="H212" s="216"/>
      <c r="V212" s="17"/>
      <c r="X212" s="23" t="s">
        <v>130</v>
      </c>
      <c r="Y212" s="20">
        <f>IF(B212="PAGADO",0,C217)</f>
        <v>0</v>
      </c>
      <c r="AA212" s="216" t="s">
        <v>543</v>
      </c>
      <c r="AB212" s="216"/>
      <c r="AC212" s="216"/>
      <c r="AD212" s="21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9" t="s">
        <v>9</v>
      </c>
      <c r="C220" s="21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9" t="s">
        <v>9</v>
      </c>
      <c r="Y220" s="21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1" t="s">
        <v>7</v>
      </c>
      <c r="F228" s="212"/>
      <c r="G228" s="21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1" t="s">
        <v>7</v>
      </c>
      <c r="AB228" s="212"/>
      <c r="AC228" s="21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1" t="s">
        <v>7</v>
      </c>
      <c r="O230" s="212"/>
      <c r="P230" s="212"/>
      <c r="Q230" s="213"/>
      <c r="R230" s="18">
        <f>SUM(R214:R229)</f>
        <v>0</v>
      </c>
      <c r="S230" s="3"/>
      <c r="V230" s="17"/>
      <c r="X230" s="12"/>
      <c r="Y230" s="10"/>
      <c r="AJ230" s="211" t="s">
        <v>7</v>
      </c>
      <c r="AK230" s="212"/>
      <c r="AL230" s="212"/>
      <c r="AM230" s="21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4" t="s">
        <v>29</v>
      </c>
      <c r="AD253" s="214"/>
      <c r="AE253" s="214"/>
    </row>
    <row r="254" spans="5:31">
      <c r="H254" s="215" t="s">
        <v>28</v>
      </c>
      <c r="I254" s="215"/>
      <c r="J254" s="215"/>
      <c r="V254" s="17"/>
      <c r="AC254" s="214"/>
      <c r="AD254" s="214"/>
      <c r="AE254" s="214"/>
    </row>
    <row r="255" spans="5:31">
      <c r="H255" s="215"/>
      <c r="I255" s="215"/>
      <c r="J255" s="215"/>
      <c r="V255" s="17"/>
      <c r="AC255" s="214"/>
      <c r="AD255" s="214"/>
      <c r="AE255" s="21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6" t="s">
        <v>543</v>
      </c>
      <c r="F259" s="216"/>
      <c r="G259" s="216"/>
      <c r="H259" s="216"/>
      <c r="V259" s="17"/>
      <c r="X259" s="23" t="s">
        <v>32</v>
      </c>
      <c r="Y259" s="20">
        <f>IF(B259="PAGADO",0,C264)</f>
        <v>0</v>
      </c>
      <c r="AA259" s="216" t="s">
        <v>598</v>
      </c>
      <c r="AB259" s="216"/>
      <c r="AC259" s="216"/>
      <c r="AD259" s="21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7" t="str">
        <f>IF(C264&lt;0,"NO PAGAR","COBRAR")</f>
        <v>COBRAR</v>
      </c>
      <c r="C265" s="21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7" t="str">
        <f>IF(Y264&lt;0,"NO PAGAR","COBRAR")</f>
        <v>COBRAR</v>
      </c>
      <c r="Y265" s="21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9" t="s">
        <v>9</v>
      </c>
      <c r="C266" s="21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9" t="s">
        <v>9</v>
      </c>
      <c r="Y266" s="21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1" t="s">
        <v>7</v>
      </c>
      <c r="F275" s="212"/>
      <c r="G275" s="21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1" t="s">
        <v>7</v>
      </c>
      <c r="AB275" s="212"/>
      <c r="AC275" s="21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1" t="s">
        <v>7</v>
      </c>
      <c r="O277" s="212"/>
      <c r="P277" s="212"/>
      <c r="Q277" s="213"/>
      <c r="R277" s="18">
        <f>SUM(R261:R276)</f>
        <v>100</v>
      </c>
      <c r="S277" s="3"/>
      <c r="V277" s="17"/>
      <c r="X277" s="12"/>
      <c r="Y277" s="10"/>
      <c r="AJ277" s="211" t="s">
        <v>7</v>
      </c>
      <c r="AK277" s="212"/>
      <c r="AL277" s="212"/>
      <c r="AM277" s="21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5" t="s">
        <v>30</v>
      </c>
      <c r="I299" s="215"/>
      <c r="J299" s="215"/>
      <c r="V299" s="17"/>
      <c r="AA299" s="215" t="s">
        <v>31</v>
      </c>
      <c r="AB299" s="215"/>
      <c r="AC299" s="215"/>
    </row>
    <row r="300" spans="1:43">
      <c r="H300" s="215"/>
      <c r="I300" s="215"/>
      <c r="J300" s="215"/>
      <c r="V300" s="17"/>
      <c r="AA300" s="215"/>
      <c r="AB300" s="215"/>
      <c r="AC300" s="21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6" t="s">
        <v>355</v>
      </c>
      <c r="F304" s="216"/>
      <c r="G304" s="216"/>
      <c r="H304" s="216"/>
      <c r="V304" s="17"/>
      <c r="X304" s="23" t="s">
        <v>32</v>
      </c>
      <c r="Y304" s="20">
        <f>IF(B1053="PAGADO",0,C309)</f>
        <v>240</v>
      </c>
      <c r="AA304" s="216" t="s">
        <v>675</v>
      </c>
      <c r="AB304" s="216"/>
      <c r="AC304" s="216"/>
      <c r="AD304" s="21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9" t="s">
        <v>9</v>
      </c>
      <c r="C312" s="21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9" t="s">
        <v>9</v>
      </c>
      <c r="Y312" s="21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1" t="s">
        <v>7</v>
      </c>
      <c r="F320" s="212"/>
      <c r="G320" s="21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1" t="s">
        <v>7</v>
      </c>
      <c r="AB320" s="212"/>
      <c r="AC320" s="21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1" t="s">
        <v>7</v>
      </c>
      <c r="O322" s="212"/>
      <c r="P322" s="212"/>
      <c r="Q322" s="213"/>
      <c r="R322" s="18">
        <f>SUM(R306:R321)</f>
        <v>2552.6999999999998</v>
      </c>
      <c r="S322" s="3"/>
      <c r="V322" s="17"/>
      <c r="X322" s="11"/>
      <c r="Y322" s="10"/>
      <c r="AJ322" s="211" t="s">
        <v>7</v>
      </c>
      <c r="AK322" s="212"/>
      <c r="AL322" s="212"/>
      <c r="AM322" s="21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5" t="s">
        <v>28</v>
      </c>
      <c r="I347" s="215"/>
      <c r="J347" s="215"/>
      <c r="V347" s="17"/>
    </row>
    <row r="348" spans="2:30">
      <c r="H348" s="215"/>
      <c r="I348" s="215"/>
      <c r="J348" s="215"/>
      <c r="V348" s="17"/>
    </row>
    <row r="349" spans="2:30">
      <c r="V349" s="17"/>
      <c r="X349" s="228" t="s">
        <v>64</v>
      </c>
      <c r="AB349" s="222" t="s">
        <v>29</v>
      </c>
      <c r="AC349" s="222"/>
      <c r="AD349" s="222"/>
    </row>
    <row r="350" spans="2:30">
      <c r="V350" s="17"/>
      <c r="X350" s="228"/>
      <c r="AB350" s="222"/>
      <c r="AC350" s="222"/>
      <c r="AD350" s="222"/>
    </row>
    <row r="351" spans="2:30" ht="23.25">
      <c r="B351" s="22" t="s">
        <v>64</v>
      </c>
      <c r="V351" s="17"/>
      <c r="X351" s="228"/>
      <c r="AB351" s="222"/>
      <c r="AC351" s="222"/>
      <c r="AD351" s="222"/>
    </row>
    <row r="352" spans="2:30" ht="23.25">
      <c r="B352" s="23" t="s">
        <v>130</v>
      </c>
      <c r="C352" s="20">
        <f>IF(X304="PAGADO",0,Y309)</f>
        <v>229.98</v>
      </c>
      <c r="E352" s="216" t="s">
        <v>543</v>
      </c>
      <c r="F352" s="216"/>
      <c r="G352" s="216"/>
      <c r="H352" s="216"/>
      <c r="V352" s="17"/>
      <c r="X352" s="23" t="s">
        <v>130</v>
      </c>
      <c r="Y352" s="20">
        <f>IF(B352="PAGADO",0,C357)</f>
        <v>0</v>
      </c>
      <c r="AA352" s="216" t="s">
        <v>675</v>
      </c>
      <c r="AB352" s="216"/>
      <c r="AC352" s="216"/>
      <c r="AD352" s="21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7" t="str">
        <f>IF(C357&lt;0,"NO PAGAR","COBRAR")</f>
        <v>COBRAR</v>
      </c>
      <c r="C358" s="21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7" t="str">
        <f>IF(Y357&lt;0,"NO PAGAR","COBRAR")</f>
        <v>COBRAR</v>
      </c>
      <c r="Y358" s="21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9" t="s">
        <v>9</v>
      </c>
      <c r="C359" s="21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9" t="s">
        <v>9</v>
      </c>
      <c r="Y359" s="21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1" t="s">
        <v>7</v>
      </c>
      <c r="AK363" s="212"/>
      <c r="AL363" s="212"/>
      <c r="AM363" s="21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1" t="s">
        <v>7</v>
      </c>
      <c r="F368" s="212"/>
      <c r="G368" s="21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1" t="s">
        <v>7</v>
      </c>
      <c r="AB368" s="212"/>
      <c r="AC368" s="21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1" t="s">
        <v>7</v>
      </c>
      <c r="O370" s="212"/>
      <c r="P370" s="212"/>
      <c r="Q370" s="21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5" t="s">
        <v>30</v>
      </c>
      <c r="I386" s="215"/>
      <c r="J386" s="215"/>
      <c r="V386" s="17"/>
      <c r="AA386" s="215" t="s">
        <v>31</v>
      </c>
      <c r="AB386" s="215"/>
      <c r="AC386" s="215"/>
    </row>
    <row r="387" spans="2:41">
      <c r="H387" s="215"/>
      <c r="I387" s="215"/>
      <c r="J387" s="215"/>
      <c r="V387" s="17"/>
      <c r="AA387" s="215"/>
      <c r="AB387" s="215"/>
      <c r="AC387" s="21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6" t="s">
        <v>543</v>
      </c>
      <c r="F391" s="216"/>
      <c r="G391" s="216"/>
      <c r="H391" s="216"/>
      <c r="V391" s="17"/>
      <c r="X391" s="23" t="s">
        <v>32</v>
      </c>
      <c r="Y391" s="20">
        <f>IF(B391="PAGADO",0,C396)</f>
        <v>0</v>
      </c>
      <c r="AA391" s="216" t="s">
        <v>839</v>
      </c>
      <c r="AB391" s="216"/>
      <c r="AC391" s="216"/>
      <c r="AD391" s="21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9" t="s">
        <v>9</v>
      </c>
      <c r="C399" s="21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9" t="s">
        <v>9</v>
      </c>
      <c r="Y399" s="2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1" t="s">
        <v>7</v>
      </c>
      <c r="AK402" s="212"/>
      <c r="AL402" s="212"/>
      <c r="AM402" s="21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1" t="s">
        <v>7</v>
      </c>
      <c r="F407" s="212"/>
      <c r="G407" s="21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1" t="s">
        <v>7</v>
      </c>
      <c r="AB407" s="212"/>
      <c r="AC407" s="21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1" t="s">
        <v>7</v>
      </c>
      <c r="O409" s="212"/>
      <c r="P409" s="212"/>
      <c r="Q409" s="21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4" t="s">
        <v>29</v>
      </c>
      <c r="AD431" s="214"/>
      <c r="AE431" s="214"/>
    </row>
    <row r="432" spans="8:31">
      <c r="H432" s="215" t="s">
        <v>28</v>
      </c>
      <c r="I432" s="215"/>
      <c r="J432" s="215"/>
      <c r="V432" s="17"/>
      <c r="AC432" s="214"/>
      <c r="AD432" s="214"/>
      <c r="AE432" s="214"/>
    </row>
    <row r="433" spans="2:41">
      <c r="H433" s="215"/>
      <c r="I433" s="215"/>
      <c r="J433" s="215"/>
      <c r="V433" s="17"/>
      <c r="AC433" s="214"/>
      <c r="AD433" s="214"/>
      <c r="AE433" s="214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6" t="s">
        <v>355</v>
      </c>
      <c r="F437" s="216"/>
      <c r="G437" s="216"/>
      <c r="H437" s="216"/>
      <c r="V437" s="17"/>
      <c r="X437" s="23" t="s">
        <v>32</v>
      </c>
      <c r="Y437" s="20">
        <f>IF(B437="PAGADO",0,C442)</f>
        <v>0</v>
      </c>
      <c r="AA437" s="216" t="s">
        <v>355</v>
      </c>
      <c r="AB437" s="216"/>
      <c r="AC437" s="216"/>
      <c r="AD437" s="21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7" t="str">
        <f>IF(C442&lt;0,"NO PAGAR","COBRAR")</f>
        <v>COBRAR</v>
      </c>
      <c r="C443" s="21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7" t="str">
        <f>IF(Y442&lt;0,"NO PAGAR","COBRAR")</f>
        <v>NO PAGAR</v>
      </c>
      <c r="Y443" s="21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9" t="s">
        <v>9</v>
      </c>
      <c r="C444" s="2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9" t="s">
        <v>9</v>
      </c>
      <c r="Y444" s="2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1" t="s">
        <v>7</v>
      </c>
      <c r="AK452" s="212"/>
      <c r="AL452" s="212"/>
      <c r="AM452" s="213"/>
      <c r="AN452" s="18">
        <f>SUM(AN436:AN451)</f>
        <v>600</v>
      </c>
      <c r="AO452" s="3"/>
    </row>
    <row r="453" spans="2:42">
      <c r="B453" s="11" t="s">
        <v>17</v>
      </c>
      <c r="C453" s="10"/>
      <c r="E453" s="211" t="s">
        <v>7</v>
      </c>
      <c r="F453" s="212"/>
      <c r="G453" s="21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1" t="s">
        <v>7</v>
      </c>
      <c r="AB453" s="212"/>
      <c r="AC453" s="21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1" t="s">
        <v>7</v>
      </c>
      <c r="O455" s="212"/>
      <c r="P455" s="212"/>
      <c r="Q455" s="21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5" t="s">
        <v>30</v>
      </c>
      <c r="I471" s="215"/>
      <c r="J471" s="215"/>
      <c r="V471" s="17"/>
      <c r="AA471" s="215" t="s">
        <v>31</v>
      </c>
      <c r="AB471" s="215"/>
      <c r="AC471" s="215"/>
    </row>
    <row r="472" spans="1:43">
      <c r="H472" s="215"/>
      <c r="I472" s="215"/>
      <c r="J472" s="215"/>
      <c r="V472" s="17"/>
      <c r="AA472" s="215"/>
      <c r="AB472" s="215"/>
      <c r="AC472" s="21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6" t="s">
        <v>543</v>
      </c>
      <c r="F474" s="216"/>
      <c r="G474" s="216"/>
      <c r="H474" s="216"/>
      <c r="V474" s="17"/>
      <c r="X474" s="23" t="s">
        <v>130</v>
      </c>
      <c r="Y474" s="20">
        <f>IF(B474="PAGADO",0,C479)</f>
        <v>0</v>
      </c>
      <c r="AA474" s="216" t="s">
        <v>543</v>
      </c>
      <c r="AB474" s="216"/>
      <c r="AC474" s="216"/>
      <c r="AD474" s="21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1" t="s">
        <v>7</v>
      </c>
      <c r="F490" s="212"/>
      <c r="G490" s="21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25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4" t="s">
        <v>29</v>
      </c>
      <c r="AD516" s="214"/>
      <c r="AE516" s="214"/>
    </row>
    <row r="517" spans="2:41" ht="15.75" customHeight="1">
      <c r="H517" s="215" t="s">
        <v>28</v>
      </c>
      <c r="I517" s="215"/>
      <c r="J517" s="215"/>
      <c r="V517" s="17"/>
      <c r="AC517" s="214"/>
      <c r="AD517" s="214"/>
      <c r="AE517" s="214"/>
    </row>
    <row r="518" spans="2:41">
      <c r="H518" s="215"/>
      <c r="I518" s="215"/>
      <c r="J518" s="215"/>
      <c r="V518" s="17"/>
      <c r="AC518" s="214"/>
      <c r="AD518" s="214"/>
      <c r="AE518" s="214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6" t="s">
        <v>543</v>
      </c>
      <c r="F520" s="216"/>
      <c r="G520" s="216"/>
      <c r="H520" s="216"/>
      <c r="V520" s="17"/>
      <c r="X520" s="23" t="s">
        <v>32</v>
      </c>
      <c r="Y520" s="20">
        <f>IF(B520="PAGADO",0,C525)</f>
        <v>-1429.17</v>
      </c>
      <c r="AA520" s="216" t="s">
        <v>1049</v>
      </c>
      <c r="AB520" s="216"/>
      <c r="AC520" s="216"/>
      <c r="AD520" s="21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7" t="str">
        <f>IF(C525&lt;0,"NO PAGAR","COBRAR")</f>
        <v>NO PAGAR</v>
      </c>
      <c r="C526" s="21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7" t="str">
        <f>IF(Y525&lt;0,"NO PAGAR","COBRAR")</f>
        <v>NO PAGAR</v>
      </c>
      <c r="Y526" s="21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1" t="s">
        <v>7</v>
      </c>
      <c r="F536" s="212"/>
      <c r="G536" s="21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1" t="s">
        <v>7</v>
      </c>
      <c r="AB536" s="212"/>
      <c r="AC536" s="21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1" t="s">
        <v>7</v>
      </c>
      <c r="O538" s="212"/>
      <c r="P538" s="212"/>
      <c r="Q538" s="213"/>
      <c r="R538" s="18">
        <f>SUM(R522:R537)</f>
        <v>1064.5</v>
      </c>
      <c r="S538" s="3"/>
      <c r="V538" s="17"/>
      <c r="X538" s="12"/>
      <c r="Y538" s="10"/>
      <c r="AJ538" s="211" t="s">
        <v>7</v>
      </c>
      <c r="AK538" s="212"/>
      <c r="AL538" s="212"/>
      <c r="AM538" s="21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5" t="s">
        <v>30</v>
      </c>
      <c r="I556" s="215"/>
      <c r="J556" s="215"/>
      <c r="V556" s="17"/>
      <c r="AA556" s="215" t="s">
        <v>31</v>
      </c>
      <c r="AB556" s="215"/>
      <c r="AC556" s="215"/>
    </row>
    <row r="557" spans="1:43">
      <c r="H557" s="215"/>
      <c r="I557" s="215"/>
      <c r="J557" s="215"/>
      <c r="V557" s="17"/>
      <c r="AA557" s="215"/>
      <c r="AB557" s="215"/>
      <c r="AC557" s="21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6" t="s">
        <v>355</v>
      </c>
      <c r="F561" s="216"/>
      <c r="G561" s="216"/>
      <c r="H561" s="216"/>
      <c r="V561" s="17"/>
      <c r="X561" s="23" t="s">
        <v>32</v>
      </c>
      <c r="Y561" s="20">
        <f>IF(B561="PAGADO",0,C566)</f>
        <v>0</v>
      </c>
      <c r="AA561" s="216" t="s">
        <v>355</v>
      </c>
      <c r="AB561" s="216"/>
      <c r="AC561" s="216"/>
      <c r="AD561" s="21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9" t="s">
        <v>9</v>
      </c>
      <c r="C569" s="21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9" t="s">
        <v>9</v>
      </c>
      <c r="Y569" s="2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1" t="s">
        <v>7</v>
      </c>
      <c r="F577" s="212"/>
      <c r="G577" s="21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1" t="s">
        <v>7</v>
      </c>
      <c r="AB577" s="212"/>
      <c r="AC577" s="21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1" t="s">
        <v>7</v>
      </c>
      <c r="O579" s="212"/>
      <c r="P579" s="212"/>
      <c r="Q579" s="213"/>
      <c r="R579" s="18">
        <f>SUM(R563:R578)</f>
        <v>0</v>
      </c>
      <c r="S579" s="3"/>
      <c r="V579" s="17"/>
      <c r="X579" s="12"/>
      <c r="Y579" s="10"/>
      <c r="AJ579" s="211" t="s">
        <v>7</v>
      </c>
      <c r="AK579" s="212"/>
      <c r="AL579" s="212"/>
      <c r="AM579" s="21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4" t="s">
        <v>29</v>
      </c>
      <c r="AD599" s="214"/>
      <c r="AE599" s="214"/>
    </row>
    <row r="600" spans="2:41">
      <c r="H600" s="215" t="s">
        <v>28</v>
      </c>
      <c r="I600" s="215"/>
      <c r="J600" s="215"/>
      <c r="V600" s="17"/>
      <c r="AC600" s="214"/>
      <c r="AD600" s="214"/>
      <c r="AE600" s="214"/>
    </row>
    <row r="601" spans="2:41">
      <c r="H601" s="215"/>
      <c r="I601" s="215"/>
      <c r="J601" s="215"/>
      <c r="V601" s="17"/>
      <c r="AC601" s="214"/>
      <c r="AD601" s="214"/>
      <c r="AE601" s="214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6" t="s">
        <v>543</v>
      </c>
      <c r="F605" s="216"/>
      <c r="G605" s="216"/>
      <c r="H605" s="216"/>
      <c r="V605" s="17"/>
      <c r="X605" s="23" t="s">
        <v>32</v>
      </c>
      <c r="Y605" s="20">
        <f>IF(B605="PAGADO",0,C610)</f>
        <v>-867.90000000000009</v>
      </c>
      <c r="AA605" s="216" t="s">
        <v>79</v>
      </c>
      <c r="AB605" s="216"/>
      <c r="AC605" s="216"/>
      <c r="AD605" s="21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7" t="str">
        <f>IF(C610&lt;0,"NO PAGAR","COBRAR")</f>
        <v>NO PAGAR</v>
      </c>
      <c r="C611" s="21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7" t="str">
        <f>IF(Y610&lt;0,"NO PAGAR","COBRAR")</f>
        <v>NO PAGAR</v>
      </c>
      <c r="Y611" s="21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9" t="s">
        <v>9</v>
      </c>
      <c r="C612" s="21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9" t="s">
        <v>9</v>
      </c>
      <c r="Y612" s="2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1" t="s">
        <v>7</v>
      </c>
      <c r="F621" s="212"/>
      <c r="G621" s="21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1" t="s">
        <v>7</v>
      </c>
      <c r="AB621" s="212"/>
      <c r="AC621" s="21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1" t="s">
        <v>7</v>
      </c>
      <c r="O623" s="212"/>
      <c r="P623" s="212"/>
      <c r="Q623" s="213"/>
      <c r="R623" s="18">
        <f>SUM(R607:R622)</f>
        <v>1800</v>
      </c>
      <c r="S623" s="3"/>
      <c r="V623" s="17"/>
      <c r="X623" s="12"/>
      <c r="Y623" s="10"/>
      <c r="AJ623" s="211" t="s">
        <v>7</v>
      </c>
      <c r="AK623" s="212"/>
      <c r="AL623" s="212"/>
      <c r="AM623" s="21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5" t="s">
        <v>30</v>
      </c>
      <c r="I645" s="215"/>
      <c r="J645" s="215"/>
      <c r="V645" s="17"/>
      <c r="AA645" s="215" t="s">
        <v>31</v>
      </c>
      <c r="AB645" s="215"/>
      <c r="AC645" s="215"/>
    </row>
    <row r="646" spans="1:43">
      <c r="H646" s="215"/>
      <c r="I646" s="215"/>
      <c r="J646" s="215"/>
      <c r="V646" s="17"/>
      <c r="AA646" s="215"/>
      <c r="AB646" s="215"/>
      <c r="AC646" s="21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6" t="s">
        <v>543</v>
      </c>
      <c r="F650" s="216"/>
      <c r="G650" s="216"/>
      <c r="H650" s="216"/>
      <c r="V650" s="17"/>
      <c r="X650" s="23" t="s">
        <v>130</v>
      </c>
      <c r="Y650" s="20">
        <f>IF(B650="PAGADO",0,C655)</f>
        <v>0</v>
      </c>
      <c r="AA650" s="216" t="s">
        <v>543</v>
      </c>
      <c r="AB650" s="216"/>
      <c r="AC650" s="216"/>
      <c r="AD650" s="216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9" t="s">
        <v>9</v>
      </c>
      <c r="C658" s="21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9" t="s">
        <v>9</v>
      </c>
      <c r="Y658" s="2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1" t="s">
        <v>7</v>
      </c>
      <c r="F666" s="212"/>
      <c r="G666" s="21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1" t="s">
        <v>7</v>
      </c>
      <c r="AB666" s="212"/>
      <c r="AC666" s="21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1" t="s">
        <v>7</v>
      </c>
      <c r="O668" s="212"/>
      <c r="P668" s="212"/>
      <c r="Q668" s="213"/>
      <c r="R668" s="18">
        <f>SUM(R652:R667)</f>
        <v>300</v>
      </c>
      <c r="S668" s="3"/>
      <c r="V668" s="17"/>
      <c r="X668" s="12"/>
      <c r="Y668" s="10"/>
      <c r="AJ668" s="211" t="s">
        <v>7</v>
      </c>
      <c r="AK668" s="212"/>
      <c r="AL668" s="212"/>
      <c r="AM668" s="21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4" t="s">
        <v>29</v>
      </c>
      <c r="AD688" s="214"/>
      <c r="AE688" s="214"/>
    </row>
    <row r="689" spans="2:41">
      <c r="H689" s="215" t="s">
        <v>28</v>
      </c>
      <c r="I689" s="215"/>
      <c r="J689" s="215"/>
      <c r="V689" s="17"/>
      <c r="AC689" s="214"/>
      <c r="AD689" s="214"/>
      <c r="AE689" s="214"/>
    </row>
    <row r="690" spans="2:41">
      <c r="H690" s="215"/>
      <c r="I690" s="215"/>
      <c r="J690" s="215"/>
      <c r="V690" s="17"/>
      <c r="AC690" s="214"/>
      <c r="AD690" s="214"/>
      <c r="AE690" s="214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6" t="s">
        <v>543</v>
      </c>
      <c r="F692" s="216"/>
      <c r="G692" s="216"/>
      <c r="H692" s="216"/>
      <c r="V692" s="17"/>
      <c r="X692" s="23" t="s">
        <v>32</v>
      </c>
      <c r="Y692" s="20">
        <f>IF(B692="PAGADO",0,C697)</f>
        <v>-566.41000000000008</v>
      </c>
      <c r="AA692" s="216" t="s">
        <v>355</v>
      </c>
      <c r="AB692" s="216"/>
      <c r="AC692" s="216"/>
      <c r="AD692" s="216"/>
      <c r="AK692" s="231" t="s">
        <v>10</v>
      </c>
      <c r="AL692" s="231"/>
      <c r="AM692" s="231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7" t="str">
        <f>IF(C697&lt;0,"NO PAGAR","COBRAR")</f>
        <v>NO PAGAR</v>
      </c>
      <c r="C698" s="21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7" t="str">
        <f>IF(Y697&lt;0,"NO PAGAR","COBRAR")</f>
        <v>NO PAGAR</v>
      </c>
      <c r="Y698" s="21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9" t="s">
        <v>9</v>
      </c>
      <c r="C699" s="2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9" t="s">
        <v>9</v>
      </c>
      <c r="Y699" s="2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1" t="s">
        <v>7</v>
      </c>
      <c r="F708" s="212"/>
      <c r="G708" s="21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1" t="s">
        <v>7</v>
      </c>
      <c r="O710" s="212"/>
      <c r="P710" s="212"/>
      <c r="Q710" s="213"/>
      <c r="R710" s="18">
        <f>SUM(R694:R709)</f>
        <v>500</v>
      </c>
      <c r="S710" s="3"/>
      <c r="V710" s="17"/>
      <c r="X710" s="12"/>
      <c r="Y710" s="10"/>
      <c r="AJ710" s="211" t="s">
        <v>7</v>
      </c>
      <c r="AK710" s="212"/>
      <c r="AL710" s="212"/>
      <c r="AM710" s="21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5" t="s">
        <v>30</v>
      </c>
      <c r="I730" s="215"/>
      <c r="J730" s="215"/>
      <c r="V730" s="17"/>
      <c r="AA730" s="215" t="s">
        <v>31</v>
      </c>
      <c r="AB730" s="215"/>
      <c r="AC730" s="215"/>
    </row>
    <row r="731" spans="1:43">
      <c r="H731" s="215"/>
      <c r="I731" s="215"/>
      <c r="J731" s="215"/>
      <c r="V731" s="17"/>
      <c r="AA731" s="215"/>
      <c r="AB731" s="215"/>
      <c r="AC731" s="215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6" t="s">
        <v>543</v>
      </c>
      <c r="F735" s="216"/>
      <c r="G735" s="216"/>
      <c r="H735" s="216"/>
      <c r="V735" s="17"/>
      <c r="X735" s="23" t="s">
        <v>82</v>
      </c>
      <c r="Y735" s="20">
        <f>IF(B735="PAGADO",0,C740)</f>
        <v>0</v>
      </c>
      <c r="AA735" s="216" t="s">
        <v>1414</v>
      </c>
      <c r="AB735" s="216"/>
      <c r="AC735" s="216"/>
      <c r="AD735" s="216"/>
      <c r="AK735" s="216" t="s">
        <v>188</v>
      </c>
      <c r="AL735" s="216"/>
      <c r="AM735" s="216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9" t="s">
        <v>9</v>
      </c>
      <c r="C743" s="2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9" t="s">
        <v>9</v>
      </c>
      <c r="Y743" s="2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1" t="s">
        <v>7</v>
      </c>
      <c r="F751" s="212"/>
      <c r="G751" s="21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1" t="s">
        <v>7</v>
      </c>
      <c r="AB751" s="212"/>
      <c r="AC751" s="21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1" t="s">
        <v>7</v>
      </c>
      <c r="O753" s="212"/>
      <c r="P753" s="212"/>
      <c r="Q753" s="213"/>
      <c r="R753" s="18">
        <f>SUM(R737:R752)</f>
        <v>0</v>
      </c>
      <c r="S753" s="3"/>
      <c r="V753" s="17"/>
      <c r="X753" s="12"/>
      <c r="Y753" s="10"/>
      <c r="AJ753" s="211" t="s">
        <v>7</v>
      </c>
      <c r="AK753" s="212"/>
      <c r="AL753" s="212"/>
      <c r="AM753" s="21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4" t="s">
        <v>29</v>
      </c>
      <c r="AD772" s="214"/>
      <c r="AE772" s="214"/>
    </row>
    <row r="773" spans="2:41">
      <c r="H773" s="215" t="s">
        <v>28</v>
      </c>
      <c r="I773" s="215"/>
      <c r="J773" s="215"/>
      <c r="V773" s="17"/>
      <c r="AC773" s="214"/>
      <c r="AD773" s="214"/>
      <c r="AE773" s="214"/>
    </row>
    <row r="774" spans="2:41">
      <c r="H774" s="215"/>
      <c r="I774" s="215"/>
      <c r="J774" s="215"/>
      <c r="V774" s="17"/>
      <c r="AC774" s="214"/>
      <c r="AD774" s="214"/>
      <c r="AE774" s="214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6" t="s">
        <v>543</v>
      </c>
      <c r="F776" s="216"/>
      <c r="G776" s="216"/>
      <c r="H776" s="216"/>
      <c r="O776" s="227" t="s">
        <v>110</v>
      </c>
      <c r="P776" s="227"/>
      <c r="Q776" s="227"/>
      <c r="V776" s="17"/>
      <c r="X776" s="23" t="s">
        <v>82</v>
      </c>
      <c r="Y776" s="20">
        <f>IF(B776="PAGADO",0,C781)</f>
        <v>-1208.1099999999999</v>
      </c>
      <c r="AA776" s="216" t="s">
        <v>543</v>
      </c>
      <c r="AB776" s="216"/>
      <c r="AC776" s="216"/>
      <c r="AD776" s="216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7" t="str">
        <f>IF(C781&lt;0,"NO PAGAR","COBRAR")</f>
        <v>NO PAGAR</v>
      </c>
      <c r="C782" s="21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7" t="str">
        <f>IF(Y781&lt;0,"NO PAGAR","COBRAR")</f>
        <v>COBRAR</v>
      </c>
      <c r="Y782" s="21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9" t="s">
        <v>9</v>
      </c>
      <c r="C783" s="2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9" t="s">
        <v>9</v>
      </c>
      <c r="Y783" s="21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1" t="s">
        <v>7</v>
      </c>
      <c r="F792" s="212"/>
      <c r="G792" s="21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1" t="s">
        <v>7</v>
      </c>
      <c r="AB792" s="212"/>
      <c r="AC792" s="21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1" t="s">
        <v>7</v>
      </c>
      <c r="O794" s="212"/>
      <c r="P794" s="212"/>
      <c r="Q794" s="213"/>
      <c r="R794" s="18">
        <f>SUM(R778:R793)</f>
        <v>1000</v>
      </c>
      <c r="S794" s="3"/>
      <c r="V794" s="17"/>
      <c r="X794" s="12"/>
      <c r="Y794" s="10"/>
      <c r="AJ794" s="211" t="s">
        <v>7</v>
      </c>
      <c r="AK794" s="212"/>
      <c r="AL794" s="212"/>
      <c r="AM794" s="21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5" t="s">
        <v>30</v>
      </c>
      <c r="I816" s="215"/>
      <c r="J816" s="215"/>
      <c r="V816" s="17"/>
      <c r="AA816" s="215" t="s">
        <v>31</v>
      </c>
      <c r="AB816" s="215"/>
      <c r="AC816" s="215"/>
    </row>
    <row r="817" spans="2:41">
      <c r="H817" s="215"/>
      <c r="I817" s="215"/>
      <c r="J817" s="215"/>
      <c r="V817" s="17"/>
      <c r="AA817" s="215"/>
      <c r="AB817" s="215"/>
      <c r="AC817" s="215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6" t="s">
        <v>543</v>
      </c>
      <c r="F821" s="216"/>
      <c r="G821" s="216"/>
      <c r="H821" s="216"/>
      <c r="V821" s="17"/>
      <c r="X821" s="23" t="s">
        <v>32</v>
      </c>
      <c r="Y821" s="20">
        <f>IF(B1621="PAGADO",0,C826)</f>
        <v>53.357999999999947</v>
      </c>
      <c r="AA821" s="216" t="s">
        <v>543</v>
      </c>
      <c r="AB821" s="216"/>
      <c r="AC821" s="216"/>
      <c r="AD821" s="216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9" t="s">
        <v>9</v>
      </c>
      <c r="C829" s="2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9" t="s">
        <v>9</v>
      </c>
      <c r="Y829" s="2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1" t="s">
        <v>7</v>
      </c>
      <c r="F837" s="212"/>
      <c r="G837" s="21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1" t="s">
        <v>7</v>
      </c>
      <c r="AB837" s="212"/>
      <c r="AC837" s="213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1" t="s">
        <v>7</v>
      </c>
      <c r="O839" s="212"/>
      <c r="P839" s="212"/>
      <c r="Q839" s="213"/>
      <c r="R839" s="18">
        <f>SUM(R823:R838)</f>
        <v>780</v>
      </c>
      <c r="S839" s="3"/>
      <c r="V839" s="17"/>
      <c r="X839" s="12"/>
      <c r="Y839" s="10"/>
      <c r="AJ839" s="211" t="s">
        <v>7</v>
      </c>
      <c r="AK839" s="212"/>
      <c r="AL839" s="212"/>
      <c r="AM839" s="213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4" t="s">
        <v>29</v>
      </c>
      <c r="AD864" s="214"/>
      <c r="AE864" s="214"/>
    </row>
    <row r="865" spans="2:41">
      <c r="H865" s="215" t="s">
        <v>28</v>
      </c>
      <c r="I865" s="215"/>
      <c r="J865" s="215"/>
      <c r="V865" s="17"/>
      <c r="AC865" s="214"/>
      <c r="AD865" s="214"/>
      <c r="AE865" s="214"/>
    </row>
    <row r="866" spans="2:41">
      <c r="H866" s="215"/>
      <c r="I866" s="215"/>
      <c r="J866" s="215"/>
      <c r="V866" s="17"/>
      <c r="AC866" s="214"/>
      <c r="AD866" s="214"/>
      <c r="AE866" s="214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6" t="s">
        <v>543</v>
      </c>
      <c r="F870" s="216"/>
      <c r="G870" s="216"/>
      <c r="H870" s="216"/>
      <c r="V870" s="17"/>
      <c r="X870" s="23" t="s">
        <v>32</v>
      </c>
      <c r="Y870" s="20">
        <f>IF(B870="PAGADO",0,C875)</f>
        <v>0</v>
      </c>
      <c r="AA870" s="216" t="s">
        <v>355</v>
      </c>
      <c r="AB870" s="216"/>
      <c r="AC870" s="216"/>
      <c r="AD870" s="216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-77.150000000000006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7" t="str">
        <f>IF(C875&lt;0,"NO PAGAR","COBRAR")</f>
        <v>COBRAR</v>
      </c>
      <c r="C876" s="217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7" t="str">
        <f>IF(Y875&lt;0,"NO PAGAR","COBRAR")</f>
        <v>NO PAGAR</v>
      </c>
      <c r="Y876" s="21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9" t="s">
        <v>9</v>
      </c>
      <c r="C877" s="210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09" t="s">
        <v>9</v>
      </c>
      <c r="Y877" s="2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1651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1" t="s">
        <v>7</v>
      </c>
      <c r="F886" s="212"/>
      <c r="G886" s="213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1" t="s">
        <v>7</v>
      </c>
      <c r="AB886" s="212"/>
      <c r="AC886" s="213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1" t="s">
        <v>7</v>
      </c>
      <c r="O888" s="212"/>
      <c r="P888" s="212"/>
      <c r="Q888" s="213"/>
      <c r="R888" s="18">
        <f>SUM(R872:R887)</f>
        <v>1553.3600000000001</v>
      </c>
      <c r="S888" s="3"/>
      <c r="V888" s="17"/>
      <c r="X888" s="12"/>
      <c r="Y888" s="10"/>
      <c r="AJ888" s="211" t="s">
        <v>7</v>
      </c>
      <c r="AK888" s="212"/>
      <c r="AL888" s="212"/>
      <c r="AM888" s="213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15" t="s">
        <v>30</v>
      </c>
      <c r="I910" s="215"/>
      <c r="J910" s="215"/>
      <c r="V910" s="17"/>
      <c r="AA910" s="215" t="s">
        <v>31</v>
      </c>
      <c r="AB910" s="215"/>
      <c r="AC910" s="215"/>
    </row>
    <row r="911" spans="1:43">
      <c r="H911" s="215"/>
      <c r="I911" s="215"/>
      <c r="J911" s="215"/>
      <c r="V911" s="17"/>
      <c r="AA911" s="215"/>
      <c r="AB911" s="215"/>
      <c r="AC911" s="215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995.56400000000031</v>
      </c>
      <c r="E915" s="216" t="s">
        <v>20</v>
      </c>
      <c r="F915" s="216"/>
      <c r="G915" s="216"/>
      <c r="H915" s="216"/>
      <c r="V915" s="17"/>
      <c r="X915" s="23" t="s">
        <v>32</v>
      </c>
      <c r="Y915" s="20">
        <f>IF(B1715="PAGADO",0,C920)</f>
        <v>918.41400000000033</v>
      </c>
      <c r="AA915" s="216" t="s">
        <v>20</v>
      </c>
      <c r="AB915" s="216"/>
      <c r="AC915" s="216"/>
      <c r="AD915" s="216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995.56400000000031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918.41400000000033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77.150000000000006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918.41400000000033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918.41400000000033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tr">
        <f>IF(Y920&lt;0,"NO PAGAR","COBRAR'")</f>
        <v>COBRAR'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18" t="str">
        <f>IF(C920&lt;0,"NO PAGAR","COBRAR'")</f>
        <v>COBRAR'</v>
      </c>
      <c r="C922" s="21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9" t="s">
        <v>9</v>
      </c>
      <c r="C923" s="2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9" t="s">
        <v>9</v>
      </c>
      <c r="Y923" s="2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ADELANTADO</v>
      </c>
      <c r="C924" s="10">
        <f>IF(Y875&lt;=0,Y875*-1)</f>
        <v>77.150000000000006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11" t="s">
        <v>7</v>
      </c>
      <c r="F931" s="212"/>
      <c r="G931" s="213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1" t="s">
        <v>7</v>
      </c>
      <c r="AB931" s="212"/>
      <c r="AC931" s="21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11" t="s">
        <v>7</v>
      </c>
      <c r="O933" s="212"/>
      <c r="P933" s="212"/>
      <c r="Q933" s="213"/>
      <c r="R933" s="18">
        <f>SUM(R917:R932)</f>
        <v>0</v>
      </c>
      <c r="S933" s="3"/>
      <c r="V933" s="17"/>
      <c r="X933" s="12"/>
      <c r="Y933" s="10"/>
      <c r="AJ933" s="211" t="s">
        <v>7</v>
      </c>
      <c r="AK933" s="212"/>
      <c r="AL933" s="212"/>
      <c r="AM933" s="21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77.150000000000006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14" t="s">
        <v>29</v>
      </c>
      <c r="AD957" s="214"/>
      <c r="AE957" s="214"/>
    </row>
    <row r="958" spans="8:31">
      <c r="H958" s="215" t="s">
        <v>28</v>
      </c>
      <c r="I958" s="215"/>
      <c r="J958" s="215"/>
      <c r="V958" s="17"/>
      <c r="AC958" s="214"/>
      <c r="AD958" s="214"/>
      <c r="AE958" s="214"/>
    </row>
    <row r="959" spans="8:31">
      <c r="H959" s="215"/>
      <c r="I959" s="215"/>
      <c r="J959" s="215"/>
      <c r="V959" s="17"/>
      <c r="AC959" s="214"/>
      <c r="AD959" s="214"/>
      <c r="AE959" s="214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918.41400000000033</v>
      </c>
      <c r="E963" s="216" t="s">
        <v>20</v>
      </c>
      <c r="F963" s="216"/>
      <c r="G963" s="216"/>
      <c r="H963" s="216"/>
      <c r="V963" s="17"/>
      <c r="X963" s="23" t="s">
        <v>32</v>
      </c>
      <c r="Y963" s="20">
        <f>IF(B963="PAGADO",0,C968)</f>
        <v>918.41400000000033</v>
      </c>
      <c r="AA963" s="216" t="s">
        <v>20</v>
      </c>
      <c r="AB963" s="216"/>
      <c r="AC963" s="216"/>
      <c r="AD963" s="216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918.41400000000033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918.41400000000033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918.41400000000033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918.41400000000033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17" t="str">
        <f>IF(C968&lt;0,"NO PAGAR","COBRAR")</f>
        <v>COBRAR</v>
      </c>
      <c r="C969" s="21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7" t="str">
        <f>IF(Y968&lt;0,"NO PAGAR","COBRAR")</f>
        <v>COBRAR</v>
      </c>
      <c r="Y969" s="21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9" t="s">
        <v>9</v>
      </c>
      <c r="C970" s="2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9" t="s">
        <v>9</v>
      </c>
      <c r="Y970" s="2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11" t="s">
        <v>7</v>
      </c>
      <c r="F979" s="212"/>
      <c r="G979" s="21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1" t="s">
        <v>7</v>
      </c>
      <c r="AB979" s="212"/>
      <c r="AC979" s="21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11" t="s">
        <v>7</v>
      </c>
      <c r="O981" s="212"/>
      <c r="P981" s="212"/>
      <c r="Q981" s="213"/>
      <c r="R981" s="18">
        <f>SUM(R965:R980)</f>
        <v>0</v>
      </c>
      <c r="S981" s="3"/>
      <c r="V981" s="17"/>
      <c r="X981" s="12"/>
      <c r="Y981" s="10"/>
      <c r="AJ981" s="211" t="s">
        <v>7</v>
      </c>
      <c r="AK981" s="212"/>
      <c r="AL981" s="212"/>
      <c r="AM981" s="21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15" t="s">
        <v>30</v>
      </c>
      <c r="I1003" s="215"/>
      <c r="J1003" s="215"/>
      <c r="V1003" s="17"/>
      <c r="AA1003" s="215" t="s">
        <v>31</v>
      </c>
      <c r="AB1003" s="215"/>
      <c r="AC1003" s="215"/>
    </row>
    <row r="1004" spans="1:43">
      <c r="H1004" s="215"/>
      <c r="I1004" s="215"/>
      <c r="J1004" s="215"/>
      <c r="V1004" s="17"/>
      <c r="AA1004" s="215"/>
      <c r="AB1004" s="215"/>
      <c r="AC1004" s="215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918.41400000000033</v>
      </c>
      <c r="E1008" s="216" t="s">
        <v>20</v>
      </c>
      <c r="F1008" s="216"/>
      <c r="G1008" s="216"/>
      <c r="H1008" s="216"/>
      <c r="V1008" s="17"/>
      <c r="X1008" s="23" t="s">
        <v>32</v>
      </c>
      <c r="Y1008" s="20">
        <f>IF(B1808="PAGADO",0,C1013)</f>
        <v>918.41400000000033</v>
      </c>
      <c r="AA1008" s="216" t="s">
        <v>20</v>
      </c>
      <c r="AB1008" s="216"/>
      <c r="AC1008" s="216"/>
      <c r="AD1008" s="216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918.41400000000033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918.41400000000033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918.41400000000033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918.41400000000033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8" t="str">
        <f>IF(Y1013&lt;0,"NO PAGAR","COBRAR'")</f>
        <v>COBRAR'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18" t="str">
        <f>IF(C1013&lt;0,"NO PAGAR","COBRAR'")</f>
        <v>COBRAR'</v>
      </c>
      <c r="C1015" s="21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9" t="s">
        <v>9</v>
      </c>
      <c r="C1016" s="2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9" t="s">
        <v>9</v>
      </c>
      <c r="Y1016" s="2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11" t="s">
        <v>7</v>
      </c>
      <c r="F1024" s="212"/>
      <c r="G1024" s="21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1" t="s">
        <v>7</v>
      </c>
      <c r="AB1024" s="212"/>
      <c r="AC1024" s="21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11" t="s">
        <v>7</v>
      </c>
      <c r="O1026" s="212"/>
      <c r="P1026" s="212"/>
      <c r="Q1026" s="213"/>
      <c r="R1026" s="18">
        <f>SUM(R1010:R1025)</f>
        <v>0</v>
      </c>
      <c r="S1026" s="3"/>
      <c r="V1026" s="17"/>
      <c r="X1026" s="12"/>
      <c r="Y1026" s="10"/>
      <c r="AJ1026" s="211" t="s">
        <v>7</v>
      </c>
      <c r="AK1026" s="212"/>
      <c r="AL1026" s="212"/>
      <c r="AM1026" s="21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opLeftCell="AC866" zoomScale="89" zoomScaleNormal="89" workbookViewId="0">
      <selection activeCell="AK878" sqref="AK878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62</v>
      </c>
      <c r="F8" s="216"/>
      <c r="G8" s="216"/>
      <c r="H8" s="216"/>
      <c r="O8" s="227" t="s">
        <v>188</v>
      </c>
      <c r="P8" s="227"/>
      <c r="Q8" s="227"/>
      <c r="V8" s="17"/>
      <c r="X8" s="23" t="s">
        <v>156</v>
      </c>
      <c r="Y8" s="20">
        <f>IF(B8="PAGADO",0,C13)</f>
        <v>212.35000000000002</v>
      </c>
      <c r="AA8" s="216" t="s">
        <v>142</v>
      </c>
      <c r="AB8" s="216"/>
      <c r="AC8" s="216"/>
      <c r="AD8" s="21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1" t="s">
        <v>7</v>
      </c>
      <c r="AB24" s="212"/>
      <c r="AC24" s="21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282.64999999999998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6" t="s">
        <v>142</v>
      </c>
      <c r="F53" s="216"/>
      <c r="G53" s="216"/>
      <c r="H53" s="216"/>
      <c r="V53" s="17"/>
      <c r="X53" s="23" t="s">
        <v>32</v>
      </c>
      <c r="Y53" s="20">
        <f>IF(B53="PAGADO",0,C58)</f>
        <v>142.09</v>
      </c>
      <c r="AA53" s="216" t="s">
        <v>253</v>
      </c>
      <c r="AB53" s="216"/>
      <c r="AC53" s="216"/>
      <c r="AD53" s="21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1" t="s">
        <v>7</v>
      </c>
      <c r="F69" s="212"/>
      <c r="G69" s="21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4" t="s">
        <v>29</v>
      </c>
      <c r="AD99" s="214"/>
      <c r="AE99" s="214"/>
    </row>
    <row r="100" spans="2:41">
      <c r="H100" s="215" t="s">
        <v>28</v>
      </c>
      <c r="I100" s="215"/>
      <c r="J100" s="215"/>
      <c r="V100" s="17"/>
      <c r="AC100" s="214"/>
      <c r="AD100" s="214"/>
      <c r="AE100" s="214"/>
    </row>
    <row r="101" spans="2:41">
      <c r="H101" s="215"/>
      <c r="I101" s="215"/>
      <c r="J101" s="215"/>
      <c r="V101" s="17"/>
      <c r="AC101" s="214"/>
      <c r="AD101" s="214"/>
      <c r="AE101" s="21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6" t="s">
        <v>62</v>
      </c>
      <c r="F105" s="216"/>
      <c r="G105" s="216"/>
      <c r="H105" s="216"/>
      <c r="V105" s="17"/>
      <c r="X105" s="23" t="s">
        <v>75</v>
      </c>
      <c r="Y105" s="20">
        <f>IF(B105="PAGADO",0,C110)</f>
        <v>0</v>
      </c>
      <c r="AA105" s="216" t="s">
        <v>308</v>
      </c>
      <c r="AB105" s="216"/>
      <c r="AC105" s="216"/>
      <c r="AD105" s="21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7" t="str">
        <f>IF(C110&lt;0,"NO PAGAR","COBRAR")</f>
        <v>COBRAR</v>
      </c>
      <c r="C111" s="21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7" t="str">
        <f>IF(Y110&lt;0,"NO PAGAR","COBRAR")</f>
        <v>NO PAGAR</v>
      </c>
      <c r="Y111" s="21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9" t="s">
        <v>9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">
        <v>9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1" t="s">
        <v>7</v>
      </c>
      <c r="F121" s="212"/>
      <c r="G121" s="21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1" t="s">
        <v>7</v>
      </c>
      <c r="AB121" s="212"/>
      <c r="AC121" s="21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1" t="s">
        <v>7</v>
      </c>
      <c r="O123" s="212"/>
      <c r="P123" s="212"/>
      <c r="Q123" s="213"/>
      <c r="R123" s="18">
        <f>SUM(R107:R122)</f>
        <v>0</v>
      </c>
      <c r="S123" s="3"/>
      <c r="V123" s="17"/>
      <c r="X123" s="12"/>
      <c r="Y123" s="10"/>
      <c r="AJ123" s="211" t="s">
        <v>7</v>
      </c>
      <c r="AK123" s="212"/>
      <c r="AL123" s="212"/>
      <c r="AM123" s="21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5" t="s">
        <v>30</v>
      </c>
      <c r="I132" s="215"/>
      <c r="J132" s="215"/>
      <c r="V132" s="17"/>
      <c r="AA132" s="215" t="s">
        <v>31</v>
      </c>
      <c r="AB132" s="215"/>
      <c r="AC132" s="215"/>
    </row>
    <row r="133" spans="1:43">
      <c r="H133" s="215"/>
      <c r="I133" s="215"/>
      <c r="J133" s="215"/>
      <c r="V133" s="17"/>
      <c r="AA133" s="215"/>
      <c r="AB133" s="215"/>
      <c r="AC133" s="21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6" t="s">
        <v>308</v>
      </c>
      <c r="F137" s="216"/>
      <c r="G137" s="216"/>
      <c r="H137" s="216"/>
      <c r="V137" s="17"/>
      <c r="X137" s="23" t="s">
        <v>82</v>
      </c>
      <c r="Y137" s="20">
        <f>IF(B137="PAGADO",0,C142)</f>
        <v>474.76</v>
      </c>
      <c r="AA137" s="216" t="s">
        <v>308</v>
      </c>
      <c r="AB137" s="216"/>
      <c r="AC137" s="216"/>
      <c r="AD137" s="21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9" t="s">
        <v>9</v>
      </c>
      <c r="C145" s="2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9" t="s">
        <v>9</v>
      </c>
      <c r="Y145" s="2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1" t="s">
        <v>7</v>
      </c>
      <c r="F153" s="212"/>
      <c r="G153" s="21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1" t="s">
        <v>7</v>
      </c>
      <c r="AB153" s="212"/>
      <c r="AC153" s="21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1" t="s">
        <v>7</v>
      </c>
      <c r="O155" s="212"/>
      <c r="P155" s="212"/>
      <c r="Q155" s="213"/>
      <c r="R155" s="18">
        <f>SUM(R139:R154)</f>
        <v>20</v>
      </c>
      <c r="S155" s="3"/>
      <c r="V155" s="17"/>
      <c r="X155" s="12"/>
      <c r="Y155" s="10"/>
      <c r="AJ155" s="211" t="s">
        <v>7</v>
      </c>
      <c r="AK155" s="212"/>
      <c r="AL155" s="212"/>
      <c r="AM155" s="21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4" t="s">
        <v>29</v>
      </c>
      <c r="AD180" s="214"/>
      <c r="AE180" s="214"/>
    </row>
    <row r="181" spans="2:41">
      <c r="H181" s="215" t="s">
        <v>28</v>
      </c>
      <c r="I181" s="215"/>
      <c r="J181" s="215"/>
      <c r="V181" s="17"/>
      <c r="AC181" s="214"/>
      <c r="AD181" s="214"/>
      <c r="AE181" s="214"/>
    </row>
    <row r="182" spans="2:41">
      <c r="H182" s="215"/>
      <c r="I182" s="215"/>
      <c r="J182" s="215"/>
      <c r="V182" s="17"/>
      <c r="AC182" s="214"/>
      <c r="AD182" s="214"/>
      <c r="AE182" s="21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6" t="s">
        <v>253</v>
      </c>
      <c r="F186" s="216"/>
      <c r="G186" s="216"/>
      <c r="H186" s="216"/>
      <c r="V186" s="17"/>
      <c r="X186" s="23" t="s">
        <v>130</v>
      </c>
      <c r="Y186" s="20">
        <f>IF(B186="PAGADO",0,C191)</f>
        <v>1010</v>
      </c>
      <c r="AA186" s="216" t="s">
        <v>308</v>
      </c>
      <c r="AB186" s="216"/>
      <c r="AC186" s="216"/>
      <c r="AD186" s="21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7" t="str">
        <f>IF(C191&lt;0,"NO PAGAR","COBRAR")</f>
        <v>COBRAR</v>
      </c>
      <c r="C192" s="21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tr">
        <f>IF(Y191&lt;0,"NO PAGAR","COBRAR")</f>
        <v>COBRAR</v>
      </c>
      <c r="Y192" s="21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9" t="s">
        <v>9</v>
      </c>
      <c r="C193" s="2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9" t="s">
        <v>9</v>
      </c>
      <c r="Y193" s="21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1" t="s">
        <v>7</v>
      </c>
      <c r="F202" s="212"/>
      <c r="G202" s="21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1" t="s">
        <v>7</v>
      </c>
      <c r="AB202" s="212"/>
      <c r="AC202" s="21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1" t="s">
        <v>7</v>
      </c>
      <c r="O204" s="212"/>
      <c r="P204" s="212"/>
      <c r="Q204" s="213"/>
      <c r="R204" s="18">
        <f>SUM(R188:R203)</f>
        <v>0</v>
      </c>
      <c r="S204" s="3"/>
      <c r="V204" s="17"/>
      <c r="X204" s="12"/>
      <c r="Y204" s="10"/>
      <c r="AJ204" s="211" t="s">
        <v>7</v>
      </c>
      <c r="AK204" s="212"/>
      <c r="AL204" s="212"/>
      <c r="AM204" s="21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5" t="s">
        <v>30</v>
      </c>
      <c r="I226" s="215"/>
      <c r="J226" s="215"/>
      <c r="V226" s="17"/>
      <c r="AA226" s="215" t="s">
        <v>31</v>
      </c>
      <c r="AB226" s="215"/>
      <c r="AC226" s="215"/>
    </row>
    <row r="227" spans="2:41">
      <c r="H227" s="215"/>
      <c r="I227" s="215"/>
      <c r="J227" s="215"/>
      <c r="V227" s="17"/>
      <c r="AA227" s="215"/>
      <c r="AB227" s="215"/>
      <c r="AC227" s="21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6" t="s">
        <v>253</v>
      </c>
      <c r="F231" s="216"/>
      <c r="G231" s="216"/>
      <c r="H231" s="216"/>
      <c r="V231" s="17"/>
      <c r="X231" s="23" t="s">
        <v>82</v>
      </c>
      <c r="Y231" s="20">
        <f>IF(B231="PAGADO",0,C236)</f>
        <v>0</v>
      </c>
      <c r="AA231" s="216" t="s">
        <v>253</v>
      </c>
      <c r="AB231" s="216"/>
      <c r="AC231" s="216"/>
      <c r="AD231" s="21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9" t="s">
        <v>9</v>
      </c>
      <c r="C239" s="2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9" t="s">
        <v>9</v>
      </c>
      <c r="Y239" s="21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1" t="s">
        <v>7</v>
      </c>
      <c r="F247" s="212"/>
      <c r="G247" s="21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1" t="s">
        <v>7</v>
      </c>
      <c r="AB247" s="212"/>
      <c r="AC247" s="21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1" t="s">
        <v>7</v>
      </c>
      <c r="O249" s="212"/>
      <c r="P249" s="212"/>
      <c r="Q249" s="213"/>
      <c r="R249" s="18">
        <f>SUM(R233:R248)</f>
        <v>0</v>
      </c>
      <c r="S249" s="3"/>
      <c r="V249" s="17"/>
      <c r="X249" s="12"/>
      <c r="Y249" s="10"/>
      <c r="AJ249" s="211" t="s">
        <v>7</v>
      </c>
      <c r="AK249" s="212"/>
      <c r="AL249" s="212"/>
      <c r="AM249" s="21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4" t="s">
        <v>29</v>
      </c>
      <c r="AD272" s="214"/>
      <c r="AE272" s="214"/>
    </row>
    <row r="273" spans="2:41">
      <c r="H273" s="215" t="s">
        <v>28</v>
      </c>
      <c r="I273" s="215"/>
      <c r="J273" s="215"/>
      <c r="V273" s="17"/>
      <c r="AC273" s="214"/>
      <c r="AD273" s="214"/>
      <c r="AE273" s="214"/>
    </row>
    <row r="274" spans="2:41">
      <c r="H274" s="215"/>
      <c r="I274" s="215"/>
      <c r="J274" s="215"/>
      <c r="V274" s="17"/>
      <c r="AC274" s="214"/>
      <c r="AD274" s="214"/>
      <c r="AE274" s="21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6" t="s">
        <v>253</v>
      </c>
      <c r="F278" s="216"/>
      <c r="G278" s="216"/>
      <c r="H278" s="216"/>
      <c r="V278" s="17"/>
      <c r="X278" s="23" t="s">
        <v>32</v>
      </c>
      <c r="Y278" s="20">
        <f>IF(B278="PAGADO",0,C283)</f>
        <v>-367.1</v>
      </c>
      <c r="AA278" s="216" t="s">
        <v>253</v>
      </c>
      <c r="AB278" s="216"/>
      <c r="AC278" s="216"/>
      <c r="AD278" s="21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7" t="str">
        <f>IF(C283&lt;0,"NO PAGAR","COBRAR")</f>
        <v>NO PAGAR</v>
      </c>
      <c r="C284" s="21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tr">
        <f>IF(Y283&lt;0,"NO PAGAR","COBRAR")</f>
        <v>NO PAGAR</v>
      </c>
      <c r="Y284" s="21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9" t="s">
        <v>9</v>
      </c>
      <c r="C285" s="2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9" t="s">
        <v>9</v>
      </c>
      <c r="Y285" s="21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1" t="s">
        <v>7</v>
      </c>
      <c r="F294" s="212"/>
      <c r="G294" s="21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1" t="s">
        <v>7</v>
      </c>
      <c r="AB294" s="212"/>
      <c r="AC294" s="21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1" t="s">
        <v>7</v>
      </c>
      <c r="O296" s="212"/>
      <c r="P296" s="212"/>
      <c r="Q296" s="213"/>
      <c r="R296" s="18">
        <f>SUM(R280:R295)</f>
        <v>320</v>
      </c>
      <c r="S296" s="3"/>
      <c r="V296" s="17"/>
      <c r="X296" s="12"/>
      <c r="Y296" s="10"/>
      <c r="AJ296" s="211" t="s">
        <v>7</v>
      </c>
      <c r="AK296" s="212"/>
      <c r="AL296" s="212"/>
      <c r="AM296" s="21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5" t="s">
        <v>30</v>
      </c>
      <c r="I318" s="215"/>
      <c r="J318" s="215"/>
      <c r="V318" s="17"/>
      <c r="AA318" s="215" t="s">
        <v>31</v>
      </c>
      <c r="AB318" s="215"/>
      <c r="AC318" s="215"/>
    </row>
    <row r="319" spans="1:43">
      <c r="H319" s="215"/>
      <c r="I319" s="215"/>
      <c r="J319" s="215"/>
      <c r="V319" s="17"/>
      <c r="AA319" s="215"/>
      <c r="AB319" s="215"/>
      <c r="AC319" s="21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6" t="s">
        <v>308</v>
      </c>
      <c r="F323" s="216"/>
      <c r="G323" s="216"/>
      <c r="H323" s="216"/>
      <c r="V323" s="17"/>
      <c r="X323" s="23" t="s">
        <v>32</v>
      </c>
      <c r="Y323" s="20">
        <f>IF(B1056="PAGADO",0,C328)</f>
        <v>-324.73999999999978</v>
      </c>
      <c r="AA323" s="216" t="s">
        <v>308</v>
      </c>
      <c r="AB323" s="216"/>
      <c r="AC323" s="216"/>
      <c r="AD323" s="21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9" t="s">
        <v>9</v>
      </c>
      <c r="C331" s="21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9" t="s">
        <v>9</v>
      </c>
      <c r="Y331" s="21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1" t="s">
        <v>7</v>
      </c>
      <c r="AB339" s="212"/>
      <c r="AC339" s="21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1" t="s">
        <v>7</v>
      </c>
      <c r="F340" s="212"/>
      <c r="G340" s="21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1" t="s">
        <v>7</v>
      </c>
      <c r="O341" s="212"/>
      <c r="P341" s="212"/>
      <c r="Q341" s="213"/>
      <c r="R341" s="18">
        <f>SUM(R325:R340)</f>
        <v>3750</v>
      </c>
      <c r="S341" s="3"/>
      <c r="V341" s="17"/>
      <c r="X341" s="12"/>
      <c r="Y341" s="10"/>
      <c r="AJ341" s="211" t="s">
        <v>7</v>
      </c>
      <c r="AK341" s="212"/>
      <c r="AL341" s="212"/>
      <c r="AM341" s="21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8" t="s">
        <v>64</v>
      </c>
      <c r="AC368" s="222" t="s">
        <v>29</v>
      </c>
      <c r="AD368" s="222"/>
      <c r="AE368" s="222"/>
    </row>
    <row r="369" spans="2:41">
      <c r="V369" s="17"/>
      <c r="X369" s="228"/>
      <c r="AC369" s="222"/>
      <c r="AD369" s="222"/>
      <c r="AE369" s="222"/>
    </row>
    <row r="370" spans="2:41" ht="23.25">
      <c r="B370" s="22" t="s">
        <v>64</v>
      </c>
      <c r="V370" s="17"/>
      <c r="X370" s="228"/>
      <c r="AC370" s="222"/>
      <c r="AD370" s="222"/>
      <c r="AE370" s="222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6" t="s">
        <v>308</v>
      </c>
      <c r="AB371" s="216"/>
      <c r="AC371" s="216"/>
      <c r="AD371" s="216"/>
    </row>
    <row r="372" spans="2:41" ht="23.25">
      <c r="B372" s="1" t="s">
        <v>0</v>
      </c>
      <c r="C372" s="19">
        <f>H388</f>
        <v>590</v>
      </c>
      <c r="E372" s="216" t="s">
        <v>308</v>
      </c>
      <c r="F372" s="216"/>
      <c r="G372" s="216"/>
      <c r="H372" s="21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7" t="str">
        <f>IF(C376&lt;0,"NO PAGAR","COBRAR")</f>
        <v>COBRAR</v>
      </c>
      <c r="C377" s="217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7" t="str">
        <f>IF(Y376&lt;0,"NO PAGAR","COBRAR")</f>
        <v>NO PAGAR</v>
      </c>
      <c r="Y377" s="217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9" t="s">
        <v>9</v>
      </c>
      <c r="C378" s="21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9" t="s">
        <v>9</v>
      </c>
      <c r="Y378" s="21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1" t="s">
        <v>7</v>
      </c>
      <c r="AK383" s="212"/>
      <c r="AL383" s="212"/>
      <c r="AM383" s="21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1" t="s">
        <v>7</v>
      </c>
      <c r="AB387" s="212"/>
      <c r="AC387" s="21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1" t="s">
        <v>7</v>
      </c>
      <c r="F388" s="212"/>
      <c r="G388" s="21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1" t="s">
        <v>7</v>
      </c>
      <c r="O389" s="212"/>
      <c r="P389" s="212"/>
      <c r="Q389" s="21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5" t="s">
        <v>31</v>
      </c>
      <c r="AB405" s="215"/>
      <c r="AC405" s="215"/>
    </row>
    <row r="406" spans="1:43" ht="15" customHeight="1">
      <c r="H406" s="75"/>
      <c r="I406" s="75"/>
      <c r="J406" s="75"/>
      <c r="V406" s="17"/>
      <c r="AA406" s="215"/>
      <c r="AB406" s="215"/>
      <c r="AC406" s="21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6" t="s">
        <v>62</v>
      </c>
      <c r="F410" s="216"/>
      <c r="G410" s="216"/>
      <c r="H410" s="216"/>
      <c r="V410" s="17"/>
      <c r="X410" s="23" t="s">
        <v>82</v>
      </c>
      <c r="Y410" s="20">
        <f>IF(B410="PAGADO",0,C415)</f>
        <v>0</v>
      </c>
      <c r="AA410" s="216" t="s">
        <v>142</v>
      </c>
      <c r="AB410" s="216"/>
      <c r="AC410" s="216"/>
      <c r="AD410" s="21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9" t="s">
        <v>9</v>
      </c>
      <c r="C418" s="21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9" t="s">
        <v>9</v>
      </c>
      <c r="Y418" s="21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1" t="s">
        <v>7</v>
      </c>
      <c r="AK422" s="212"/>
      <c r="AL422" s="212"/>
      <c r="AM422" s="21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1" t="s">
        <v>7</v>
      </c>
      <c r="AB426" s="212"/>
      <c r="AC426" s="21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1" t="s">
        <v>7</v>
      </c>
      <c r="O428" s="212"/>
      <c r="P428" s="212"/>
      <c r="Q428" s="21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1" t="s">
        <v>7</v>
      </c>
      <c r="F430" s="212"/>
      <c r="G430" s="21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4" t="s">
        <v>29</v>
      </c>
      <c r="AD441" s="214"/>
      <c r="AE441" s="214"/>
    </row>
    <row r="442" spans="2:41" ht="35.25" customHeight="1">
      <c r="H442" s="75" t="s">
        <v>28</v>
      </c>
      <c r="I442" s="75"/>
      <c r="J442" s="75"/>
      <c r="V442" s="17"/>
      <c r="AC442" s="214"/>
      <c r="AD442" s="214"/>
      <c r="AE442" s="214"/>
    </row>
    <row r="443" spans="2:41" ht="15" customHeight="1">
      <c r="H443" s="75"/>
      <c r="I443" s="75"/>
      <c r="J443" s="75"/>
      <c r="V443" s="17"/>
      <c r="AC443" s="214"/>
      <c r="AD443" s="214"/>
      <c r="AE443" s="214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6" t="s">
        <v>308</v>
      </c>
      <c r="F447" s="216"/>
      <c r="G447" s="216"/>
      <c r="H447" s="216"/>
      <c r="V447" s="17"/>
      <c r="X447" s="23" t="s">
        <v>32</v>
      </c>
      <c r="Y447" s="20">
        <f>IF(B447="PAGADO",0,C452)</f>
        <v>221.34</v>
      </c>
      <c r="AA447" s="216" t="s">
        <v>253</v>
      </c>
      <c r="AB447" s="216"/>
      <c r="AC447" s="216"/>
      <c r="AD447" s="216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7" t="str">
        <f>IF(C452&lt;0,"NO PAGAR","COBRAR")</f>
        <v>COBRAR</v>
      </c>
      <c r="C453" s="21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7" t="str">
        <f>IF(Y452&lt;0,"NO PAGAR","COBRAR")</f>
        <v>NO PAGAR</v>
      </c>
      <c r="Y453" s="21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9" t="s">
        <v>9</v>
      </c>
      <c r="C454" s="2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9" t="s">
        <v>9</v>
      </c>
      <c r="Y454" s="2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1" t="s">
        <v>7</v>
      </c>
      <c r="F463" s="212"/>
      <c r="G463" s="21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1" t="s">
        <v>7</v>
      </c>
      <c r="AB463" s="212"/>
      <c r="AC463" s="213"/>
      <c r="AD463" s="5">
        <f>SUM(AD449:AD462)</f>
        <v>370</v>
      </c>
      <c r="AJ463" s="211" t="s">
        <v>7</v>
      </c>
      <c r="AK463" s="212"/>
      <c r="AL463" s="212"/>
      <c r="AM463" s="21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1" t="s">
        <v>7</v>
      </c>
      <c r="O465" s="212"/>
      <c r="P465" s="212"/>
      <c r="Q465" s="21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5" t="s">
        <v>31</v>
      </c>
      <c r="AB480" s="215"/>
      <c r="AC480" s="215"/>
    </row>
    <row r="481" spans="2:41" ht="15" customHeight="1">
      <c r="H481" s="75"/>
      <c r="I481" s="75"/>
      <c r="J481" s="75"/>
      <c r="V481" s="17"/>
      <c r="AA481" s="215"/>
      <c r="AB481" s="215"/>
      <c r="AC481" s="21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6" t="s">
        <v>62</v>
      </c>
      <c r="F483" s="216"/>
      <c r="G483" s="216"/>
      <c r="H483" s="216"/>
      <c r="V483" s="17"/>
      <c r="X483" s="23" t="s">
        <v>32</v>
      </c>
      <c r="Y483" s="20">
        <f>IF(B1246="PAGADO",0,C488)</f>
        <v>-88.629999999999654</v>
      </c>
      <c r="AA483" s="216" t="s">
        <v>253</v>
      </c>
      <c r="AB483" s="216"/>
      <c r="AC483" s="216"/>
      <c r="AD483" s="21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9" t="s">
        <v>9</v>
      </c>
      <c r="C491" s="21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9" t="s">
        <v>9</v>
      </c>
      <c r="Y491" s="21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1" t="s">
        <v>7</v>
      </c>
      <c r="O501" s="212"/>
      <c r="P501" s="212"/>
      <c r="Q501" s="21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1" t="s">
        <v>7</v>
      </c>
      <c r="AK501" s="212"/>
      <c r="AL501" s="212"/>
      <c r="AM501" s="21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1" t="s">
        <v>7</v>
      </c>
      <c r="AC504" s="21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4" t="s">
        <v>29</v>
      </c>
      <c r="AD522" s="214"/>
      <c r="AE522" s="214"/>
    </row>
    <row r="523" spans="2:41" ht="30" customHeight="1">
      <c r="H523" s="75" t="s">
        <v>28</v>
      </c>
      <c r="I523" s="75"/>
      <c r="J523" s="75"/>
      <c r="V523" s="17"/>
      <c r="AC523" s="214"/>
      <c r="AD523" s="214"/>
      <c r="AE523" s="214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6" t="s">
        <v>253</v>
      </c>
      <c r="F525" s="216"/>
      <c r="G525" s="216"/>
      <c r="H525" s="216"/>
      <c r="V525" s="17"/>
      <c r="X525" s="23" t="s">
        <v>32</v>
      </c>
      <c r="Y525" s="20">
        <f>IF(B525="PAGADO",0,C530)</f>
        <v>-2189.3999999999996</v>
      </c>
      <c r="AA525" s="216" t="s">
        <v>1050</v>
      </c>
      <c r="AB525" s="216"/>
      <c r="AC525" s="216"/>
      <c r="AD525" s="21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7" t="str">
        <f>IF(C530&lt;0,"NO PAGAR","COBRAR")</f>
        <v>NO PAGAR</v>
      </c>
      <c r="C531" s="217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7" t="str">
        <f>IF(Y530&lt;0,"NO PAGAR","COBRAR")</f>
        <v>NO PAGAR</v>
      </c>
      <c r="Y531" s="21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9" t="s">
        <v>9</v>
      </c>
      <c r="C532" s="2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9" t="s">
        <v>9</v>
      </c>
      <c r="Y532" s="2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1" t="s">
        <v>7</v>
      </c>
      <c r="F541" s="212"/>
      <c r="G541" s="21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1" t="s">
        <v>7</v>
      </c>
      <c r="AB541" s="212"/>
      <c r="AC541" s="21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1" t="s">
        <v>7</v>
      </c>
      <c r="O543" s="212"/>
      <c r="P543" s="212"/>
      <c r="Q543" s="213"/>
      <c r="R543" s="18">
        <f>SUM(R527:R542)</f>
        <v>290.27999999999997</v>
      </c>
      <c r="S543" s="3"/>
      <c r="V543" s="17"/>
      <c r="X543" s="12"/>
      <c r="Y543" s="10"/>
      <c r="AJ543" s="211" t="s">
        <v>7</v>
      </c>
      <c r="AK543" s="212"/>
      <c r="AL543" s="212"/>
      <c r="AM543" s="21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5" t="s">
        <v>31</v>
      </c>
      <c r="AB565" s="215"/>
      <c r="AC565" s="21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6" t="s">
        <v>308</v>
      </c>
      <c r="F567" s="216"/>
      <c r="G567" s="216"/>
      <c r="H567" s="216"/>
      <c r="V567" s="17"/>
      <c r="X567" s="23" t="s">
        <v>32</v>
      </c>
      <c r="Y567" s="20">
        <f>IF(B1345="PAGADO",0,C572)</f>
        <v>-1694.4249999999993</v>
      </c>
      <c r="AA567" s="216" t="s">
        <v>308</v>
      </c>
      <c r="AB567" s="216"/>
      <c r="AC567" s="216"/>
      <c r="AD567" s="21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9" t="s">
        <v>9</v>
      </c>
      <c r="C575" s="21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1" t="s">
        <v>7</v>
      </c>
      <c r="AB583" s="212"/>
      <c r="AC583" s="21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1" t="s">
        <v>7</v>
      </c>
      <c r="O585" s="212"/>
      <c r="P585" s="212"/>
      <c r="Q585" s="213"/>
      <c r="R585" s="18">
        <f>SUM(R569:R584)</f>
        <v>3300</v>
      </c>
      <c r="S585" s="3"/>
      <c r="V585" s="17"/>
      <c r="X585" s="12"/>
      <c r="Y585" s="10"/>
      <c r="AJ585" s="211" t="s">
        <v>7</v>
      </c>
      <c r="AK585" s="212"/>
      <c r="AL585" s="212"/>
      <c r="AM585" s="21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1" t="s">
        <v>7</v>
      </c>
      <c r="G591" s="21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4" t="s">
        <v>29</v>
      </c>
      <c r="AD608" s="214"/>
      <c r="AE608" s="214"/>
    </row>
    <row r="609" spans="2:41" ht="23.25" customHeight="1">
      <c r="H609" s="75" t="s">
        <v>28</v>
      </c>
      <c r="I609" s="75"/>
      <c r="J609" s="75"/>
      <c r="V609" s="17"/>
      <c r="AC609" s="214"/>
      <c r="AD609" s="214"/>
      <c r="AE609" s="214"/>
    </row>
    <row r="610" spans="2:41" ht="15" customHeight="1">
      <c r="H610" s="75"/>
      <c r="I610" s="75"/>
      <c r="J610" s="75"/>
      <c r="V610" s="17"/>
      <c r="AC610" s="214"/>
      <c r="AD610" s="214"/>
      <c r="AE610" s="214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6" t="s">
        <v>308</v>
      </c>
      <c r="F614" s="216"/>
      <c r="G614" s="216"/>
      <c r="H614" s="216"/>
      <c r="V614" s="17"/>
      <c r="X614" s="23" t="s">
        <v>32</v>
      </c>
      <c r="Y614" s="20">
        <f>IF(B614="PAGADO",0,C619)</f>
        <v>-782.98099999999931</v>
      </c>
      <c r="AA614" s="216" t="s">
        <v>308</v>
      </c>
      <c r="AB614" s="216"/>
      <c r="AC614" s="216"/>
      <c r="AD614" s="21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7" t="str">
        <f>IF(C619&lt;0,"NO PAGAR","COBRAR")</f>
        <v>NO PAGAR</v>
      </c>
      <c r="C620" s="217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7" t="str">
        <f>IF(Y619&lt;0,"NO PAGAR","COBRAR")</f>
        <v>NO PAGAR</v>
      </c>
      <c r="Y620" s="217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1" t="s">
        <v>7</v>
      </c>
      <c r="F630" s="212"/>
      <c r="G630" s="21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1" t="s">
        <v>7</v>
      </c>
      <c r="AB630" s="212"/>
      <c r="AC630" s="21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1" t="s">
        <v>7</v>
      </c>
      <c r="O632" s="212"/>
      <c r="P632" s="212"/>
      <c r="Q632" s="213"/>
      <c r="R632" s="18">
        <f>SUM(R616:R631)</f>
        <v>74</v>
      </c>
      <c r="S632" s="3"/>
      <c r="V632" s="17"/>
      <c r="X632" s="12"/>
      <c r="Y632" s="10"/>
      <c r="AJ632" s="211" t="s">
        <v>7</v>
      </c>
      <c r="AK632" s="212"/>
      <c r="AL632" s="212"/>
      <c r="AM632" s="21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5" t="s">
        <v>31</v>
      </c>
      <c r="AB649" s="215"/>
      <c r="AC649" s="215"/>
    </row>
    <row r="650" spans="1:43" ht="15" customHeight="1">
      <c r="H650" s="75"/>
      <c r="I650" s="75"/>
      <c r="J650" s="75"/>
      <c r="V650" s="17"/>
      <c r="AA650" s="215"/>
      <c r="AB650" s="215"/>
      <c r="AC650" s="215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6" t="s">
        <v>308</v>
      </c>
      <c r="F652" s="216"/>
      <c r="G652" s="216"/>
      <c r="H652" s="216"/>
      <c r="V652" s="17"/>
      <c r="X652" s="23" t="s">
        <v>32</v>
      </c>
      <c r="Y652" s="20">
        <f>IF(B1438="PAGADO",0,C657)</f>
        <v>125.01900000000069</v>
      </c>
      <c r="AA652" s="216" t="s">
        <v>308</v>
      </c>
      <c r="AB652" s="216"/>
      <c r="AC652" s="216"/>
      <c r="AD652" s="216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9" t="s">
        <v>9</v>
      </c>
      <c r="C660" s="21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9" t="s">
        <v>9</v>
      </c>
      <c r="Y660" s="21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1" t="s">
        <v>7</v>
      </c>
      <c r="F668" s="212"/>
      <c r="G668" s="21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1" t="s">
        <v>7</v>
      </c>
      <c r="AB668" s="212"/>
      <c r="AC668" s="21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1" t="s">
        <v>7</v>
      </c>
      <c r="O670" s="212"/>
      <c r="P670" s="212"/>
      <c r="Q670" s="213"/>
      <c r="R670" s="18">
        <f>SUM(R654:R669)</f>
        <v>2000</v>
      </c>
      <c r="S670" s="3"/>
      <c r="V670" s="17"/>
      <c r="X670" s="12"/>
      <c r="Y670" s="10"/>
      <c r="AJ670" s="211" t="s">
        <v>7</v>
      </c>
      <c r="AK670" s="212"/>
      <c r="AL670" s="212"/>
      <c r="AM670" s="21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6" t="s">
        <v>110</v>
      </c>
      <c r="AL689" s="226"/>
      <c r="AM689" s="226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6" t="s">
        <v>62</v>
      </c>
      <c r="AB692" s="216"/>
      <c r="AC692" s="216"/>
      <c r="AD692" s="216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6" t="s">
        <v>308</v>
      </c>
      <c r="F696" s="216"/>
      <c r="G696" s="216"/>
      <c r="H696" s="21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7" t="str">
        <f>IF(Y697&lt;0,"NO PAGAR","COBRAR")</f>
        <v>NO PAGAR</v>
      </c>
      <c r="Y698" s="217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9" t="s">
        <v>9</v>
      </c>
      <c r="Y699" s="21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7" t="str">
        <f>IF(C701&lt;0,"NO PAGAR","COBRAR")</f>
        <v>NO PAGAR</v>
      </c>
      <c r="C702" s="217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9" t="s">
        <v>9</v>
      </c>
      <c r="C703" s="21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1" t="s">
        <v>7</v>
      </c>
      <c r="AK707" s="212"/>
      <c r="AL707" s="212"/>
      <c r="AM707" s="21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1" t="s">
        <v>7</v>
      </c>
      <c r="F712" s="212"/>
      <c r="G712" s="21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1" t="s">
        <v>7</v>
      </c>
      <c r="O714" s="212"/>
      <c r="P714" s="212"/>
      <c r="Q714" s="21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5" t="s">
        <v>31</v>
      </c>
      <c r="AB736" s="215"/>
      <c r="AC736" s="215"/>
    </row>
    <row r="737" spans="2:41" ht="15" customHeight="1">
      <c r="H737" s="75"/>
      <c r="I737" s="75"/>
      <c r="J737" s="75"/>
      <c r="V737" s="17"/>
      <c r="AA737" s="215"/>
      <c r="AB737" s="215"/>
      <c r="AC737" s="215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6" t="s">
        <v>308</v>
      </c>
      <c r="F739" s="216"/>
      <c r="G739" s="216"/>
      <c r="H739" s="216"/>
      <c r="O739" s="226" t="s">
        <v>10</v>
      </c>
      <c r="P739" s="226"/>
      <c r="Q739" s="226"/>
      <c r="V739" s="17"/>
      <c r="X739" s="23" t="s">
        <v>32</v>
      </c>
      <c r="Y739" s="20">
        <f>IF(B1531="PAGADO",0,C744)</f>
        <v>-1361.6249999999995</v>
      </c>
      <c r="AA739" s="216" t="s">
        <v>308</v>
      </c>
      <c r="AB739" s="216"/>
      <c r="AC739" s="216"/>
      <c r="AD739" s="216"/>
      <c r="AK739" s="216" t="s">
        <v>1436</v>
      </c>
      <c r="AL739" s="216"/>
      <c r="AM739" s="216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9" t="s">
        <v>9</v>
      </c>
      <c r="C747" s="2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9" t="s">
        <v>9</v>
      </c>
      <c r="Y747" s="2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1" t="s">
        <v>7</v>
      </c>
      <c r="F755" s="212"/>
      <c r="G755" s="21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1" t="s">
        <v>7</v>
      </c>
      <c r="AB755" s="212"/>
      <c r="AC755" s="21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1" t="s">
        <v>7</v>
      </c>
      <c r="O757" s="212"/>
      <c r="P757" s="212"/>
      <c r="Q757" s="213"/>
      <c r="R757" s="18">
        <f>SUM(R741:R756)</f>
        <v>320</v>
      </c>
      <c r="S757" s="3"/>
      <c r="V757" s="17"/>
      <c r="X757" s="12"/>
      <c r="Y757" s="10"/>
      <c r="AJ757" s="211" t="s">
        <v>7</v>
      </c>
      <c r="AK757" s="212"/>
      <c r="AL757" s="212"/>
      <c r="AM757" s="21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16" t="s">
        <v>62</v>
      </c>
      <c r="F784" s="216"/>
      <c r="G784" s="216"/>
      <c r="H784" s="216"/>
      <c r="V784" s="17"/>
      <c r="X784" s="23" t="s">
        <v>32</v>
      </c>
      <c r="Y784" s="20">
        <f>IF(B784="PAGADO",0,C789)</f>
        <v>-4832.3450000000003</v>
      </c>
      <c r="AA784" s="216" t="s">
        <v>308</v>
      </c>
      <c r="AB784" s="216"/>
      <c r="AC784" s="216"/>
      <c r="AD784" s="216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7" t="str">
        <f>IF(C789&lt;0,"NO PAGAR","COBRAR")</f>
        <v>NO PAGAR</v>
      </c>
      <c r="C790" s="21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7" t="str">
        <f>IF(Y789&lt;0,"NO PAGAR","COBRAR")</f>
        <v>NO PAGAR</v>
      </c>
      <c r="Y790" s="217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9" t="s">
        <v>9</v>
      </c>
      <c r="C791" s="2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9" t="s">
        <v>9</v>
      </c>
      <c r="Y791" s="2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1" t="s">
        <v>7</v>
      </c>
      <c r="F800" s="212"/>
      <c r="G800" s="21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1" t="s">
        <v>7</v>
      </c>
      <c r="AB800" s="212"/>
      <c r="AC800" s="21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1" t="s">
        <v>7</v>
      </c>
      <c r="O802" s="212"/>
      <c r="P802" s="212"/>
      <c r="Q802" s="213"/>
      <c r="R802" s="18">
        <f>SUM(R786:R801)</f>
        <v>3214</v>
      </c>
      <c r="S802" s="3"/>
      <c r="V802" s="17"/>
      <c r="X802" s="12"/>
      <c r="Y802" s="10"/>
      <c r="AJ802" s="211" t="s">
        <v>7</v>
      </c>
      <c r="AK802" s="212"/>
      <c r="AL802" s="212"/>
      <c r="AM802" s="21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5" t="s">
        <v>31</v>
      </c>
      <c r="AB824" s="215"/>
      <c r="AC824" s="215"/>
    </row>
    <row r="825" spans="1:43" ht="15" customHeight="1">
      <c r="H825" s="75"/>
      <c r="I825" s="75"/>
      <c r="J825" s="75"/>
      <c r="V825" s="17"/>
      <c r="AA825" s="215"/>
      <c r="AB825" s="215"/>
      <c r="AC825" s="215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6" t="s">
        <v>308</v>
      </c>
      <c r="F827" s="216"/>
      <c r="G827" s="216"/>
      <c r="H827" s="216"/>
      <c r="V827" s="17"/>
      <c r="X827" s="23" t="s">
        <v>32</v>
      </c>
      <c r="Y827" s="20">
        <f>IF(B1624="PAGADO",0,C832)</f>
        <v>-2816.1250000000005</v>
      </c>
      <c r="AA827" s="216" t="s">
        <v>62</v>
      </c>
      <c r="AB827" s="216"/>
      <c r="AC827" s="216"/>
      <c r="AD827" s="216"/>
      <c r="AK827" s="226" t="s">
        <v>10</v>
      </c>
      <c r="AL827" s="226"/>
      <c r="AM827" s="226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360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6" t="s">
        <v>308</v>
      </c>
      <c r="F873" s="216"/>
      <c r="G873" s="216"/>
      <c r="H873" s="216"/>
      <c r="V873" s="17"/>
      <c r="X873" s="23" t="s">
        <v>32</v>
      </c>
      <c r="Y873" s="20">
        <f>IF(B873="PAGADO",0,C878)</f>
        <v>-2218.5810000000001</v>
      </c>
      <c r="AA873" s="216" t="s">
        <v>62</v>
      </c>
      <c r="AB873" s="216"/>
      <c r="AC873" s="216"/>
      <c r="AD873" s="216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520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1645</v>
      </c>
      <c r="AC875" s="3" t="s">
        <v>1646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520</v>
      </c>
      <c r="AA876" s="4">
        <v>45176</v>
      </c>
      <c r="AB876" s="3" t="s">
        <v>1647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2706.7110000000007</v>
      </c>
      <c r="AA877" s="4">
        <v>45218</v>
      </c>
      <c r="AB877" s="3" t="s">
        <v>1648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1654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-2186.7110000000007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>
      <c r="B879" s="217" t="str">
        <f>IF(C878&lt;0,"NO PAGAR","COBRAR")</f>
        <v>NO PAGAR</v>
      </c>
      <c r="C879" s="217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7" t="str">
        <f>IF(Y878&lt;0,"NO PAGAR","COBRAR")</f>
        <v>NO PAGAR</v>
      </c>
      <c r="Y879" s="217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209" t="s">
        <v>9</v>
      </c>
      <c r="C880" s="210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371.28000000000003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1651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520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1" t="s">
        <v>7</v>
      </c>
      <c r="O891" s="212"/>
      <c r="P891" s="212"/>
      <c r="Q891" s="213"/>
      <c r="R891" s="18">
        <f>SUM(R875:R890)</f>
        <v>2110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371.28000000000003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1" t="s">
        <v>7</v>
      </c>
      <c r="F895" s="212"/>
      <c r="G895" s="213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2706.7110000000007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5" t="s">
        <v>31</v>
      </c>
      <c r="AB913" s="215"/>
      <c r="AC913" s="215"/>
    </row>
    <row r="914" spans="2:41" ht="15" customHeight="1">
      <c r="H914" s="75"/>
      <c r="I914" s="75"/>
      <c r="J914" s="75"/>
      <c r="V914" s="17"/>
      <c r="AA914" s="215"/>
      <c r="AB914" s="215"/>
      <c r="AC914" s="215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-2218.5810000000001</v>
      </c>
      <c r="E918" s="216" t="s">
        <v>20</v>
      </c>
      <c r="F918" s="216"/>
      <c r="G918" s="216"/>
      <c r="H918" s="216"/>
      <c r="V918" s="17"/>
      <c r="X918" s="23" t="s">
        <v>32</v>
      </c>
      <c r="Y918" s="20">
        <f>IF(B1718="PAGADO",0,C923)</f>
        <v>-2186.7110000000007</v>
      </c>
      <c r="AA918" s="216" t="s">
        <v>20</v>
      </c>
      <c r="AB918" s="216"/>
      <c r="AC918" s="216"/>
      <c r="AD918" s="21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2186.7110000000007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2186.7110000000007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-2186.7110000000007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-2186.7110000000007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2186.7110000000007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2186.7110000000007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2186.7110000000007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2186.7110000000007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-2186.7110000000007</v>
      </c>
      <c r="E966" s="216" t="s">
        <v>20</v>
      </c>
      <c r="F966" s="216"/>
      <c r="G966" s="216"/>
      <c r="H966" s="216"/>
      <c r="V966" s="17"/>
      <c r="X966" s="23" t="s">
        <v>32</v>
      </c>
      <c r="Y966" s="20">
        <f>IF(B966="PAGADO",0,C971)</f>
        <v>-2186.7110000000007</v>
      </c>
      <c r="AA966" s="216" t="s">
        <v>20</v>
      </c>
      <c r="AB966" s="216"/>
      <c r="AC966" s="216"/>
      <c r="AD966" s="216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2186.7110000000007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2186.7110000000007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-2186.7110000000007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-2186.7110000000007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7" t="str">
        <f>IF(C971&lt;0,"NO PAGAR","COBRAR")</f>
        <v>NO PAGAR</v>
      </c>
      <c r="C972" s="21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7" t="str">
        <f>IF(Y971&lt;0,"NO PAGAR","COBRAR")</f>
        <v>NO PAGAR</v>
      </c>
      <c r="Y972" s="21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2186.7110000000007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2186.7110000000007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2186.7110000000007</v>
      </c>
      <c r="V993" s="17"/>
      <c r="X993" s="15" t="s">
        <v>18</v>
      </c>
      <c r="Y993" s="16">
        <f>SUM(Y974:Y992)</f>
        <v>2186.7110000000007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5" t="s">
        <v>31</v>
      </c>
      <c r="AB1006" s="215"/>
      <c r="AC1006" s="215"/>
    </row>
    <row r="1007" spans="1:43" ht="15" customHeight="1">
      <c r="H1007" s="75"/>
      <c r="I1007" s="75"/>
      <c r="J1007" s="75"/>
      <c r="V1007" s="17"/>
      <c r="AA1007" s="215"/>
      <c r="AB1007" s="215"/>
      <c r="AC1007" s="215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-2186.7110000000007</v>
      </c>
      <c r="E1011" s="216" t="s">
        <v>20</v>
      </c>
      <c r="F1011" s="216"/>
      <c r="G1011" s="216"/>
      <c r="H1011" s="216"/>
      <c r="V1011" s="17"/>
      <c r="X1011" s="23" t="s">
        <v>32</v>
      </c>
      <c r="Y1011" s="20">
        <f>IF(B1811="PAGADO",0,C1016)</f>
        <v>-2186.7110000000007</v>
      </c>
      <c r="AA1011" s="216" t="s">
        <v>20</v>
      </c>
      <c r="AB1011" s="216"/>
      <c r="AC1011" s="216"/>
      <c r="AD1011" s="21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2186.7110000000007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2186.7110000000007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-2186.7110000000007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-2186.7110000000007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2186.7110000000007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2186.7110000000007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2186.7110000000007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2186.7110000000007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3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2023-10-26T22:35:09Z</cp:lastPrinted>
  <dcterms:created xsi:type="dcterms:W3CDTF">2022-12-25T20:52:30Z</dcterms:created>
  <dcterms:modified xsi:type="dcterms:W3CDTF">2023-11-08T19:42:11Z</dcterms:modified>
</cp:coreProperties>
</file>