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5" activeTab="1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9" l="1"/>
  <c r="G23" i="9" s="1"/>
  <c r="G24" i="9" s="1"/>
  <c r="J3" i="9" l="1"/>
  <c r="J23" i="9" s="1"/>
  <c r="K25" i="9" s="1"/>
  <c r="H3" i="9"/>
  <c r="L3" i="9" s="1"/>
  <c r="M3" i="9" s="1"/>
  <c r="M23" i="9" s="1"/>
  <c r="G5" i="30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7" i="10" l="1"/>
  <c r="E14" i="28" s="1"/>
  <c r="I53" i="2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E16" i="28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 l="1"/>
</calcChain>
</file>

<file path=xl/sharedStrings.xml><?xml version="1.0" encoding="utf-8"?>
<sst xmlns="http://schemas.openxmlformats.org/spreadsheetml/2006/main" count="10490" uniqueCount="886">
  <si>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</si>
  <si>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</si>
  <si>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</si>
  <si>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</si>
  <si>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</si>
  <si>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</si>
  <si>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</si>
  <si>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</si>
  <si>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</si>
  <si>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</si>
  <si>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</si>
  <si>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</si>
  <si>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</si>
  <si>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</si>
  <si>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</si>
  <si>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</si>
  <si>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</si>
  <si>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</si>
  <si>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</si>
  <si>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</si>
  <si>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</si>
  <si>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</si>
  <si>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</si>
  <si>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</si>
  <si>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</si>
  <si>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</si>
  <si>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</si>
  <si>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</si>
  <si>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</si>
  <si>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</si>
  <si>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</si>
  <si>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</si>
  <si>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</si>
  <si>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</si>
  <si>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</si>
  <si>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</si>
  <si>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</si>
  <si>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</si>
  <si>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</si>
  <si>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</si>
  <si>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</si>
  <si>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</si>
  <si>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</si>
  <si>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</si>
  <si>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</si>
  <si>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</si>
  <si>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</si>
  <si>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</si>
  <si>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</si>
  <si>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</si>
  <si>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</si>
  <si>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</si>
  <si>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</si>
  <si>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</si>
  <si>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</si>
  <si>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</si>
  <si>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</si>
  <si>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</si>
  <si>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</si>
  <si>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</si>
  <si>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</si>
  <si>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</si>
  <si>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</si>
  <si>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</si>
  <si>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</si>
  <si>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</si>
  <si>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</si>
  <si>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</si>
  <si>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</si>
  <si>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</si>
  <si>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</si>
  <si>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</si>
  <si>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</si>
  <si>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</si>
  <si>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</si>
  <si>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</si>
  <si>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</si>
  <si>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</si>
  <si>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</si>
  <si>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</si>
  <si>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</si>
  <si>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</si>
  <si>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</si>
  <si>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</si>
  <si>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</si>
  <si>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</si>
  <si>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</si>
  <si>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</si>
  <si>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</si>
  <si>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</si>
  <si>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</si>
  <si>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</si>
  <si>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</si>
  <si>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</si>
  <si>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</si>
  <si>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</si>
  <si>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</si>
  <si>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</si>
  <si>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</si>
  <si>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</si>
  <si>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</si>
  <si>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</si>
  <si>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</si>
  <si>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</si>
  <si>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</si>
  <si>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</si>
  <si>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</si>
  <si>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</si>
  <si>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</si>
  <si>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</si>
  <si>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</si>
  <si>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</si>
  <si>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</si>
  <si>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</si>
  <si>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</si>
  <si>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</si>
  <si>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</si>
  <si>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</si>
  <si>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</si>
  <si>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</si>
  <si>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</si>
  <si>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</si>
  <si>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</si>
  <si>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</si>
  <si>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</si>
  <si>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</si>
  <si>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</si>
  <si>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</si>
  <si>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</si>
  <si>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</si>
  <si>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</si>
  <si>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</si>
  <si>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</si>
  <si>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</si>
  <si>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</si>
  <si>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</si>
  <si>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</si>
  <si>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</si>
  <si>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</si>
  <si>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</si>
  <si>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</si>
  <si>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</si>
  <si>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</si>
  <si>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</si>
  <si>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</si>
  <si>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</si>
  <si>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</si>
  <si>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</si>
  <si>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</si>
  <si>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</si>
  <si>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</si>
  <si>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</si>
  <si>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</si>
  <si>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</si>
  <si>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</si>
  <si>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</si>
  <si>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</si>
  <si>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</si>
  <si>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</si>
  <si>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</si>
  <si>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</si>
  <si>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</si>
  <si>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</si>
  <si>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</si>
  <si>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</si>
  <si>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</si>
  <si>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</si>
  <si>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</si>
  <si>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</si>
  <si>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</si>
  <si>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</si>
  <si>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</si>
  <si>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</si>
  <si>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</si>
  <si>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</si>
  <si>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</si>
  <si>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</si>
  <si>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</si>
  <si>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</si>
  <si>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</si>
  <si>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</si>
  <si>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</si>
  <si>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</si>
  <si>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</si>
  <si>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</si>
  <si>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</si>
  <si>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</si>
  <si>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</si>
  <si>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</si>
  <si>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</si>
  <si>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</si>
  <si>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</si>
  <si>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</si>
  <si>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</si>
  <si>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</si>
  <si>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</si>
  <si>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</si>
  <si>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</si>
  <si>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</si>
  <si>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</si>
  <si>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</si>
  <si>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</si>
  <si>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</si>
  <si>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</si>
  <si>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</si>
  <si>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</si>
  <si>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</si>
  <si>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</si>
  <si>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</si>
  <si>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</si>
  <si>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</si>
  <si>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</si>
  <si>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</si>
  <si>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</si>
  <si>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</si>
  <si>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</si>
  <si>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</si>
  <si>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</si>
  <si>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</si>
  <si>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</si>
  <si>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</si>
  <si>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</si>
  <si>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</si>
  <si>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</si>
  <si>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</si>
  <si>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</si>
  <si>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</si>
  <si>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</si>
  <si>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</si>
  <si>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</si>
  <si>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</si>
  <si>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</si>
  <si>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</si>
  <si>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</si>
  <si>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</si>
  <si>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</si>
  <si>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</si>
  <si>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</si>
  <si>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</si>
  <si>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</si>
  <si>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</si>
  <si>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</si>
  <si>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</si>
  <si>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</si>
  <si>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</si>
  <si>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</si>
  <si>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</si>
  <si>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</si>
  <si>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</si>
  <si>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</si>
  <si>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</si>
  <si>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</si>
  <si>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</si>
  <si>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</si>
  <si>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</si>
  <si>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</si>
  <si>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</si>
  <si>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</si>
  <si>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</si>
  <si>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</si>
  <si>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</si>
  <si>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</si>
  <si>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</si>
  <si>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</si>
  <si>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</si>
  <si>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</si>
  <si>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</si>
  <si>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</si>
  <si>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</si>
  <si>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</si>
  <si>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</si>
  <si>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</si>
  <si>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</si>
  <si>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</si>
  <si>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</si>
  <si>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</si>
  <si>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</si>
  <si>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</si>
  <si>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</si>
  <si>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</si>
  <si>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</si>
  <si>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</si>
  <si>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</si>
  <si>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</si>
  <si>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</si>
  <si>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</si>
  <si>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</si>
  <si>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</si>
  <si>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</si>
  <si>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</si>
  <si>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</si>
  <si>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</si>
  <si>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</si>
  <si>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</si>
  <si>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</si>
  <si>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</si>
  <si>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</si>
  <si>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</si>
  <si>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</si>
  <si>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</si>
  <si>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</si>
  <si>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</si>
  <si>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</si>
  <si>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</si>
  <si>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</si>
  <si>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</si>
  <si>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</si>
  <si>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</si>
  <si>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</si>
  <si>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</si>
  <si>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</si>
  <si>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</si>
  <si>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</si>
  <si>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</si>
  <si>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</si>
  <si>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</si>
  <si>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</si>
  <si>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</si>
  <si>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</si>
  <si>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</si>
  <si>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</si>
  <si>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</si>
  <si>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</si>
  <si>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</si>
  <si>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</si>
  <si>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</si>
  <si>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</si>
  <si>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</si>
  <si>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</si>
  <si>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</si>
  <si>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</si>
  <si>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</si>
  <si>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</si>
  <si>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</si>
  <si>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</si>
  <si>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</si>
  <si>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</si>
  <si>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</si>
  <si>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</si>
  <si>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</si>
  <si>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</si>
  <si>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</si>
  <si>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</si>
  <si>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</si>
  <si>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</si>
  <si>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</si>
  <si>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</si>
  <si>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</si>
  <si>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</si>
  <si>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</si>
  <si>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</si>
  <si>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</si>
  <si>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</si>
  <si>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</si>
  <si>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</si>
  <si>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</si>
  <si>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</si>
  <si>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</si>
  <si>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</si>
  <si>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</si>
  <si>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</si>
  <si>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</si>
  <si>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</si>
  <si>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</si>
  <si>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</si>
  <si>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</si>
  <si>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</si>
  <si>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</si>
  <si>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</si>
  <si>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</si>
  <si>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</si>
  <si>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</si>
  <si>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</si>
  <si>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</si>
  <si>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</si>
  <si>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</si>
  <si>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</si>
  <si>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</si>
  <si>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</si>
  <si>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</si>
  <si>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</si>
  <si>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</si>
  <si>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</si>
  <si>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</si>
  <si>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</si>
  <si>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</si>
  <si>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</si>
  <si>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</si>
  <si>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</si>
  <si>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</si>
  <si>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</si>
  <si>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</si>
  <si>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</si>
  <si>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</si>
  <si>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</si>
  <si>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</si>
  <si>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</si>
  <si>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</si>
  <si>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</si>
  <si>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</si>
  <si>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</si>
  <si>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</si>
  <si>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</si>
  <si>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</si>
  <si>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</si>
  <si>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</si>
  <si>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</si>
  <si>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</si>
  <si>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</si>
  <si>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</si>
  <si>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</si>
  <si>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</si>
  <si>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</si>
  <si>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</si>
  <si>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</si>
  <si>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</si>
  <si>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</si>
  <si>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</si>
  <si>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</si>
  <si>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</si>
  <si>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</si>
  <si>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</si>
  <si>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</si>
  <si>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</si>
  <si>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</si>
  <si>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</si>
  <si>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</si>
  <si>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</si>
  <si>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</si>
  <si>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</si>
  <si>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</si>
  <si>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</si>
  <si>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</si>
  <si>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</si>
  <si>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</si>
  <si>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</si>
  <si>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</si>
  <si>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</si>
  <si>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</si>
  <si>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</si>
  <si>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</si>
  <si>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</si>
  <si>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</si>
  <si>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</si>
  <si>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</si>
  <si>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</si>
  <si>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</si>
  <si>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</si>
  <si>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</si>
  <si>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</si>
  <si>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</si>
  <si>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</si>
  <si>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</si>
  <si>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</si>
  <si>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</si>
  <si>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</si>
  <si>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</si>
  <si>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</si>
  <si>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</si>
  <si>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</si>
  <si>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</si>
  <si>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</si>
  <si>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</si>
  <si>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</si>
  <si>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</si>
  <si>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</si>
  <si>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</si>
  <si>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</si>
  <si>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</si>
  <si>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</si>
  <si>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</si>
  <si>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</si>
  <si>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</si>
  <si>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</si>
  <si>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</si>
  <si>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</si>
  <si>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</si>
  <si>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</si>
  <si>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</si>
  <si>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</si>
  <si>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</si>
  <si>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</si>
  <si>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</si>
  <si>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</si>
  <si>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</si>
  <si>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</si>
  <si>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</si>
  <si>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</si>
  <si>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</si>
  <si>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</si>
  <si>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</si>
  <si>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</si>
  <si>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</si>
  <si>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</si>
  <si>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</si>
  <si>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</si>
  <si>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</si>
  <si>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</si>
  <si>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</si>
  <si>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</si>
  <si>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</si>
  <si>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</si>
  <si>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</si>
  <si>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</si>
  <si>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</si>
  <si>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</si>
  <si>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</si>
  <si>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</si>
  <si>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</si>
  <si>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</si>
  <si>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</si>
  <si>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</si>
  <si>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</si>
  <si>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</si>
  <si>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</si>
  <si>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</si>
  <si>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</si>
  <si>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</si>
  <si>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</si>
  <si>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</si>
  <si>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</si>
  <si>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</si>
  <si>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</si>
  <si>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</si>
  <si>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</si>
  <si>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</si>
  <si>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</si>
  <si>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</si>
  <si>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</si>
  <si>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</si>
  <si>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</si>
  <si>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</si>
  <si>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</si>
  <si>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</si>
  <si>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</si>
  <si>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</si>
  <si>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</si>
  <si>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</si>
  <si>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</si>
  <si>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</si>
  <si>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</si>
  <si>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</si>
  <si>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</si>
  <si>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</si>
  <si>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</si>
  <si>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</si>
  <si>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</si>
  <si>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</si>
  <si>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</si>
  <si>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</si>
  <si>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</si>
  <si>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</si>
  <si>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</si>
  <si>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</si>
  <si>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</si>
  <si>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</si>
  <si>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</si>
  <si>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</si>
  <si>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</si>
  <si>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</si>
  <si>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</si>
  <si>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</si>
  <si>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</si>
  <si>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</si>
  <si>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</si>
  <si>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</si>
  <si>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</si>
  <si>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</si>
  <si>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</si>
  <si>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</si>
  <si>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</si>
  <si>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</si>
  <si>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</si>
  <si>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</si>
  <si>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</si>
  <si>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</si>
  <si>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</si>
  <si>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</si>
  <si>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</si>
  <si>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</si>
  <si>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</si>
  <si>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</si>
  <si>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</si>
  <si>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</si>
  <si>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</si>
  <si>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</si>
  <si>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</si>
  <si>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</si>
  <si>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</si>
  <si>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</si>
  <si>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</si>
  <si>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</si>
  <si>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</si>
  <si>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</si>
  <si>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</si>
  <si>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</si>
  <si>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</si>
  <si>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</si>
  <si>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</si>
  <si>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</si>
  <si>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</si>
  <si>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</si>
  <si>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</si>
  <si>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</si>
  <si>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</si>
  <si>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</si>
  <si>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</si>
  <si>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</si>
  <si>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</si>
  <si>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</si>
  <si>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</si>
  <si>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</si>
  <si>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</si>
  <si>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</si>
  <si>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</si>
  <si>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</si>
  <si>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</si>
  <si>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</si>
  <si>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</si>
  <si>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</si>
  <si>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</si>
  <si>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</si>
  <si>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</si>
  <si>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</si>
  <si>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</si>
  <si>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</si>
  <si>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</si>
  <si>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</si>
  <si>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</si>
  <si>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</si>
  <si>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</si>
  <si>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</si>
  <si>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</si>
  <si>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</si>
  <si>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</si>
  <si>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</si>
  <si>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</si>
  <si>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</si>
  <si>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</si>
  <si>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</si>
  <si>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</si>
  <si>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</si>
  <si>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</si>
  <si>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</si>
  <si>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</si>
  <si>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</si>
  <si>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</si>
  <si>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</si>
  <si>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</si>
  <si>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</si>
  <si>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</si>
  <si>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</si>
  <si>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</si>
  <si>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</si>
  <si>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</si>
  <si>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</si>
  <si>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</si>
  <si>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</si>
  <si>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</si>
  <si>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</si>
  <si>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</si>
  <si>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</si>
  <si>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</si>
  <si>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</si>
  <si>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</si>
  <si>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</si>
  <si>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</si>
  <si>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</si>
  <si>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</si>
  <si>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</si>
  <si>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</si>
  <si>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</si>
  <si>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</si>
  <si>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</si>
  <si>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</si>
  <si>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</si>
  <si>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</si>
  <si>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</si>
  <si>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</si>
  <si>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</si>
  <si>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</si>
  <si>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</si>
  <si>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</si>
  <si>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</si>
  <si>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</si>
  <si>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</si>
  <si>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</si>
  <si>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</si>
  <si>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</si>
  <si>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</si>
  <si>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</si>
  <si>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</si>
  <si>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</si>
  <si>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</si>
  <si>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</si>
  <si>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</si>
  <si>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</si>
  <si>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</si>
  <si>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</si>
  <si>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</si>
  <si>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</si>
  <si>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</si>
  <si>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</si>
  <si>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</si>
  <si>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</si>
  <si>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</si>
  <si>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</si>
  <si>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</si>
  <si>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</si>
  <si>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</si>
  <si>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</si>
  <si>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</si>
  <si>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</si>
  <si>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</si>
  <si>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</si>
  <si>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</si>
  <si>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</si>
  <si>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</si>
  <si>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</si>
  <si>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</si>
  <si>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</si>
  <si>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</si>
  <si>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</si>
  <si>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</si>
  <si>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</si>
  <si>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</si>
  <si>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</si>
  <si>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</si>
  <si>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</si>
  <si>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</si>
  <si>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</si>
  <si>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</si>
  <si>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</si>
  <si>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</si>
  <si>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</si>
  <si>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</si>
  <si>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</si>
  <si>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</si>
  <si>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</si>
  <si>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</si>
  <si>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</si>
  <si>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</si>
  <si>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</si>
  <si>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</si>
  <si>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</si>
  <si>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</si>
  <si>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</si>
  <si>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</si>
  <si>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</si>
  <si>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</si>
  <si>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</si>
  <si>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</si>
  <si>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</si>
  <si>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</si>
  <si>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</si>
  <si>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</si>
  <si>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</si>
  <si>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</si>
  <si>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</si>
  <si>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</si>
  <si>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</si>
  <si>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</si>
  <si>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</si>
  <si>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</si>
  <si>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</si>
  <si>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</si>
  <si>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</si>
  <si>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</si>
  <si>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</si>
  <si>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</si>
  <si>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</si>
  <si>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</si>
  <si>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</si>
  <si>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</si>
  <si>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</si>
  <si>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</si>
  <si>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</si>
  <si>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</si>
  <si>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</si>
  <si>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</si>
  <si>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</si>
  <si>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</si>
  <si>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</si>
  <si>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</si>
  <si>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</si>
  <si>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</si>
  <si>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</si>
  <si>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</si>
  <si>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</si>
  <si>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</si>
  <si>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</si>
  <si>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</si>
  <si>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</si>
  <si>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</si>
  <si>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</si>
  <si>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</si>
  <si>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</si>
  <si>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</si>
  <si>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</si>
  <si>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</si>
  <si>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</si>
  <si>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</si>
  <si>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</si>
  <si>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</si>
  <si>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</si>
  <si>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</si>
  <si>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</si>
  <si>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</si>
  <si>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</si>
  <si>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</si>
  <si>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</si>
  <si>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</si>
  <si>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</si>
  <si>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</si>
  <si>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</si>
  <si>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</si>
  <si>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</si>
  <si>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</si>
  <si>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</si>
  <si>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</si>
  <si>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</si>
  <si>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</si>
  <si>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</si>
  <si>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</si>
  <si>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</si>
  <si>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</si>
  <si>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</si>
  <si>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</si>
  <si>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</si>
  <si>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</si>
  <si>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</si>
  <si>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</si>
  <si>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</si>
  <si>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</si>
  <si>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</si>
  <si>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</si>
  <si>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</si>
  <si>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</si>
  <si>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</si>
  <si>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</si>
  <si>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</si>
  <si>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</si>
  <si>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</si>
  <si>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</si>
  <si>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</si>
  <si>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</si>
  <si>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</si>
  <si>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</si>
  <si>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</si>
  <si>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</si>
  <si>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</si>
  <si>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</si>
  <si>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</si>
  <si>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</si>
  <si>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</si>
  <si>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</si>
  <si>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</si>
  <si>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</si>
  <si>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</si>
  <si>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</si>
  <si>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</si>
  <si>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</si>
  <si>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</si>
  <si>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</si>
  <si>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</si>
  <si>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</si>
  <si>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</si>
  <si>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</si>
  <si>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</si>
  <si>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</si>
  <si>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</si>
  <si>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</si>
  <si>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</si>
  <si>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</si>
  <si>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</si>
  <si>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</si>
  <si>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</si>
  <si>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</si>
  <si>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</si>
  <si>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</si>
  <si>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</si>
  <si>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</si>
  <si>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</si>
  <si>
    <t>UIO BODEGA</t>
  </si>
  <si>
    <t>RANSA TRASLADO</t>
  </si>
  <si>
    <t>GBO 3078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</si>
</sst>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1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  <xf numFmtId="165" fontId="5" fillId="7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92" t="s">
        <v>0</v>
      </c>
      <c r="E1" s="392"/>
      <c r="F1" s="392"/>
      <c r="G1" s="392"/>
      <c r="H1" s="2"/>
      <c r="I1" s="2"/>
      <c r="M1" s="1"/>
      <c r="N1" s="2"/>
      <c r="O1" s="2"/>
      <c r="P1" s="392" t="s">
        <v>1</v>
      </c>
      <c r="Q1" s="392"/>
      <c r="R1" s="392"/>
      <c r="S1" s="392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285"/>
      <c r="B3" s="286"/>
      <c r="C3" s="286"/>
      <c r="D3" s="286"/>
      <c r="E3" s="286"/>
      <c r="F3" s="286"/>
      <c r="G3" s="287"/>
      <c r="H3" s="286"/>
      <c r="I3" s="288"/>
      <c r="J3" s="289"/>
      <c r="K3" s="287"/>
      <c r="L3" s="290"/>
      <c r="M3" s="285"/>
      <c r="N3" s="286"/>
      <c r="O3" s="286"/>
      <c r="P3" s="286"/>
      <c r="Q3" s="286"/>
      <c r="R3" s="291"/>
      <c r="S3" s="292"/>
      <c r="T3" s="286"/>
      <c r="U3" s="288"/>
      <c r="V3" s="293"/>
      <c r="W3" s="287"/>
    </row>
    <row r="4" spans="1:23" x14ac:dyDescent="0.25">
      <c r="A4" s="285"/>
      <c r="B4" s="286"/>
      <c r="C4" s="286"/>
      <c r="D4" s="286"/>
      <c r="E4" s="286"/>
      <c r="F4" s="286"/>
      <c r="G4" s="287"/>
      <c r="H4" s="286"/>
      <c r="I4" s="288"/>
      <c r="J4" s="289"/>
      <c r="K4" s="287"/>
      <c r="L4" s="290"/>
      <c r="M4" s="285"/>
      <c r="N4" s="286"/>
      <c r="O4" s="286"/>
      <c r="P4" s="286"/>
      <c r="Q4" s="286"/>
      <c r="R4" s="291"/>
      <c r="S4" s="292"/>
      <c r="T4" s="286"/>
      <c r="U4" s="288"/>
      <c r="V4" s="293"/>
      <c r="W4" s="287"/>
    </row>
    <row r="5" spans="1:23" x14ac:dyDescent="0.25">
      <c r="A5" s="285"/>
      <c r="B5" s="286"/>
      <c r="C5" s="286"/>
      <c r="D5" s="286"/>
      <c r="E5" s="286"/>
      <c r="F5" s="286"/>
      <c r="G5" s="287"/>
      <c r="H5" s="286"/>
      <c r="I5" s="288"/>
      <c r="J5" s="289"/>
      <c r="K5" s="287"/>
      <c r="L5" s="290"/>
      <c r="M5" s="285"/>
      <c r="N5" s="286"/>
      <c r="O5" s="286"/>
      <c r="P5" s="286"/>
      <c r="Q5" s="286"/>
      <c r="R5" s="291"/>
      <c r="S5" s="292"/>
      <c r="T5" s="286"/>
      <c r="U5" s="288"/>
      <c r="V5" s="293"/>
      <c r="W5" s="287"/>
    </row>
    <row r="6" spans="1:23" x14ac:dyDescent="0.25">
      <c r="A6" s="294"/>
      <c r="B6" s="286"/>
      <c r="C6" s="286"/>
      <c r="D6" s="286"/>
      <c r="E6" s="286"/>
      <c r="F6" s="286"/>
      <c r="G6" s="287"/>
      <c r="H6" s="286"/>
      <c r="I6" s="288"/>
      <c r="J6" s="289"/>
      <c r="K6" s="287"/>
      <c r="L6" s="290"/>
      <c r="M6" s="285"/>
      <c r="N6" s="286"/>
      <c r="O6" s="286"/>
      <c r="P6" s="286"/>
      <c r="Q6" s="286"/>
      <c r="R6" s="291"/>
      <c r="S6" s="292"/>
      <c r="T6" s="286"/>
      <c r="U6" s="288"/>
      <c r="V6" s="295"/>
      <c r="W6" s="287"/>
    </row>
    <row r="7" spans="1:23" x14ac:dyDescent="0.25">
      <c r="A7" s="285"/>
      <c r="B7" s="286"/>
      <c r="C7" s="286"/>
      <c r="D7" s="286"/>
      <c r="E7" s="286"/>
      <c r="F7" s="291"/>
      <c r="G7" s="287"/>
      <c r="H7" s="286"/>
      <c r="I7" s="288"/>
      <c r="J7" s="296"/>
      <c r="K7" s="287"/>
      <c r="L7" s="290"/>
      <c r="M7" s="285"/>
      <c r="N7" s="286"/>
      <c r="O7" s="286"/>
      <c r="P7" s="286"/>
      <c r="Q7" s="286"/>
      <c r="R7" s="291"/>
      <c r="S7" s="292"/>
      <c r="T7" s="286"/>
      <c r="U7" s="288"/>
      <c r="V7" s="293"/>
      <c r="W7" s="287"/>
    </row>
    <row r="8" spans="1:23" x14ac:dyDescent="0.25">
      <c r="A8" s="285"/>
      <c r="B8" s="286"/>
      <c r="C8" s="286"/>
      <c r="D8" s="286"/>
      <c r="E8" s="286"/>
      <c r="F8" s="291"/>
      <c r="G8" s="287"/>
      <c r="H8" s="286"/>
      <c r="I8" s="288"/>
      <c r="J8" s="296"/>
      <c r="K8" s="287"/>
      <c r="L8" s="290"/>
      <c r="M8" s="285"/>
      <c r="N8" s="286"/>
      <c r="O8" s="286"/>
      <c r="P8" s="286"/>
      <c r="Q8" s="286"/>
      <c r="R8" s="291"/>
      <c r="S8" s="292"/>
      <c r="T8" s="286"/>
      <c r="U8" s="288"/>
      <c r="V8" s="297"/>
      <c r="W8" s="287"/>
    </row>
    <row r="9" spans="1:23" x14ac:dyDescent="0.25">
      <c r="A9" s="285"/>
      <c r="B9" s="286"/>
      <c r="C9" s="286"/>
      <c r="D9" s="286"/>
      <c r="E9" s="286"/>
      <c r="F9" s="291"/>
      <c r="G9" s="287"/>
      <c r="H9" s="286"/>
      <c r="I9" s="288"/>
      <c r="J9" s="296"/>
      <c r="K9" s="287"/>
      <c r="L9" s="290"/>
      <c r="M9" s="285"/>
      <c r="N9" s="286"/>
      <c r="O9" s="286"/>
      <c r="P9" s="286"/>
      <c r="Q9" s="286"/>
      <c r="R9" s="291"/>
      <c r="S9" s="292"/>
      <c r="T9" s="286"/>
      <c r="U9" s="288"/>
      <c r="V9" s="297"/>
      <c r="W9" s="287"/>
    </row>
    <row r="10" spans="1:23" x14ac:dyDescent="0.25">
      <c r="A10" s="285"/>
      <c r="B10" s="286"/>
      <c r="C10" s="286"/>
      <c r="D10" s="286"/>
      <c r="E10" s="286"/>
      <c r="F10" s="291"/>
      <c r="G10" s="287"/>
      <c r="H10" s="286"/>
      <c r="I10" s="288"/>
      <c r="J10" s="296"/>
      <c r="K10" s="287"/>
      <c r="L10" s="290"/>
      <c r="M10" s="285"/>
      <c r="N10" s="286"/>
      <c r="O10" s="286"/>
      <c r="P10" s="286"/>
      <c r="Q10" s="286"/>
      <c r="R10" s="291"/>
      <c r="S10" s="292"/>
      <c r="T10" s="286"/>
      <c r="U10" s="288"/>
      <c r="V10" s="297"/>
      <c r="W10" s="287"/>
    </row>
    <row r="11" spans="1:23" x14ac:dyDescent="0.25">
      <c r="A11" s="285"/>
      <c r="B11" s="286"/>
      <c r="C11" s="286"/>
      <c r="D11" s="286"/>
      <c r="E11" s="286"/>
      <c r="F11" s="291"/>
      <c r="G11" s="287"/>
      <c r="H11" s="286"/>
      <c r="I11" s="288"/>
      <c r="J11" s="296"/>
      <c r="K11" s="287"/>
      <c r="L11" s="290"/>
      <c r="M11" s="285"/>
      <c r="N11" s="286"/>
      <c r="O11" s="286"/>
      <c r="P11" s="286"/>
      <c r="Q11" s="286"/>
      <c r="R11" s="291"/>
      <c r="S11" s="292"/>
      <c r="T11" s="286"/>
      <c r="U11" s="288"/>
      <c r="V11" s="298"/>
      <c r="W11" s="287"/>
    </row>
    <row r="12" spans="1:23" x14ac:dyDescent="0.25">
      <c r="A12" s="285"/>
      <c r="B12" s="286"/>
      <c r="C12" s="286"/>
      <c r="D12" s="286"/>
      <c r="E12" s="286"/>
      <c r="F12" s="291"/>
      <c r="G12" s="287"/>
      <c r="H12" s="286"/>
      <c r="I12" s="288"/>
      <c r="J12" s="296"/>
      <c r="K12" s="287"/>
      <c r="L12" s="290"/>
      <c r="M12" s="285"/>
      <c r="N12" s="286"/>
      <c r="O12" s="286"/>
      <c r="P12" s="286"/>
      <c r="Q12" s="286"/>
      <c r="R12" s="291"/>
      <c r="S12" s="292"/>
      <c r="T12" s="286"/>
      <c r="U12" s="288"/>
      <c r="V12" s="299"/>
      <c r="W12" s="287"/>
    </row>
    <row r="13" spans="1:23" x14ac:dyDescent="0.25">
      <c r="A13" s="285"/>
      <c r="B13" s="286"/>
      <c r="C13" s="286"/>
      <c r="D13" s="286"/>
      <c r="E13" s="286"/>
      <c r="F13" s="291"/>
      <c r="G13" s="292"/>
      <c r="H13" s="286"/>
      <c r="I13" s="288"/>
      <c r="J13" s="300"/>
      <c r="K13" s="287"/>
      <c r="L13" s="290"/>
      <c r="M13" s="285"/>
      <c r="N13" s="286"/>
      <c r="O13" s="286"/>
      <c r="P13" s="286"/>
      <c r="Q13" s="286"/>
      <c r="R13" s="291"/>
      <c r="S13" s="292"/>
      <c r="T13" s="286"/>
      <c r="U13" s="288"/>
      <c r="V13" s="297"/>
      <c r="W13" s="287"/>
    </row>
    <row r="14" spans="1:23" x14ac:dyDescent="0.25">
      <c r="A14" s="285"/>
      <c r="B14" s="286"/>
      <c r="C14" s="286"/>
      <c r="D14" s="286"/>
      <c r="E14" s="286"/>
      <c r="F14" s="291"/>
      <c r="G14" s="292"/>
      <c r="H14" s="286"/>
      <c r="I14" s="288"/>
      <c r="J14" s="300"/>
      <c r="K14" s="287"/>
      <c r="L14" s="290"/>
      <c r="M14" s="285"/>
      <c r="N14" s="286"/>
      <c r="O14" s="286"/>
      <c r="P14" s="286"/>
      <c r="Q14" s="286"/>
      <c r="R14" s="291"/>
      <c r="S14" s="292"/>
      <c r="T14" s="286"/>
      <c r="U14" s="288"/>
      <c r="V14" s="297"/>
      <c r="W14" s="287"/>
    </row>
    <row r="15" spans="1:23" x14ac:dyDescent="0.25">
      <c r="A15" s="285"/>
      <c r="B15" s="286"/>
      <c r="C15" s="286"/>
      <c r="D15" s="286"/>
      <c r="E15" s="286"/>
      <c r="F15" s="291"/>
      <c r="G15" s="292"/>
      <c r="H15" s="286"/>
      <c r="I15" s="288"/>
      <c r="J15" s="300"/>
      <c r="K15" s="287"/>
      <c r="L15" s="290"/>
      <c r="M15" s="285"/>
      <c r="N15" s="286"/>
      <c r="O15" s="286"/>
      <c r="P15" s="286"/>
      <c r="Q15" s="286"/>
      <c r="R15" s="291"/>
      <c r="S15" s="292"/>
      <c r="T15" s="286"/>
      <c r="U15" s="288"/>
      <c r="V15" s="299"/>
      <c r="W15" s="287"/>
    </row>
    <row r="16" spans="1:23" x14ac:dyDescent="0.25">
      <c r="A16" s="285"/>
      <c r="B16" s="286"/>
      <c r="C16" s="286"/>
      <c r="D16" s="286"/>
      <c r="E16" s="286"/>
      <c r="F16" s="291"/>
      <c r="G16" s="292"/>
      <c r="H16" s="286"/>
      <c r="I16" s="288"/>
      <c r="J16" s="300"/>
      <c r="K16" s="287"/>
      <c r="L16" s="290"/>
      <c r="M16" s="285"/>
      <c r="N16" s="286"/>
      <c r="O16" s="286"/>
      <c r="P16" s="286"/>
      <c r="Q16" s="286"/>
      <c r="R16" s="291"/>
      <c r="S16" s="292"/>
      <c r="T16" s="286"/>
      <c r="U16" s="288"/>
      <c r="V16" s="299"/>
      <c r="W16" s="287"/>
    </row>
    <row r="17" spans="1:23" x14ac:dyDescent="0.25">
      <c r="A17" s="285"/>
      <c r="B17" s="286"/>
      <c r="C17" s="286"/>
      <c r="D17" s="286"/>
      <c r="E17" s="286"/>
      <c r="F17" s="301"/>
      <c r="G17" s="292"/>
      <c r="H17" s="286"/>
      <c r="I17" s="288"/>
      <c r="J17" s="300"/>
      <c r="K17" s="287"/>
      <c r="L17" s="290"/>
      <c r="M17" s="285"/>
      <c r="N17" s="286"/>
      <c r="O17" s="286"/>
      <c r="P17" s="286"/>
      <c r="Q17" s="286"/>
      <c r="R17" s="291"/>
      <c r="S17" s="292"/>
      <c r="T17" s="286"/>
      <c r="U17" s="288"/>
      <c r="V17" s="299"/>
      <c r="W17" s="287"/>
    </row>
    <row r="18" spans="1:23" x14ac:dyDescent="0.25">
      <c r="A18" s="285"/>
      <c r="B18" s="286"/>
      <c r="C18" s="286"/>
      <c r="D18" s="286"/>
      <c r="E18" s="286"/>
      <c r="F18" s="291"/>
      <c r="G18" s="292"/>
      <c r="H18" s="286"/>
      <c r="I18" s="288"/>
      <c r="J18" s="300"/>
      <c r="K18" s="287"/>
      <c r="L18" s="290"/>
      <c r="M18" s="285"/>
      <c r="N18" s="286"/>
      <c r="O18" s="286"/>
      <c r="P18" s="286"/>
      <c r="Q18" s="286"/>
      <c r="R18" s="291"/>
      <c r="S18" s="292"/>
      <c r="T18" s="286"/>
      <c r="U18" s="288"/>
      <c r="V18" s="299"/>
      <c r="W18" s="287"/>
    </row>
    <row r="19" spans="1:23" x14ac:dyDescent="0.25">
      <c r="A19" s="285"/>
      <c r="B19" s="286"/>
      <c r="C19" s="286"/>
      <c r="D19" s="286"/>
      <c r="E19" s="286"/>
      <c r="F19" s="291"/>
      <c r="G19" s="292"/>
      <c r="H19" s="286"/>
      <c r="I19" s="288"/>
      <c r="J19" s="300"/>
      <c r="K19" s="287"/>
      <c r="L19" s="290"/>
      <c r="M19" s="285"/>
      <c r="N19" s="286"/>
      <c r="O19" s="286"/>
      <c r="P19" s="286"/>
      <c r="Q19" s="286"/>
      <c r="R19" s="291"/>
      <c r="S19" s="292"/>
      <c r="T19" s="286"/>
      <c r="U19" s="288"/>
      <c r="V19" s="299"/>
      <c r="W19" s="287"/>
    </row>
    <row r="20" spans="1:23" x14ac:dyDescent="0.25">
      <c r="A20" s="285"/>
      <c r="B20" s="286"/>
      <c r="C20" s="286"/>
      <c r="D20" s="286"/>
      <c r="E20" s="286"/>
      <c r="F20" s="291"/>
      <c r="G20" s="292"/>
      <c r="H20" s="286"/>
      <c r="I20" s="288"/>
      <c r="J20" s="300"/>
      <c r="K20" s="287"/>
      <c r="L20" s="290"/>
      <c r="M20" s="285"/>
      <c r="N20" s="286"/>
      <c r="O20" s="286"/>
      <c r="P20" s="286"/>
      <c r="Q20" s="286"/>
      <c r="R20" s="291"/>
      <c r="S20" s="292"/>
      <c r="T20" s="286"/>
      <c r="U20" s="288"/>
      <c r="V20" s="299"/>
      <c r="W20" s="287"/>
    </row>
    <row r="21" spans="1:23" x14ac:dyDescent="0.25">
      <c r="A21" s="285"/>
      <c r="B21" s="286"/>
      <c r="C21" s="286"/>
      <c r="D21" s="286"/>
      <c r="E21" s="286"/>
      <c r="F21" s="291"/>
      <c r="G21" s="292"/>
      <c r="H21" s="286"/>
      <c r="I21" s="288"/>
      <c r="J21" s="300"/>
      <c r="K21" s="287"/>
      <c r="L21" s="290"/>
      <c r="M21" s="285"/>
      <c r="N21" s="286"/>
      <c r="O21" s="286"/>
      <c r="P21" s="286"/>
      <c r="Q21" s="286"/>
      <c r="R21" s="291"/>
      <c r="S21" s="292"/>
      <c r="T21" s="286"/>
      <c r="U21" s="288"/>
      <c r="V21" s="299"/>
      <c r="W21" s="287"/>
    </row>
    <row r="22" spans="1:23" x14ac:dyDescent="0.25">
      <c r="A22" s="285"/>
      <c r="B22" s="286"/>
      <c r="C22" s="286"/>
      <c r="D22" s="286"/>
      <c r="E22" s="286"/>
      <c r="F22" s="291"/>
      <c r="G22" s="292"/>
      <c r="H22" s="286"/>
      <c r="I22" s="288"/>
      <c r="J22" s="300"/>
      <c r="K22" s="287"/>
      <c r="L22" s="290"/>
      <c r="M22" s="285"/>
      <c r="N22" s="286"/>
      <c r="O22" s="286"/>
      <c r="P22" s="286"/>
      <c r="Q22" s="286"/>
      <c r="R22" s="291"/>
      <c r="S22" s="292"/>
      <c r="T22" s="286"/>
      <c r="U22" s="288"/>
      <c r="V22" s="299"/>
      <c r="W22" s="287"/>
    </row>
    <row r="23" spans="1:23" x14ac:dyDescent="0.25">
      <c r="A23" s="285"/>
      <c r="B23" s="286"/>
      <c r="C23" s="286"/>
      <c r="D23" s="286"/>
      <c r="E23" s="286"/>
      <c r="F23" s="291"/>
      <c r="G23" s="292"/>
      <c r="H23" s="286"/>
      <c r="I23" s="288"/>
      <c r="J23" s="300"/>
      <c r="K23" s="287"/>
      <c r="L23" s="290"/>
      <c r="M23" s="285"/>
      <c r="N23" s="286"/>
      <c r="O23" s="286"/>
      <c r="P23" s="286"/>
      <c r="Q23" s="286"/>
      <c r="R23" s="291"/>
      <c r="S23" s="292"/>
      <c r="T23" s="286"/>
      <c r="U23" s="288"/>
      <c r="V23" s="299"/>
      <c r="W23" s="287"/>
    </row>
    <row r="24" spans="1:23" x14ac:dyDescent="0.25">
      <c r="A24" s="285"/>
      <c r="B24" s="286"/>
      <c r="C24" s="286"/>
      <c r="D24" s="286"/>
      <c r="E24" s="286"/>
      <c r="F24" s="291"/>
      <c r="G24" s="292"/>
      <c r="H24" s="286"/>
      <c r="I24" s="288"/>
      <c r="J24" s="293"/>
      <c r="K24" s="287"/>
      <c r="L24" s="290"/>
      <c r="M24" s="285"/>
      <c r="N24" s="286"/>
      <c r="O24" s="286"/>
      <c r="P24" s="286"/>
      <c r="Q24" s="286"/>
      <c r="R24" s="291"/>
      <c r="S24" s="292"/>
      <c r="T24" s="286"/>
      <c r="U24" s="288"/>
      <c r="V24" s="299"/>
      <c r="W24" s="287"/>
    </row>
    <row r="25" spans="1:23" x14ac:dyDescent="0.25">
      <c r="A25" s="285"/>
      <c r="B25" s="286"/>
      <c r="C25" s="286"/>
      <c r="D25" s="286"/>
      <c r="E25" s="286"/>
      <c r="F25" s="291"/>
      <c r="G25" s="292"/>
      <c r="H25" s="286"/>
      <c r="I25" s="288"/>
      <c r="J25" s="293"/>
      <c r="K25" s="287"/>
      <c r="L25" s="290"/>
      <c r="M25" s="285"/>
      <c r="N25" s="286"/>
      <c r="O25" s="286"/>
      <c r="P25" s="286"/>
      <c r="Q25" s="286"/>
      <c r="R25" s="291"/>
      <c r="S25" s="292"/>
      <c r="T25" s="286"/>
      <c r="U25" s="288"/>
      <c r="V25" s="299"/>
      <c r="W25" s="287"/>
    </row>
    <row r="26" spans="1:23" x14ac:dyDescent="0.25">
      <c r="A26" s="285"/>
      <c r="B26" s="286"/>
      <c r="C26" s="286"/>
      <c r="D26" s="286"/>
      <c r="E26" s="286"/>
      <c r="F26" s="286"/>
      <c r="G26" s="287"/>
      <c r="H26" s="286"/>
      <c r="I26" s="288"/>
      <c r="J26" s="286"/>
      <c r="K26" s="287"/>
      <c r="L26" s="290"/>
      <c r="M26" s="285"/>
      <c r="N26" s="286"/>
      <c r="O26" s="286"/>
      <c r="P26" s="286"/>
      <c r="Q26" s="286"/>
      <c r="R26" s="291"/>
      <c r="S26" s="292"/>
      <c r="T26" s="286"/>
      <c r="U26" s="288"/>
      <c r="V26" s="299"/>
      <c r="W26" s="287"/>
    </row>
    <row r="27" spans="1:23" x14ac:dyDescent="0.25">
      <c r="A27" s="285"/>
      <c r="B27" s="286"/>
      <c r="C27" s="286"/>
      <c r="D27" s="286"/>
      <c r="E27" s="286"/>
      <c r="F27" s="286"/>
      <c r="G27" s="287"/>
      <c r="H27" s="286"/>
      <c r="I27" s="288"/>
      <c r="J27" s="286"/>
      <c r="K27" s="287"/>
      <c r="L27" s="290"/>
      <c r="M27" s="285"/>
      <c r="N27" s="286"/>
      <c r="O27" s="286"/>
      <c r="P27" s="286"/>
      <c r="Q27" s="286"/>
      <c r="R27" s="291"/>
      <c r="S27" s="292"/>
      <c r="T27" s="286"/>
      <c r="U27" s="288"/>
      <c r="V27" s="299"/>
      <c r="W27" s="287"/>
    </row>
    <row r="28" spans="1:23" x14ac:dyDescent="0.25">
      <c r="A28" s="285"/>
      <c r="B28" s="286"/>
      <c r="C28" s="286"/>
      <c r="D28" s="286"/>
      <c r="E28" s="286"/>
      <c r="F28" s="286"/>
      <c r="G28" s="287"/>
      <c r="H28" s="286"/>
      <c r="I28" s="288"/>
      <c r="J28" s="286"/>
      <c r="K28" s="287"/>
      <c r="L28" s="290"/>
      <c r="M28" s="285"/>
      <c r="N28" s="286"/>
      <c r="O28" s="286"/>
      <c r="P28" s="286"/>
      <c r="Q28" s="286"/>
      <c r="R28" s="291"/>
      <c r="S28" s="292"/>
      <c r="T28" s="286"/>
      <c r="U28" s="288"/>
      <c r="V28" s="299"/>
      <c r="W28" s="287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393" t="s">
        <v>48</v>
      </c>
      <c r="G55" s="393"/>
      <c r="H55" s="393"/>
      <c r="I55" s="393"/>
      <c r="J55" s="391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91"/>
      <c r="K56" s="8"/>
      <c r="M56" s="8"/>
      <c r="N56" s="8"/>
      <c r="O56" s="8"/>
      <c r="P56" s="8"/>
      <c r="Q56" s="8"/>
      <c r="R56" s="393" t="s">
        <v>48</v>
      </c>
      <c r="S56" s="393"/>
      <c r="T56" s="393"/>
      <c r="U56" s="393"/>
      <c r="V56" s="391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91"/>
      <c r="W57" s="8"/>
    </row>
    <row r="63" spans="1:23" ht="28.5" x14ac:dyDescent="0.45">
      <c r="A63" s="1"/>
      <c r="B63" s="2"/>
      <c r="C63" s="2"/>
      <c r="D63" s="392" t="s">
        <v>49</v>
      </c>
      <c r="E63" s="392"/>
      <c r="F63" s="392"/>
      <c r="G63" s="392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92" t="s">
        <v>50</v>
      </c>
      <c r="Q64" s="392"/>
      <c r="R64" s="392"/>
      <c r="S64" s="392"/>
      <c r="T64" s="2"/>
      <c r="U64" s="2"/>
    </row>
    <row r="65" spans="1:34" x14ac:dyDescent="0.25">
      <c r="A65" s="294"/>
      <c r="B65" s="291"/>
      <c r="C65" s="291"/>
      <c r="D65" s="291"/>
      <c r="E65" s="291"/>
      <c r="F65" s="291"/>
      <c r="G65" s="302"/>
      <c r="H65" s="302"/>
      <c r="I65" s="303"/>
      <c r="J65" s="304"/>
      <c r="K65" s="303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294"/>
      <c r="B66" s="291"/>
      <c r="C66" s="291"/>
      <c r="D66" s="291"/>
      <c r="E66" s="291"/>
      <c r="F66" s="291"/>
      <c r="G66" s="302"/>
      <c r="H66" s="302"/>
      <c r="I66" s="303"/>
      <c r="J66" s="299"/>
      <c r="K66" s="303"/>
      <c r="M66" s="285"/>
      <c r="N66" s="286"/>
      <c r="O66" s="286"/>
      <c r="P66" s="286"/>
      <c r="Q66" s="286"/>
      <c r="R66" s="291"/>
      <c r="S66" s="292"/>
      <c r="T66" s="286"/>
      <c r="U66" s="288"/>
      <c r="V66" s="310"/>
      <c r="W66" s="287"/>
    </row>
    <row r="67" spans="1:34" x14ac:dyDescent="0.25">
      <c r="A67" s="294"/>
      <c r="B67" s="291"/>
      <c r="C67" s="291"/>
      <c r="D67" s="291"/>
      <c r="E67" s="291"/>
      <c r="F67" s="291"/>
      <c r="G67" s="302"/>
      <c r="H67" s="302"/>
      <c r="I67" s="303"/>
      <c r="J67" s="305"/>
      <c r="K67" s="303"/>
      <c r="M67" s="285"/>
      <c r="N67" s="286"/>
      <c r="O67" s="286"/>
      <c r="P67" s="286"/>
      <c r="Q67" s="286"/>
      <c r="R67" s="291"/>
      <c r="S67" s="292"/>
      <c r="T67" s="286"/>
      <c r="U67" s="288"/>
      <c r="V67" s="310"/>
      <c r="W67" s="287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294"/>
      <c r="B68" s="291"/>
      <c r="C68" s="291"/>
      <c r="D68" s="291"/>
      <c r="E68" s="291"/>
      <c r="F68" s="291"/>
      <c r="G68" s="302"/>
      <c r="H68" s="302"/>
      <c r="I68" s="303"/>
      <c r="J68" s="305"/>
      <c r="K68" s="303"/>
      <c r="M68" s="314"/>
      <c r="N68" s="315"/>
      <c r="O68" s="315"/>
      <c r="P68" s="315"/>
      <c r="Q68" s="315"/>
      <c r="R68" s="316"/>
      <c r="S68" s="317"/>
      <c r="T68" s="315"/>
      <c r="U68" s="318"/>
      <c r="V68" s="315"/>
      <c r="W68" s="317"/>
      <c r="Y68" s="1"/>
      <c r="AD68" s="31"/>
      <c r="AE68" s="32"/>
      <c r="AG68" s="33"/>
      <c r="AH68" s="32"/>
    </row>
    <row r="69" spans="1:34" x14ac:dyDescent="0.25">
      <c r="A69" s="294"/>
      <c r="B69" s="291"/>
      <c r="C69" s="291"/>
      <c r="D69" s="291"/>
      <c r="E69" s="291"/>
      <c r="F69" s="291"/>
      <c r="G69" s="302"/>
      <c r="H69" s="302"/>
      <c r="I69" s="303"/>
      <c r="J69" s="299"/>
      <c r="K69" s="303"/>
      <c r="M69" s="314"/>
      <c r="N69" s="315"/>
      <c r="O69" s="315"/>
      <c r="P69" s="315"/>
      <c r="Q69" s="315"/>
      <c r="R69" s="315"/>
      <c r="S69" s="317"/>
      <c r="T69" s="315"/>
      <c r="U69" s="318"/>
      <c r="V69" s="315"/>
      <c r="W69" s="317"/>
      <c r="Y69" s="1"/>
      <c r="AE69" s="32"/>
      <c r="AG69" s="33"/>
      <c r="AH69" s="32"/>
    </row>
    <row r="70" spans="1:34" x14ac:dyDescent="0.25">
      <c r="A70" s="294"/>
      <c r="B70" s="291"/>
      <c r="C70" s="291"/>
      <c r="D70" s="291"/>
      <c r="E70" s="291"/>
      <c r="F70" s="291"/>
      <c r="G70" s="302"/>
      <c r="H70" s="302"/>
      <c r="I70" s="303"/>
      <c r="J70" s="305"/>
      <c r="K70" s="303"/>
      <c r="M70" s="314"/>
      <c r="N70" s="315"/>
      <c r="O70" s="315"/>
      <c r="P70" s="315"/>
      <c r="Q70" s="315"/>
      <c r="R70" s="315"/>
      <c r="S70" s="317"/>
      <c r="T70" s="315"/>
      <c r="U70" s="318"/>
      <c r="V70" s="315"/>
      <c r="W70" s="317"/>
      <c r="Y70" s="1"/>
      <c r="AE70" s="32"/>
      <c r="AG70" s="33"/>
      <c r="AH70" s="32"/>
    </row>
    <row r="71" spans="1:34" x14ac:dyDescent="0.25">
      <c r="A71" s="294"/>
      <c r="B71" s="291"/>
      <c r="C71" s="291"/>
      <c r="D71" s="291"/>
      <c r="E71" s="291"/>
      <c r="F71" s="291"/>
      <c r="G71" s="302"/>
      <c r="H71" s="302"/>
      <c r="I71" s="303"/>
      <c r="J71" s="305"/>
      <c r="K71" s="303"/>
      <c r="M71" s="314"/>
      <c r="N71" s="315"/>
      <c r="O71" s="315"/>
      <c r="P71" s="315"/>
      <c r="Q71" s="315"/>
      <c r="R71" s="315"/>
      <c r="S71" s="317"/>
      <c r="T71" s="315"/>
      <c r="U71" s="318"/>
      <c r="V71" s="315"/>
      <c r="W71" s="317"/>
      <c r="Y71" s="1"/>
      <c r="AE71" s="32"/>
      <c r="AG71" s="33"/>
      <c r="AH71" s="32"/>
    </row>
    <row r="72" spans="1:34" x14ac:dyDescent="0.25">
      <c r="A72" s="285"/>
      <c r="B72" s="286"/>
      <c r="C72" s="286"/>
      <c r="D72" s="286"/>
      <c r="E72" s="286"/>
      <c r="F72" s="291"/>
      <c r="G72" s="306"/>
      <c r="H72" s="286"/>
      <c r="I72" s="288"/>
      <c r="J72" s="305"/>
      <c r="K72" s="307"/>
      <c r="M72" s="314"/>
      <c r="N72" s="315"/>
      <c r="O72" s="315"/>
      <c r="P72" s="315"/>
      <c r="Q72" s="315"/>
      <c r="R72" s="315"/>
      <c r="S72" s="317"/>
      <c r="T72" s="315"/>
      <c r="U72" s="318"/>
      <c r="V72" s="315"/>
      <c r="W72" s="317"/>
      <c r="Y72" s="1"/>
      <c r="AE72" s="32"/>
      <c r="AG72" s="33"/>
      <c r="AH72" s="32"/>
    </row>
    <row r="73" spans="1:34" x14ac:dyDescent="0.25">
      <c r="A73" s="285"/>
      <c r="B73" s="286"/>
      <c r="C73" s="286"/>
      <c r="D73" s="286"/>
      <c r="E73" s="286"/>
      <c r="F73" s="291"/>
      <c r="G73" s="306"/>
      <c r="H73" s="286"/>
      <c r="I73" s="288"/>
      <c r="J73" s="308"/>
      <c r="K73" s="307"/>
      <c r="M73" s="314"/>
      <c r="N73" s="315"/>
      <c r="O73" s="315"/>
      <c r="P73" s="315"/>
      <c r="Q73" s="315"/>
      <c r="R73" s="315"/>
      <c r="S73" s="317"/>
      <c r="T73" s="315"/>
      <c r="U73" s="318"/>
      <c r="V73" s="315"/>
      <c r="W73" s="317"/>
      <c r="Y73" s="1"/>
      <c r="AE73" s="32"/>
      <c r="AG73" s="33"/>
      <c r="AH73" s="32"/>
    </row>
    <row r="74" spans="1:34" x14ac:dyDescent="0.25">
      <c r="A74" s="285"/>
      <c r="B74" s="286"/>
      <c r="C74" s="286"/>
      <c r="D74" s="286"/>
      <c r="E74" s="286"/>
      <c r="F74" s="291"/>
      <c r="G74" s="306"/>
      <c r="H74" s="286"/>
      <c r="I74" s="288"/>
      <c r="J74" s="308"/>
      <c r="K74" s="307"/>
      <c r="M74" s="314"/>
      <c r="N74" s="315"/>
      <c r="O74" s="315"/>
      <c r="P74" s="315"/>
      <c r="Q74" s="315"/>
      <c r="R74" s="315"/>
      <c r="S74" s="317"/>
      <c r="T74" s="315"/>
      <c r="U74" s="318"/>
      <c r="V74" s="315"/>
      <c r="W74" s="317"/>
      <c r="Y74" s="1"/>
      <c r="AE74" s="32"/>
      <c r="AG74" s="33"/>
      <c r="AH74" s="32"/>
    </row>
    <row r="75" spans="1:34" x14ac:dyDescent="0.25">
      <c r="A75" s="285"/>
      <c r="B75" s="286"/>
      <c r="C75" s="286"/>
      <c r="D75" s="286"/>
      <c r="E75" s="286"/>
      <c r="F75" s="291"/>
      <c r="G75" s="306"/>
      <c r="H75" s="286"/>
      <c r="I75" s="288"/>
      <c r="J75" s="308"/>
      <c r="K75" s="307"/>
      <c r="M75" s="314"/>
      <c r="N75" s="315"/>
      <c r="O75" s="315"/>
      <c r="P75" s="315"/>
      <c r="Q75" s="315"/>
      <c r="R75" s="315"/>
      <c r="S75" s="317"/>
      <c r="T75" s="315"/>
      <c r="U75" s="318"/>
      <c r="V75" s="315"/>
      <c r="W75" s="317"/>
      <c r="Y75" s="1"/>
      <c r="AE75" s="32"/>
      <c r="AG75" s="33"/>
      <c r="AH75" s="32"/>
    </row>
    <row r="76" spans="1:34" x14ac:dyDescent="0.25">
      <c r="A76" s="285"/>
      <c r="B76" s="286"/>
      <c r="C76" s="286"/>
      <c r="D76" s="286"/>
      <c r="E76" s="286"/>
      <c r="F76" s="291"/>
      <c r="G76" s="306"/>
      <c r="H76" s="286"/>
      <c r="I76" s="288"/>
      <c r="J76" s="308"/>
      <c r="K76" s="307"/>
      <c r="M76" s="314"/>
      <c r="N76" s="315"/>
      <c r="O76" s="315"/>
      <c r="P76" s="315"/>
      <c r="Q76" s="315"/>
      <c r="R76" s="315"/>
      <c r="S76" s="317"/>
      <c r="T76" s="315"/>
      <c r="U76" s="318"/>
      <c r="V76" s="315"/>
      <c r="W76" s="317"/>
      <c r="Y76" s="1"/>
      <c r="AE76" s="32"/>
      <c r="AG76" s="33"/>
      <c r="AH76" s="32"/>
    </row>
    <row r="77" spans="1:34" x14ac:dyDescent="0.25">
      <c r="A77" s="285"/>
      <c r="B77" s="286"/>
      <c r="C77" s="286"/>
      <c r="D77" s="286"/>
      <c r="E77" s="286"/>
      <c r="F77" s="291"/>
      <c r="G77" s="306"/>
      <c r="H77" s="286"/>
      <c r="I77" s="288"/>
      <c r="J77" s="308"/>
      <c r="K77" s="307"/>
      <c r="M77" s="314"/>
      <c r="N77" s="315"/>
      <c r="O77" s="315"/>
      <c r="P77" s="315"/>
      <c r="Q77" s="315"/>
      <c r="R77" s="315"/>
      <c r="S77" s="317"/>
      <c r="T77" s="315"/>
      <c r="U77" s="318"/>
      <c r="V77" s="315"/>
      <c r="W77" s="317"/>
      <c r="Y77" s="1"/>
      <c r="AE77" s="32"/>
      <c r="AG77" s="33"/>
      <c r="AH77" s="32"/>
    </row>
    <row r="78" spans="1:34" x14ac:dyDescent="0.25">
      <c r="A78" s="285"/>
      <c r="B78" s="286"/>
      <c r="C78" s="286"/>
      <c r="D78" s="286"/>
      <c r="E78" s="286"/>
      <c r="F78" s="291"/>
      <c r="G78" s="306"/>
      <c r="H78" s="303"/>
      <c r="I78" s="288"/>
      <c r="J78" s="308"/>
      <c r="K78" s="307"/>
      <c r="M78" s="314"/>
      <c r="N78" s="315"/>
      <c r="O78" s="315"/>
      <c r="P78" s="315"/>
      <c r="Q78" s="315"/>
      <c r="R78" s="315"/>
      <c r="S78" s="317"/>
      <c r="T78" s="315"/>
      <c r="U78" s="318"/>
      <c r="V78" s="315"/>
      <c r="W78" s="317"/>
      <c r="Y78" s="1"/>
      <c r="AE78" s="32"/>
      <c r="AG78" s="33"/>
      <c r="AH78" s="32"/>
    </row>
    <row r="79" spans="1:34" x14ac:dyDescent="0.25">
      <c r="A79" s="285"/>
      <c r="B79" s="286"/>
      <c r="C79" s="286"/>
      <c r="D79" s="286"/>
      <c r="E79" s="286"/>
      <c r="F79" s="291"/>
      <c r="G79" s="306"/>
      <c r="H79" s="286"/>
      <c r="I79" s="288"/>
      <c r="J79" s="308"/>
      <c r="K79" s="307"/>
      <c r="M79" s="314"/>
      <c r="N79" s="315"/>
      <c r="O79" s="315"/>
      <c r="P79" s="315"/>
      <c r="Q79" s="315"/>
      <c r="R79" s="315"/>
      <c r="S79" s="317"/>
      <c r="T79" s="315"/>
      <c r="U79" s="318"/>
      <c r="V79" s="315"/>
      <c r="W79" s="317"/>
      <c r="Y79" s="1"/>
      <c r="AE79" s="32"/>
      <c r="AG79" s="33"/>
      <c r="AH79" s="32"/>
    </row>
    <row r="80" spans="1:34" x14ac:dyDescent="0.25">
      <c r="A80" s="285"/>
      <c r="B80" s="286"/>
      <c r="C80" s="286"/>
      <c r="D80" s="286"/>
      <c r="E80" s="286"/>
      <c r="F80" s="291"/>
      <c r="G80" s="306"/>
      <c r="H80" s="286"/>
      <c r="I80" s="288"/>
      <c r="J80" s="308"/>
      <c r="K80" s="307"/>
      <c r="M80" s="314"/>
      <c r="N80" s="315"/>
      <c r="O80" s="315"/>
      <c r="P80" s="315"/>
      <c r="Q80" s="315"/>
      <c r="R80" s="315"/>
      <c r="S80" s="317"/>
      <c r="T80" s="315"/>
      <c r="U80" s="318"/>
      <c r="V80" s="315"/>
      <c r="W80" s="317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285"/>
      <c r="B81" s="286"/>
      <c r="C81" s="286"/>
      <c r="D81" s="286"/>
      <c r="E81" s="286"/>
      <c r="F81" s="291"/>
      <c r="G81" s="292"/>
      <c r="H81" s="286"/>
      <c r="I81" s="288"/>
      <c r="J81" s="308"/>
      <c r="K81" s="287"/>
      <c r="M81" s="285"/>
      <c r="N81" s="286"/>
      <c r="O81" s="286"/>
      <c r="P81" s="286"/>
      <c r="Q81" s="286"/>
      <c r="R81" s="286"/>
      <c r="S81" s="287"/>
      <c r="T81" s="286"/>
      <c r="U81" s="288"/>
      <c r="V81" s="311"/>
      <c r="W81" s="287"/>
      <c r="Y81" s="1"/>
      <c r="AE81" s="32"/>
      <c r="AG81" s="33"/>
      <c r="AH81" s="32"/>
    </row>
    <row r="82" spans="1:34" x14ac:dyDescent="0.25">
      <c r="A82" s="285"/>
      <c r="B82" s="286"/>
      <c r="C82" s="286"/>
      <c r="D82" s="286"/>
      <c r="E82" s="286"/>
      <c r="F82" s="305"/>
      <c r="G82" s="309"/>
      <c r="H82" s="286"/>
      <c r="I82" s="288"/>
      <c r="J82" s="310"/>
      <c r="K82" s="287"/>
      <c r="M82" s="285"/>
      <c r="N82" s="286"/>
      <c r="O82" s="286"/>
      <c r="P82" s="286"/>
      <c r="Q82" s="286"/>
      <c r="R82" s="286"/>
      <c r="S82" s="287"/>
      <c r="T82" s="286"/>
      <c r="U82" s="288"/>
      <c r="V82" s="311"/>
      <c r="W82" s="287"/>
      <c r="Y82" s="1"/>
      <c r="AE82" s="32"/>
      <c r="AG82" s="33"/>
      <c r="AH82" s="32"/>
    </row>
    <row r="83" spans="1:34" x14ac:dyDescent="0.25">
      <c r="A83" s="285"/>
      <c r="B83" s="286"/>
      <c r="C83" s="286"/>
      <c r="D83" s="286"/>
      <c r="E83" s="286"/>
      <c r="F83" s="286"/>
      <c r="G83" s="287"/>
      <c r="H83" s="286"/>
      <c r="I83" s="288"/>
      <c r="J83" s="311"/>
      <c r="K83" s="287"/>
      <c r="M83" s="285"/>
      <c r="N83" s="286"/>
      <c r="O83" s="286"/>
      <c r="P83" s="286"/>
      <c r="Q83" s="286"/>
      <c r="R83" s="286"/>
      <c r="S83" s="287"/>
      <c r="T83" s="286"/>
      <c r="U83" s="288"/>
      <c r="V83" s="311"/>
      <c r="W83" s="287"/>
      <c r="Y83" s="1"/>
      <c r="AE83" s="32"/>
      <c r="AG83" s="33"/>
      <c r="AH83" s="32"/>
    </row>
    <row r="84" spans="1:34" x14ac:dyDescent="0.25">
      <c r="A84" s="285"/>
      <c r="B84" s="286"/>
      <c r="C84" s="286"/>
      <c r="D84" s="286"/>
      <c r="E84" s="286"/>
      <c r="F84" s="305"/>
      <c r="G84" s="309"/>
      <c r="H84" s="286"/>
      <c r="I84" s="288"/>
      <c r="J84" s="310"/>
      <c r="K84" s="287"/>
      <c r="M84" s="285"/>
      <c r="N84" s="286"/>
      <c r="O84" s="286"/>
      <c r="P84" s="286"/>
      <c r="Q84" s="286"/>
      <c r="R84" s="286"/>
      <c r="S84" s="287"/>
      <c r="T84" s="286"/>
      <c r="U84" s="288"/>
      <c r="V84" s="311"/>
      <c r="W84" s="287"/>
      <c r="Y84" s="1"/>
      <c r="AE84" s="32"/>
      <c r="AG84" s="33"/>
      <c r="AH84" s="32"/>
    </row>
    <row r="85" spans="1:34" x14ac:dyDescent="0.25">
      <c r="A85" s="285"/>
      <c r="B85" s="286"/>
      <c r="C85" s="286"/>
      <c r="D85" s="286"/>
      <c r="E85" s="286"/>
      <c r="F85" s="305"/>
      <c r="G85" s="309"/>
      <c r="H85" s="286"/>
      <c r="I85" s="288"/>
      <c r="J85" s="310"/>
      <c r="K85" s="287"/>
      <c r="M85" s="285"/>
      <c r="N85" s="286"/>
      <c r="O85" s="286"/>
      <c r="P85" s="286"/>
      <c r="Q85" s="286"/>
      <c r="R85" s="286"/>
      <c r="S85" s="287"/>
      <c r="T85" s="286"/>
      <c r="U85" s="288"/>
      <c r="V85" s="311"/>
      <c r="W85" s="287"/>
      <c r="Y85" s="1"/>
      <c r="AE85" s="32"/>
      <c r="AG85" s="33"/>
      <c r="AH85" s="32"/>
    </row>
    <row r="86" spans="1:34" x14ac:dyDescent="0.25">
      <c r="A86" s="285"/>
      <c r="B86" s="286"/>
      <c r="C86" s="286"/>
      <c r="D86" s="286"/>
      <c r="E86" s="286"/>
      <c r="F86" s="305"/>
      <c r="G86" s="309"/>
      <c r="H86" s="286"/>
      <c r="I86" s="288"/>
      <c r="J86" s="310"/>
      <c r="K86" s="287"/>
      <c r="M86" s="285"/>
      <c r="N86" s="286"/>
      <c r="O86" s="286"/>
      <c r="P86" s="286"/>
      <c r="Q86" s="286"/>
      <c r="R86" s="286"/>
      <c r="S86" s="287"/>
      <c r="T86" s="286"/>
      <c r="U86" s="288"/>
      <c r="V86" s="311"/>
      <c r="W86" s="287"/>
      <c r="Y86" s="1"/>
      <c r="AE86" s="32"/>
      <c r="AG86" s="33"/>
      <c r="AH86" s="32"/>
    </row>
    <row r="87" spans="1:34" x14ac:dyDescent="0.25">
      <c r="A87" s="285"/>
      <c r="B87" s="286"/>
      <c r="C87" s="286"/>
      <c r="D87" s="286"/>
      <c r="E87" s="286"/>
      <c r="F87" s="305"/>
      <c r="G87" s="309"/>
      <c r="H87" s="286"/>
      <c r="I87" s="288"/>
      <c r="J87" s="310"/>
      <c r="K87" s="287"/>
      <c r="M87" s="285"/>
      <c r="N87" s="286"/>
      <c r="O87" s="286"/>
      <c r="P87" s="286"/>
      <c r="Q87" s="286"/>
      <c r="R87" s="286"/>
      <c r="S87" s="287"/>
      <c r="T87" s="286"/>
      <c r="U87" s="288"/>
      <c r="V87" s="311"/>
      <c r="W87" s="287"/>
      <c r="Y87" s="1"/>
      <c r="AE87" s="32"/>
      <c r="AG87" s="33"/>
      <c r="AH87" s="32"/>
    </row>
    <row r="88" spans="1:34" x14ac:dyDescent="0.25">
      <c r="A88" s="285"/>
      <c r="B88" s="286"/>
      <c r="C88" s="286"/>
      <c r="D88" s="286"/>
      <c r="E88" s="286"/>
      <c r="F88" s="305"/>
      <c r="G88" s="309"/>
      <c r="H88" s="286"/>
      <c r="I88" s="288"/>
      <c r="J88" s="310"/>
      <c r="K88" s="287"/>
      <c r="M88" s="285"/>
      <c r="N88" s="286"/>
      <c r="O88" s="286"/>
      <c r="P88" s="286"/>
      <c r="Q88" s="286"/>
      <c r="R88" s="293"/>
      <c r="S88" s="319"/>
      <c r="T88" s="286"/>
      <c r="U88" s="288"/>
      <c r="V88" s="286"/>
      <c r="W88" s="287"/>
      <c r="X88" s="38"/>
      <c r="Y88" s="1"/>
      <c r="AE88" s="32"/>
      <c r="AG88" s="33"/>
      <c r="AH88" s="32"/>
    </row>
    <row r="89" spans="1:34" x14ac:dyDescent="0.25">
      <c r="A89" s="285"/>
      <c r="B89" s="286"/>
      <c r="C89" s="286"/>
      <c r="D89" s="286"/>
      <c r="E89" s="286"/>
      <c r="F89" s="305"/>
      <c r="G89" s="309"/>
      <c r="H89" s="286"/>
      <c r="I89" s="288"/>
      <c r="J89" s="310"/>
      <c r="K89" s="287"/>
      <c r="M89" s="285"/>
      <c r="N89" s="286"/>
      <c r="O89" s="286"/>
      <c r="P89" s="286"/>
      <c r="Q89" s="286"/>
      <c r="R89" s="293"/>
      <c r="S89" s="319"/>
      <c r="T89" s="286"/>
      <c r="U89" s="288"/>
      <c r="V89" s="286"/>
      <c r="W89" s="287"/>
      <c r="Y89" s="1"/>
      <c r="AE89" s="32"/>
      <c r="AG89" s="33"/>
      <c r="AH89" s="32"/>
    </row>
    <row r="90" spans="1:34" x14ac:dyDescent="0.25">
      <c r="A90" s="285"/>
      <c r="B90" s="286"/>
      <c r="C90" s="286"/>
      <c r="D90" s="286"/>
      <c r="E90" s="286"/>
      <c r="F90" s="305"/>
      <c r="G90" s="309"/>
      <c r="H90" s="286"/>
      <c r="I90" s="288"/>
      <c r="J90" s="310"/>
      <c r="K90" s="287"/>
      <c r="M90" s="285"/>
      <c r="N90" s="286"/>
      <c r="O90" s="286"/>
      <c r="P90" s="286"/>
      <c r="Q90" s="286"/>
      <c r="R90" s="293"/>
      <c r="S90" s="319"/>
      <c r="T90" s="286"/>
      <c r="U90" s="288"/>
      <c r="V90" s="286"/>
      <c r="W90" s="287"/>
      <c r="AE90" s="33"/>
      <c r="AG90" s="33"/>
    </row>
    <row r="91" spans="1:34" x14ac:dyDescent="0.25">
      <c r="A91" s="285"/>
      <c r="B91" s="286"/>
      <c r="C91" s="286"/>
      <c r="D91" s="286"/>
      <c r="E91" s="286"/>
      <c r="F91" s="305"/>
      <c r="G91" s="309"/>
      <c r="H91" s="286"/>
      <c r="I91" s="288"/>
      <c r="J91" s="310"/>
      <c r="K91" s="287"/>
      <c r="M91" s="285"/>
      <c r="N91" s="286"/>
      <c r="O91" s="286"/>
      <c r="P91" s="286"/>
      <c r="Q91" s="286"/>
      <c r="R91" s="293"/>
      <c r="S91" s="319"/>
      <c r="T91" s="286"/>
      <c r="U91" s="288"/>
      <c r="V91" s="286"/>
      <c r="W91" s="287"/>
    </row>
    <row r="92" spans="1:34" x14ac:dyDescent="0.25">
      <c r="A92" s="285"/>
      <c r="B92" s="286"/>
      <c r="C92" s="286"/>
      <c r="D92" s="286"/>
      <c r="E92" s="286"/>
      <c r="F92" s="305"/>
      <c r="G92" s="309"/>
      <c r="H92" s="286"/>
      <c r="I92" s="288"/>
      <c r="J92" s="310"/>
      <c r="K92" s="287"/>
      <c r="M92" s="285"/>
      <c r="N92" s="286"/>
      <c r="O92" s="286"/>
      <c r="P92" s="286"/>
      <c r="Q92" s="286"/>
      <c r="R92" s="293"/>
      <c r="S92" s="319"/>
      <c r="T92" s="286"/>
      <c r="U92" s="288"/>
      <c r="V92" s="286"/>
      <c r="W92" s="287"/>
    </row>
    <row r="93" spans="1:34" x14ac:dyDescent="0.25">
      <c r="A93" s="285"/>
      <c r="B93" s="286"/>
      <c r="C93" s="286"/>
      <c r="D93" s="286"/>
      <c r="E93" s="286"/>
      <c r="F93" s="305"/>
      <c r="G93" s="309"/>
      <c r="H93" s="286"/>
      <c r="I93" s="288"/>
      <c r="J93" s="310"/>
      <c r="K93" s="287"/>
      <c r="M93" s="285"/>
      <c r="N93" s="286"/>
      <c r="O93" s="286"/>
      <c r="P93" s="286"/>
      <c r="Q93" s="286"/>
      <c r="R93" s="293"/>
      <c r="S93" s="319"/>
      <c r="T93" s="286"/>
      <c r="U93" s="288"/>
      <c r="V93" s="286"/>
      <c r="W93" s="287"/>
    </row>
    <row r="94" spans="1:34" x14ac:dyDescent="0.25">
      <c r="A94" s="285"/>
      <c r="B94" s="286"/>
      <c r="C94" s="286"/>
      <c r="D94" s="286"/>
      <c r="E94" s="286"/>
      <c r="F94" s="305"/>
      <c r="G94" s="309"/>
      <c r="H94" s="286"/>
      <c r="I94" s="288"/>
      <c r="J94" s="310"/>
      <c r="K94" s="287"/>
      <c r="M94" s="285"/>
      <c r="N94" s="286"/>
      <c r="O94" s="286"/>
      <c r="P94" s="286"/>
      <c r="Q94" s="286"/>
      <c r="R94" s="293"/>
      <c r="S94" s="319"/>
      <c r="T94" s="286"/>
      <c r="U94" s="288"/>
      <c r="V94" s="286"/>
      <c r="W94" s="287"/>
    </row>
    <row r="95" spans="1:34" x14ac:dyDescent="0.25">
      <c r="A95" s="285"/>
      <c r="B95" s="286"/>
      <c r="C95" s="286"/>
      <c r="D95" s="286"/>
      <c r="E95" s="286"/>
      <c r="F95" s="305"/>
      <c r="G95" s="309"/>
      <c r="H95" s="286"/>
      <c r="I95" s="288"/>
      <c r="J95" s="310"/>
      <c r="K95" s="287"/>
      <c r="M95" s="285"/>
      <c r="N95" s="286"/>
      <c r="O95" s="286"/>
      <c r="P95" s="286"/>
      <c r="Q95" s="286"/>
      <c r="R95" s="293"/>
      <c r="S95" s="319"/>
      <c r="T95" s="286"/>
      <c r="U95" s="288"/>
      <c r="V95" s="286"/>
      <c r="W95" s="287"/>
    </row>
    <row r="96" spans="1:34" x14ac:dyDescent="0.25">
      <c r="A96" s="285"/>
      <c r="B96" s="286"/>
      <c r="C96" s="286"/>
      <c r="D96" s="286"/>
      <c r="E96" s="286"/>
      <c r="F96" s="305"/>
      <c r="G96" s="309"/>
      <c r="H96" s="286"/>
      <c r="I96" s="288"/>
      <c r="J96" s="310"/>
      <c r="K96" s="287"/>
      <c r="M96" s="285"/>
      <c r="N96" s="286"/>
      <c r="O96" s="286"/>
      <c r="P96" s="286"/>
      <c r="Q96" s="286"/>
      <c r="R96" s="286"/>
      <c r="S96" s="287"/>
      <c r="T96" s="286"/>
      <c r="U96" s="288"/>
      <c r="V96" s="311"/>
      <c r="W96" s="287"/>
    </row>
    <row r="97" spans="1:23" x14ac:dyDescent="0.25">
      <c r="A97" s="285"/>
      <c r="B97" s="286"/>
      <c r="C97" s="286"/>
      <c r="D97" s="286"/>
      <c r="E97" s="286"/>
      <c r="F97" s="305"/>
      <c r="G97" s="309"/>
      <c r="H97" s="286"/>
      <c r="I97" s="288"/>
      <c r="J97" s="310"/>
      <c r="K97" s="287"/>
      <c r="M97" s="285"/>
      <c r="N97" s="286"/>
      <c r="O97" s="286"/>
      <c r="P97" s="286"/>
      <c r="Q97" s="286"/>
      <c r="R97" s="293"/>
      <c r="S97" s="319"/>
      <c r="T97" s="286"/>
      <c r="U97" s="288"/>
      <c r="V97" s="286"/>
      <c r="W97" s="287"/>
    </row>
    <row r="98" spans="1:23" x14ac:dyDescent="0.25">
      <c r="A98" s="285"/>
      <c r="B98" s="286"/>
      <c r="C98" s="286"/>
      <c r="D98" s="286"/>
      <c r="E98" s="286"/>
      <c r="F98" s="305"/>
      <c r="G98" s="309"/>
      <c r="H98" s="286"/>
      <c r="I98" s="288"/>
      <c r="J98" s="310"/>
      <c r="K98" s="287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285"/>
      <c r="B99" s="286"/>
      <c r="C99" s="286"/>
      <c r="D99" s="286"/>
      <c r="E99" s="286"/>
      <c r="F99" s="305"/>
      <c r="G99" s="309"/>
      <c r="H99" s="286"/>
      <c r="I99" s="288"/>
      <c r="J99" s="310"/>
      <c r="K99" s="287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285"/>
      <c r="B100" s="286"/>
      <c r="C100" s="286"/>
      <c r="D100" s="286"/>
      <c r="E100" s="286"/>
      <c r="F100" s="305"/>
      <c r="G100" s="309"/>
      <c r="H100" s="286"/>
      <c r="I100" s="288"/>
      <c r="J100" s="310"/>
      <c r="K100" s="287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285"/>
      <c r="B101" s="286"/>
      <c r="C101" s="286"/>
      <c r="D101" s="286"/>
      <c r="E101" s="312"/>
      <c r="F101" s="305"/>
      <c r="G101" s="309"/>
      <c r="H101" s="286"/>
      <c r="I101" s="288"/>
      <c r="J101" s="310"/>
      <c r="K101" s="287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285"/>
      <c r="B102" s="286"/>
      <c r="C102" s="286"/>
      <c r="D102" s="286"/>
      <c r="E102" s="286"/>
      <c r="F102" s="305"/>
      <c r="G102" s="309"/>
      <c r="H102" s="286"/>
      <c r="I102" s="288"/>
      <c r="J102" s="310"/>
      <c r="K102" s="287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285"/>
      <c r="B103" s="286"/>
      <c r="C103" s="286"/>
      <c r="D103" s="286"/>
      <c r="E103" s="286"/>
      <c r="F103" s="305"/>
      <c r="G103" s="313"/>
      <c r="H103" s="286"/>
      <c r="I103" s="288"/>
      <c r="J103" s="310"/>
      <c r="K103" s="288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393" t="s">
        <v>48</v>
      </c>
      <c r="G117" s="393"/>
      <c r="H117" s="393"/>
      <c r="I117" s="393"/>
      <c r="J117" s="391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91"/>
      <c r="K118" s="8"/>
      <c r="M118" s="8"/>
      <c r="N118" s="8"/>
      <c r="O118" s="8"/>
      <c r="P118" s="8"/>
      <c r="Q118" s="8"/>
      <c r="R118" s="393" t="s">
        <v>48</v>
      </c>
      <c r="S118" s="393"/>
      <c r="T118" s="393"/>
      <c r="U118" s="393"/>
      <c r="V118" s="39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91"/>
      <c r="W119" s="8"/>
    </row>
    <row r="122" spans="1:36" ht="28.5" x14ac:dyDescent="0.45">
      <c r="A122" s="1"/>
      <c r="B122" s="2"/>
      <c r="C122" s="2"/>
      <c r="D122" s="392" t="s">
        <v>64</v>
      </c>
      <c r="E122" s="392"/>
      <c r="F122" s="392"/>
      <c r="G122" s="392"/>
      <c r="H122" s="2"/>
      <c r="I122" s="2"/>
      <c r="M122" s="1"/>
      <c r="N122" s="2"/>
      <c r="O122" s="2"/>
      <c r="P122" s="392" t="s">
        <v>65</v>
      </c>
      <c r="Q122" s="392"/>
      <c r="R122" s="392"/>
      <c r="S122" s="392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93" t="s">
        <v>48</v>
      </c>
      <c r="G175" s="393"/>
      <c r="H175" s="393"/>
      <c r="I175" s="393"/>
      <c r="J175" s="391">
        <f>I173-K172</f>
        <v>464.51000000000022</v>
      </c>
      <c r="K175" s="8"/>
      <c r="M175" s="8"/>
      <c r="N175" s="8"/>
      <c r="O175" s="8"/>
      <c r="P175" s="8"/>
      <c r="Q175" s="8"/>
      <c r="R175" s="393" t="s">
        <v>48</v>
      </c>
      <c r="S175" s="393"/>
      <c r="T175" s="393"/>
      <c r="U175" s="393"/>
      <c r="V175" s="39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91"/>
      <c r="W176" s="8"/>
    </row>
    <row r="180" spans="1:23" ht="28.5" x14ac:dyDescent="0.45">
      <c r="A180" s="1"/>
      <c r="B180" s="2"/>
      <c r="C180" s="2"/>
      <c r="D180" s="392" t="s">
        <v>87</v>
      </c>
      <c r="E180" s="392"/>
      <c r="F180" s="392"/>
      <c r="G180" s="392"/>
      <c r="H180" s="2"/>
      <c r="I180" s="2"/>
      <c r="M180" s="1"/>
      <c r="N180" s="2"/>
      <c r="O180" s="2"/>
      <c r="P180" s="392" t="s">
        <v>88</v>
      </c>
      <c r="Q180" s="392"/>
      <c r="R180" s="392"/>
      <c r="S180" s="392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93" t="s">
        <v>48</v>
      </c>
      <c r="G234" s="393"/>
      <c r="H234" s="393"/>
      <c r="I234" s="393"/>
      <c r="J234" s="391">
        <f>I232-K231</f>
        <v>183.42999999999984</v>
      </c>
      <c r="K234" s="8"/>
      <c r="M234" s="8"/>
      <c r="N234" s="8"/>
      <c r="O234" s="8"/>
      <c r="P234" s="8"/>
      <c r="Q234" s="8"/>
      <c r="R234" s="393" t="s">
        <v>48</v>
      </c>
      <c r="S234" s="393"/>
      <c r="T234" s="393"/>
      <c r="U234" s="393"/>
      <c r="V234" s="39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91"/>
      <c r="W235" s="8"/>
    </row>
    <row r="241" spans="1:23" ht="28.5" x14ac:dyDescent="0.45">
      <c r="A241" s="1"/>
      <c r="B241" s="2"/>
      <c r="C241" s="2"/>
      <c r="D241" s="392" t="s">
        <v>108</v>
      </c>
      <c r="E241" s="392"/>
      <c r="F241" s="392"/>
      <c r="G241" s="392"/>
      <c r="H241" s="2"/>
      <c r="I241" s="2"/>
      <c r="M241" s="1"/>
      <c r="N241" s="2"/>
      <c r="O241" s="2"/>
      <c r="P241" s="392" t="s">
        <v>109</v>
      </c>
      <c r="Q241" s="392"/>
      <c r="R241" s="392"/>
      <c r="S241" s="392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93" t="s">
        <v>48</v>
      </c>
      <c r="G295" s="393"/>
      <c r="H295" s="393"/>
      <c r="I295" s="393"/>
      <c r="J295" s="391">
        <f>I293-K292</f>
        <v>40.949999999999989</v>
      </c>
      <c r="K295" s="8"/>
      <c r="M295" s="8"/>
      <c r="N295" s="8"/>
      <c r="O295" s="8"/>
      <c r="P295" s="8"/>
      <c r="Q295" s="8"/>
      <c r="R295" s="393" t="s">
        <v>48</v>
      </c>
      <c r="S295" s="393"/>
      <c r="T295" s="393"/>
      <c r="U295" s="393"/>
      <c r="V295" s="39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91"/>
      <c r="W296" s="8"/>
    </row>
    <row r="301" spans="1:23" ht="28.5" x14ac:dyDescent="0.45">
      <c r="A301" s="1"/>
      <c r="B301" s="2"/>
      <c r="C301" s="2"/>
      <c r="D301" s="392" t="s">
        <v>113</v>
      </c>
      <c r="E301" s="392"/>
      <c r="F301" s="392"/>
      <c r="G301" s="392"/>
      <c r="H301" s="2"/>
      <c r="I301" s="2"/>
      <c r="M301" s="1"/>
      <c r="N301" s="2"/>
      <c r="O301" s="2"/>
      <c r="P301" s="392" t="s">
        <v>114</v>
      </c>
      <c r="Q301" s="392"/>
      <c r="R301" s="392"/>
      <c r="S301" s="392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93" t="s">
        <v>48</v>
      </c>
      <c r="G355" s="393"/>
      <c r="H355" s="393"/>
      <c r="I355" s="393"/>
      <c r="J355" s="391">
        <f>I353-K352</f>
        <v>8.1999999999999886</v>
      </c>
      <c r="K355" s="8"/>
      <c r="M355" s="8"/>
      <c r="N355" s="8"/>
      <c r="O355" s="8"/>
      <c r="P355" s="8"/>
      <c r="Q355" s="8"/>
      <c r="R355" s="393" t="s">
        <v>48</v>
      </c>
      <c r="S355" s="393"/>
      <c r="T355" s="393"/>
      <c r="U355" s="393"/>
      <c r="V355" s="39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91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H3" sqref="H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285">
        <v>45295</v>
      </c>
      <c r="B3" s="286" t="s">
        <v>205</v>
      </c>
      <c r="C3" s="286" t="s">
        <v>35</v>
      </c>
      <c r="D3" s="286" t="s">
        <v>428</v>
      </c>
      <c r="E3" s="286" t="s">
        <v>431</v>
      </c>
      <c r="F3" s="286">
        <v>67588</v>
      </c>
      <c r="G3" s="286">
        <v>120</v>
      </c>
      <c r="H3" s="286"/>
      <c r="I3" s="381"/>
      <c r="J3" s="286">
        <v>110</v>
      </c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285"/>
      <c r="B4" s="286"/>
      <c r="C4" s="286"/>
      <c r="D4" s="286"/>
      <c r="E4" s="286"/>
      <c r="F4" s="286"/>
      <c r="G4" s="286"/>
      <c r="H4" s="286"/>
      <c r="I4" s="381"/>
      <c r="J4" s="286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285"/>
      <c r="B5" s="286"/>
      <c r="C5" s="286"/>
      <c r="D5" s="286"/>
      <c r="E5" s="286"/>
      <c r="F5" s="286"/>
      <c r="G5" s="286"/>
      <c r="H5" s="286"/>
      <c r="I5" s="381"/>
      <c r="J5" s="286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285"/>
      <c r="B6" s="286"/>
      <c r="C6" s="286"/>
      <c r="D6" s="286"/>
      <c r="E6" s="286"/>
      <c r="F6" s="286"/>
      <c r="G6" s="286"/>
      <c r="H6" s="286"/>
      <c r="I6" s="382"/>
      <c r="J6" s="286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285"/>
      <c r="B7" s="286"/>
      <c r="C7" s="286"/>
      <c r="D7" s="286"/>
      <c r="E7" s="286"/>
      <c r="F7" s="286"/>
      <c r="G7" s="286"/>
      <c r="H7" s="286"/>
      <c r="I7" s="382"/>
      <c r="J7" s="286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285"/>
      <c r="B8" s="286"/>
      <c r="C8" s="286"/>
      <c r="D8" s="286"/>
      <c r="E8" s="286"/>
      <c r="F8" s="286"/>
      <c r="G8" s="286"/>
      <c r="H8" s="286"/>
      <c r="I8" s="336"/>
      <c r="J8" s="286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120</v>
      </c>
      <c r="H15" s="20"/>
      <c r="I15" s="188"/>
      <c r="J15" s="20">
        <f>SUM(J3:J14)</f>
        <v>110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118.8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397" t="s">
        <v>48</v>
      </c>
      <c r="G17" s="397"/>
      <c r="H17" s="397"/>
      <c r="I17" s="397"/>
      <c r="J17" s="100">
        <f>G16-J15</f>
        <v>8.7999999999999972</v>
      </c>
      <c r="L17" s="7"/>
      <c r="M17" s="8"/>
      <c r="N17" s="8"/>
      <c r="O17" s="8"/>
      <c r="P17" s="8"/>
      <c r="Q17" s="397" t="s">
        <v>48</v>
      </c>
      <c r="R17" s="397"/>
      <c r="S17" s="397"/>
      <c r="T17" s="397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98" t="s">
        <v>49</v>
      </c>
      <c r="D24" s="398"/>
      <c r="E24" s="398"/>
      <c r="N24" s="398" t="s">
        <v>50</v>
      </c>
      <c r="O24" s="398"/>
      <c r="P24" s="398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285"/>
      <c r="M26" s="286"/>
      <c r="N26" s="286"/>
      <c r="O26" s="286"/>
      <c r="P26" s="286"/>
      <c r="Q26" s="286"/>
      <c r="R26" s="286"/>
      <c r="S26" s="286"/>
      <c r="T26" s="336"/>
      <c r="U26" s="286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285"/>
      <c r="M27" s="286"/>
      <c r="N27" s="286"/>
      <c r="O27" s="286"/>
      <c r="P27" s="286"/>
      <c r="Q27" s="286"/>
      <c r="R27" s="286"/>
      <c r="S27" s="286"/>
      <c r="T27" s="336"/>
      <c r="U27" s="286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285"/>
      <c r="M28" s="286"/>
      <c r="N28" s="286"/>
      <c r="O28" s="286"/>
      <c r="P28" s="286"/>
      <c r="Q28" s="286"/>
      <c r="R28" s="286"/>
      <c r="S28" s="286"/>
      <c r="T28" s="336"/>
      <c r="U28" s="286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285"/>
      <c r="M29" s="286"/>
      <c r="N29" s="286"/>
      <c r="O29" s="286"/>
      <c r="P29" s="286"/>
      <c r="Q29" s="286"/>
      <c r="R29" s="286"/>
      <c r="S29" s="286"/>
      <c r="T29" s="336"/>
      <c r="U29" s="286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285"/>
      <c r="M30" s="286"/>
      <c r="N30" s="286"/>
      <c r="O30" s="286"/>
      <c r="P30" s="286"/>
      <c r="Q30" s="286"/>
      <c r="R30" s="286"/>
      <c r="S30" s="286"/>
      <c r="T30" s="336"/>
      <c r="U30" s="286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285"/>
      <c r="M31" s="286"/>
      <c r="N31" s="286"/>
      <c r="O31" s="286"/>
      <c r="P31" s="286"/>
      <c r="Q31" s="286"/>
      <c r="R31" s="286"/>
      <c r="S31" s="286"/>
      <c r="T31" s="336"/>
      <c r="U31" s="286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285"/>
      <c r="M32" s="286"/>
      <c r="N32" s="286"/>
      <c r="O32" s="286"/>
      <c r="P32" s="286"/>
      <c r="Q32" s="286"/>
      <c r="R32" s="286"/>
      <c r="S32" s="286"/>
      <c r="T32" s="336"/>
      <c r="U32" s="286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285"/>
      <c r="M33" s="286"/>
      <c r="N33" s="286"/>
      <c r="O33" s="286"/>
      <c r="P33" s="286"/>
      <c r="Q33" s="286"/>
      <c r="R33" s="286"/>
      <c r="S33" s="286"/>
      <c r="T33" s="336"/>
      <c r="U33" s="286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285"/>
      <c r="M34" s="286"/>
      <c r="N34" s="286"/>
      <c r="O34" s="286"/>
      <c r="P34" s="286"/>
      <c r="Q34" s="286"/>
      <c r="R34" s="286"/>
      <c r="S34" s="286"/>
      <c r="T34" s="336"/>
      <c r="U34" s="286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397" t="s">
        <v>48</v>
      </c>
      <c r="G40" s="397"/>
      <c r="H40" s="397"/>
      <c r="I40" s="397"/>
      <c r="J40" s="100">
        <f>G39-J38</f>
        <v>0</v>
      </c>
      <c r="L40" s="7"/>
      <c r="M40" s="8"/>
      <c r="N40" s="8"/>
      <c r="O40" s="8"/>
      <c r="P40" s="8"/>
      <c r="Q40" s="397" t="s">
        <v>48</v>
      </c>
      <c r="R40" s="397"/>
      <c r="S40" s="397"/>
      <c r="T40" s="397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98" t="s">
        <v>127</v>
      </c>
      <c r="D48" s="398"/>
      <c r="E48" s="398"/>
      <c r="N48" s="398" t="s">
        <v>65</v>
      </c>
      <c r="O48" s="398"/>
      <c r="P48" s="398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6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397" t="s">
        <v>48</v>
      </c>
      <c r="G64" s="397"/>
      <c r="H64" s="397"/>
      <c r="I64" s="397"/>
      <c r="J64" s="100">
        <f>G63-J62</f>
        <v>0</v>
      </c>
      <c r="L64" s="7"/>
      <c r="M64" s="8"/>
      <c r="N64" s="8"/>
      <c r="O64" s="8"/>
      <c r="P64" s="8"/>
      <c r="Q64" s="397" t="s">
        <v>48</v>
      </c>
      <c r="R64" s="397"/>
      <c r="S64" s="397"/>
      <c r="T64" s="397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98" t="s">
        <v>87</v>
      </c>
      <c r="D71" s="398"/>
      <c r="E71" s="398"/>
      <c r="N71" s="398" t="s">
        <v>88</v>
      </c>
      <c r="O71" s="398"/>
      <c r="P71" s="398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397" t="s">
        <v>48</v>
      </c>
      <c r="G87" s="397"/>
      <c r="H87" s="397"/>
      <c r="I87" s="397"/>
      <c r="J87" s="100">
        <f>G86-J85</f>
        <v>17.599999999999994</v>
      </c>
      <c r="L87" s="7"/>
      <c r="M87" s="8"/>
      <c r="N87" s="8"/>
      <c r="O87" s="8"/>
      <c r="P87" s="8"/>
      <c r="Q87" s="397" t="s">
        <v>48</v>
      </c>
      <c r="R87" s="397"/>
      <c r="S87" s="397"/>
      <c r="T87" s="397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98" t="s">
        <v>108</v>
      </c>
      <c r="D95" s="398"/>
      <c r="E95" s="398"/>
      <c r="N95" s="398" t="s">
        <v>169</v>
      </c>
      <c r="O95" s="398"/>
      <c r="P95" s="398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397" t="s">
        <v>48</v>
      </c>
      <c r="G111" s="397"/>
      <c r="H111" s="397"/>
      <c r="I111" s="397"/>
      <c r="J111" s="100">
        <f>G110-J109</f>
        <v>8.5999999999999943</v>
      </c>
      <c r="L111" s="7"/>
      <c r="M111" s="8"/>
      <c r="N111" s="8"/>
      <c r="O111" s="8"/>
      <c r="P111" s="8"/>
      <c r="Q111" s="397" t="s">
        <v>48</v>
      </c>
      <c r="R111" s="397"/>
      <c r="S111" s="397"/>
      <c r="T111" s="397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98" t="s">
        <v>430</v>
      </c>
      <c r="D118" s="398"/>
      <c r="E118" s="398"/>
      <c r="N118" s="398" t="s">
        <v>201</v>
      </c>
      <c r="O118" s="398"/>
      <c r="P118" s="398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397" t="s">
        <v>48</v>
      </c>
      <c r="G134" s="397"/>
      <c r="H134" s="397"/>
      <c r="I134" s="397"/>
      <c r="J134" s="100">
        <f>G133-J132</f>
        <v>52.799999999999955</v>
      </c>
      <c r="L134" s="7"/>
      <c r="M134" s="8"/>
      <c r="N134" s="8"/>
      <c r="O134" s="8"/>
      <c r="P134" s="8"/>
      <c r="Q134" s="397" t="s">
        <v>48</v>
      </c>
      <c r="R134" s="397"/>
      <c r="S134" s="397"/>
      <c r="T134" s="397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B1" zoomScale="80" zoomScaleNormal="80" workbookViewId="0">
      <selection activeCell="B48" sqref="B48:J49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92" t="s">
        <v>0</v>
      </c>
      <c r="E1" s="392"/>
      <c r="F1" s="392"/>
      <c r="G1" s="392"/>
      <c r="O1" s="392" t="s">
        <v>1</v>
      </c>
      <c r="P1" s="392"/>
      <c r="Q1" s="392"/>
      <c r="R1" s="392"/>
    </row>
    <row r="2" spans="1:21" x14ac:dyDescent="0.25">
      <c r="D2" s="392"/>
      <c r="E2" s="392"/>
      <c r="F2" s="392"/>
      <c r="G2" s="392"/>
      <c r="O2" s="392"/>
      <c r="P2" s="392"/>
      <c r="Q2" s="392"/>
      <c r="R2" s="392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>
        <f>G18-H17</f>
        <v>0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7" t="s">
        <v>48</v>
      </c>
      <c r="G19" s="397"/>
      <c r="H19" s="397"/>
      <c r="I19" s="198">
        <f>G18-I17</f>
        <v>0</v>
      </c>
      <c r="L19" s="8"/>
      <c r="M19" s="8"/>
      <c r="N19" s="8"/>
      <c r="O19" s="8"/>
      <c r="P19" s="8"/>
      <c r="Q19" s="397" t="s">
        <v>48</v>
      </c>
      <c r="R19" s="397"/>
      <c r="S19" s="397"/>
      <c r="T19" s="198">
        <f>T18-U17</f>
        <v>0</v>
      </c>
    </row>
    <row r="23" spans="1:21" x14ac:dyDescent="0.25">
      <c r="D23" s="392" t="s">
        <v>49</v>
      </c>
      <c r="E23" s="392"/>
      <c r="F23" s="392"/>
      <c r="G23" s="392"/>
      <c r="O23" s="392" t="s">
        <v>50</v>
      </c>
      <c r="P23" s="392"/>
      <c r="Q23" s="392"/>
      <c r="R23" s="392"/>
    </row>
    <row r="24" spans="1:21" x14ac:dyDescent="0.25">
      <c r="D24" s="392"/>
      <c r="E24" s="392"/>
      <c r="F24" s="392"/>
      <c r="G24" s="392"/>
      <c r="O24" s="392"/>
      <c r="P24" s="392"/>
      <c r="Q24" s="392"/>
      <c r="R24" s="392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7" t="s">
        <v>48</v>
      </c>
      <c r="G41" s="397"/>
      <c r="H41" s="397"/>
      <c r="I41" s="198">
        <f>I40-J39</f>
        <v>0</v>
      </c>
      <c r="L41" s="8"/>
      <c r="M41" s="8"/>
      <c r="N41" s="8"/>
      <c r="O41" s="8"/>
      <c r="P41" s="8"/>
      <c r="Q41" s="397" t="s">
        <v>48</v>
      </c>
      <c r="R41" s="397"/>
      <c r="S41" s="397"/>
      <c r="T41" s="198">
        <f>R40-T39</f>
        <v>0</v>
      </c>
    </row>
    <row r="45" spans="1:21" x14ac:dyDescent="0.25">
      <c r="D45" s="392" t="s">
        <v>64</v>
      </c>
      <c r="E45" s="392"/>
      <c r="F45" s="392"/>
      <c r="G45" s="392"/>
      <c r="O45" s="392" t="s">
        <v>65</v>
      </c>
      <c r="P45" s="392"/>
      <c r="Q45" s="392"/>
      <c r="R45" s="392"/>
    </row>
    <row r="46" spans="1:21" x14ac:dyDescent="0.25">
      <c r="D46" s="392"/>
      <c r="E46" s="392"/>
      <c r="F46" s="392"/>
      <c r="G46" s="392"/>
      <c r="O46" s="392"/>
      <c r="P46" s="392"/>
      <c r="Q46" s="392"/>
      <c r="R46" s="392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7" t="s">
        <v>48</v>
      </c>
      <c r="G63" s="397"/>
      <c r="H63" s="397"/>
      <c r="I63" s="198">
        <f>G62-J61</f>
        <v>0</v>
      </c>
      <c r="L63" s="8"/>
      <c r="M63" s="8"/>
      <c r="N63" s="8"/>
      <c r="O63" s="8"/>
      <c r="P63" s="8"/>
      <c r="Q63" s="397" t="s">
        <v>48</v>
      </c>
      <c r="R63" s="397"/>
      <c r="S63" s="397"/>
      <c r="T63" s="198">
        <f>R62-T61</f>
        <v>0</v>
      </c>
    </row>
    <row r="69" spans="1:22" x14ac:dyDescent="0.25">
      <c r="D69" s="392" t="s">
        <v>87</v>
      </c>
      <c r="E69" s="392"/>
      <c r="F69" s="392"/>
      <c r="G69" s="392"/>
      <c r="O69" s="392" t="s">
        <v>88</v>
      </c>
      <c r="P69" s="392"/>
      <c r="Q69" s="392"/>
      <c r="R69" s="392"/>
    </row>
    <row r="70" spans="1:22" x14ac:dyDescent="0.25">
      <c r="D70" s="392"/>
      <c r="E70" s="392"/>
      <c r="F70" s="392"/>
      <c r="G70" s="392"/>
      <c r="O70" s="392"/>
      <c r="P70" s="392"/>
      <c r="Q70" s="392"/>
      <c r="R70" s="392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7" t="s">
        <v>48</v>
      </c>
      <c r="G87" s="397"/>
      <c r="H87" s="397"/>
      <c r="I87" s="198">
        <f>G86-I85</f>
        <v>0</v>
      </c>
      <c r="L87" s="8"/>
      <c r="M87" s="8"/>
      <c r="N87" s="8"/>
      <c r="O87" s="8"/>
      <c r="P87" s="8"/>
      <c r="Q87" s="397" t="s">
        <v>48</v>
      </c>
      <c r="R87" s="397"/>
      <c r="S87" s="397"/>
      <c r="T87" s="198">
        <f>R86-U85</f>
        <v>35.800000000000011</v>
      </c>
    </row>
    <row r="92" spans="1:22" x14ac:dyDescent="0.25">
      <c r="D92" s="392" t="s">
        <v>108</v>
      </c>
      <c r="E92" s="392"/>
      <c r="F92" s="392"/>
      <c r="G92" s="392"/>
      <c r="O92" s="392" t="s">
        <v>169</v>
      </c>
      <c r="P92" s="392"/>
      <c r="Q92" s="392"/>
      <c r="R92" s="392"/>
    </row>
    <row r="93" spans="1:22" x14ac:dyDescent="0.25">
      <c r="D93" s="392"/>
      <c r="E93" s="392"/>
      <c r="F93" s="392"/>
      <c r="G93" s="392"/>
      <c r="O93" s="392"/>
      <c r="P93" s="392"/>
      <c r="Q93" s="392"/>
      <c r="R93" s="392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7" t="s">
        <v>48</v>
      </c>
      <c r="G110" s="397"/>
      <c r="H110" s="397"/>
      <c r="I110" s="198">
        <f>G109-J108</f>
        <v>36.300000000000011</v>
      </c>
      <c r="L110" s="8"/>
      <c r="M110" s="8"/>
      <c r="N110" s="8"/>
      <c r="O110" s="8"/>
      <c r="P110" s="8"/>
      <c r="Q110" s="397" t="s">
        <v>48</v>
      </c>
      <c r="R110" s="397"/>
      <c r="S110" s="397"/>
      <c r="T110" s="198">
        <f>R109-U108</f>
        <v>411.92000000000007</v>
      </c>
    </row>
    <row r="115" spans="1:21" x14ac:dyDescent="0.25">
      <c r="D115" s="392" t="s">
        <v>113</v>
      </c>
      <c r="E115" s="392"/>
      <c r="F115" s="392"/>
      <c r="G115" s="392"/>
      <c r="O115" s="392" t="s">
        <v>201</v>
      </c>
      <c r="P115" s="392"/>
      <c r="Q115" s="392"/>
      <c r="R115" s="392"/>
    </row>
    <row r="116" spans="1:21" x14ac:dyDescent="0.25">
      <c r="D116" s="392"/>
      <c r="E116" s="392"/>
      <c r="F116" s="392"/>
      <c r="G116" s="392"/>
      <c r="O116" s="392"/>
      <c r="P116" s="392"/>
      <c r="Q116" s="392"/>
      <c r="R116" s="392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97" t="s">
        <v>48</v>
      </c>
      <c r="G139" s="397"/>
      <c r="H139" s="397"/>
      <c r="I139" s="198">
        <f>G138-J137</f>
        <v>759.58740000000034</v>
      </c>
      <c r="L139" s="8"/>
      <c r="M139" s="8"/>
      <c r="N139" s="8"/>
      <c r="O139" s="8"/>
      <c r="P139" s="8"/>
      <c r="Q139" s="397" t="s">
        <v>48</v>
      </c>
      <c r="R139" s="397"/>
      <c r="S139" s="397"/>
      <c r="T139" s="198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01" t="s">
        <v>0</v>
      </c>
      <c r="D1" s="401"/>
      <c r="E1" s="401"/>
      <c r="M1" s="401" t="s">
        <v>1</v>
      </c>
      <c r="N1" s="401"/>
      <c r="O1" s="401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393" t="s">
        <v>48</v>
      </c>
      <c r="G28" s="393"/>
      <c r="H28" s="393"/>
      <c r="I28" s="198">
        <f>G27-I26</f>
        <v>0</v>
      </c>
      <c r="P28" s="393" t="s">
        <v>48</v>
      </c>
      <c r="Q28" s="393"/>
      <c r="R28" s="393"/>
      <c r="S28" s="198">
        <f>Q27-S26</f>
        <v>0</v>
      </c>
    </row>
    <row r="34" spans="1:28" ht="26.25" x14ac:dyDescent="0.4">
      <c r="C34" s="401" t="s">
        <v>49</v>
      </c>
      <c r="D34" s="401"/>
      <c r="E34" s="401"/>
      <c r="M34" s="401" t="s">
        <v>50</v>
      </c>
      <c r="N34" s="401"/>
      <c r="O34" s="401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393" t="s">
        <v>48</v>
      </c>
      <c r="G66" s="393"/>
      <c r="H66" s="393"/>
      <c r="I66" s="198">
        <f>G65-I64</f>
        <v>0</v>
      </c>
      <c r="P66" s="393" t="s">
        <v>48</v>
      </c>
      <c r="Q66" s="393"/>
      <c r="R66" s="393"/>
      <c r="S66" s="198">
        <f>Q65-S64</f>
        <v>0</v>
      </c>
    </row>
    <row r="70" spans="1:31" ht="26.25" x14ac:dyDescent="0.4">
      <c r="C70" s="401" t="s">
        <v>64</v>
      </c>
      <c r="D70" s="401"/>
      <c r="E70" s="401"/>
      <c r="M70" s="401" t="s">
        <v>65</v>
      </c>
      <c r="N70" s="401"/>
      <c r="O70" s="401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393" t="s">
        <v>48</v>
      </c>
      <c r="Q97" s="393"/>
      <c r="R97" s="393"/>
      <c r="S97" s="198">
        <f>Q96-S95</f>
        <v>0</v>
      </c>
    </row>
    <row r="98" spans="1:27" ht="15.75" x14ac:dyDescent="0.25">
      <c r="F98" s="393" t="s">
        <v>48</v>
      </c>
      <c r="G98" s="393"/>
      <c r="H98" s="393"/>
      <c r="I98" s="198">
        <f>G97-I96</f>
        <v>0</v>
      </c>
    </row>
    <row r="102" spans="1:27" ht="26.25" x14ac:dyDescent="0.4">
      <c r="M102" s="401" t="s">
        <v>88</v>
      </c>
      <c r="N102" s="401"/>
      <c r="O102" s="401"/>
      <c r="W102" s="402"/>
      <c r="X102" s="402"/>
      <c r="Y102" s="402"/>
    </row>
    <row r="103" spans="1:27" ht="26.25" x14ac:dyDescent="0.4">
      <c r="C103" s="401" t="s">
        <v>87</v>
      </c>
      <c r="D103" s="401"/>
      <c r="E103" s="401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403"/>
      <c r="Z115" s="403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393" t="s">
        <v>48</v>
      </c>
      <c r="Q138" s="393"/>
      <c r="R138" s="393"/>
      <c r="S138" s="198">
        <f>Q137-S136</f>
        <v>132</v>
      </c>
    </row>
    <row r="139" spans="1:19" ht="15.75" x14ac:dyDescent="0.25">
      <c r="F139" s="393" t="s">
        <v>48</v>
      </c>
      <c r="G139" s="393"/>
      <c r="H139" s="393"/>
      <c r="I139" s="198">
        <f>G138-I137</f>
        <v>400.60000000000036</v>
      </c>
    </row>
    <row r="143" spans="1:19" ht="26.25" x14ac:dyDescent="0.4">
      <c r="M143" s="401" t="s">
        <v>169</v>
      </c>
      <c r="N143" s="401"/>
      <c r="O143" s="401"/>
    </row>
    <row r="144" spans="1:19" ht="26.25" x14ac:dyDescent="0.4">
      <c r="C144" s="401" t="s">
        <v>108</v>
      </c>
      <c r="D144" s="401"/>
      <c r="E144" s="401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393" t="s">
        <v>48</v>
      </c>
      <c r="Q170" s="393"/>
      <c r="R170" s="393"/>
      <c r="S170" s="198">
        <f>Q169-S168</f>
        <v>233.89999999999964</v>
      </c>
    </row>
    <row r="171" spans="1:19" ht="15.75" x14ac:dyDescent="0.25">
      <c r="F171" s="393" t="s">
        <v>48</v>
      </c>
      <c r="G171" s="393"/>
      <c r="H171" s="393"/>
      <c r="I171" s="198">
        <f>G170-I169</f>
        <v>105</v>
      </c>
    </row>
    <row r="176" spans="1:19" ht="26.25" x14ac:dyDescent="0.4">
      <c r="M176" s="401" t="s">
        <v>201</v>
      </c>
      <c r="N176" s="401"/>
      <c r="O176" s="401"/>
    </row>
    <row r="177" spans="1:19" ht="26.25" x14ac:dyDescent="0.4">
      <c r="C177" s="401" t="s">
        <v>113</v>
      </c>
      <c r="D177" s="401"/>
      <c r="E177" s="401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393" t="s">
        <v>48</v>
      </c>
      <c r="Q203" s="393"/>
      <c r="R203" s="393"/>
      <c r="S203" s="198">
        <f>Q202-S201</f>
        <v>323.20000000000005</v>
      </c>
    </row>
    <row r="204" spans="1:19" ht="15.75" x14ac:dyDescent="0.25">
      <c r="F204" s="393" t="s">
        <v>48</v>
      </c>
      <c r="G204" s="393"/>
      <c r="H204" s="393"/>
      <c r="I204" s="198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abSelected="1"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1.85546875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92" t="s">
        <v>0</v>
      </c>
      <c r="E1" s="392"/>
      <c r="F1" s="392"/>
      <c r="G1" s="392"/>
      <c r="O1" s="392" t="s">
        <v>1</v>
      </c>
      <c r="P1" s="392"/>
      <c r="Q1" s="392"/>
      <c r="R1" s="392"/>
    </row>
    <row r="2" spans="1:22" x14ac:dyDescent="0.25">
      <c r="D2" s="392"/>
      <c r="E2" s="392"/>
      <c r="F2" s="392"/>
      <c r="G2" s="392"/>
      <c r="J2" t="s">
        <v>489</v>
      </c>
      <c r="O2" s="392"/>
      <c r="P2" s="392"/>
      <c r="Q2" s="392"/>
      <c r="R2" s="392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285">
        <v>45294</v>
      </c>
      <c r="B4" s="286" t="s">
        <v>62</v>
      </c>
      <c r="C4" s="286" t="s">
        <v>55</v>
      </c>
      <c r="D4" s="286" t="s">
        <v>99</v>
      </c>
      <c r="E4" s="286" t="s">
        <v>189</v>
      </c>
      <c r="F4" s="291"/>
      <c r="G4" s="288">
        <v>560</v>
      </c>
      <c r="H4" s="288"/>
      <c r="I4" s="288"/>
      <c r="J4" s="308">
        <v>540</v>
      </c>
      <c r="K4" s="290"/>
      <c r="L4" s="294"/>
      <c r="M4" s="291"/>
      <c r="N4" s="291"/>
      <c r="O4" s="291"/>
      <c r="P4" s="291"/>
      <c r="Q4" s="291"/>
      <c r="R4" s="371"/>
      <c r="S4" s="288"/>
      <c r="T4" s="288"/>
      <c r="U4" s="288"/>
      <c r="V4" s="383"/>
    </row>
    <row r="5" spans="1:22" x14ac:dyDescent="0.25">
      <c r="A5" s="285">
        <v>45294</v>
      </c>
      <c r="B5" s="286" t="s">
        <v>110</v>
      </c>
      <c r="C5" s="286" t="s">
        <v>885</v>
      </c>
      <c r="D5" s="286" t="s">
        <v>99</v>
      </c>
      <c r="E5" s="286" t="s">
        <v>189</v>
      </c>
      <c r="F5" s="291"/>
      <c r="G5" s="288">
        <v>560</v>
      </c>
      <c r="H5" s="288"/>
      <c r="I5" s="288"/>
      <c r="J5" s="308">
        <v>540</v>
      </c>
      <c r="K5" s="290"/>
      <c r="L5" s="294"/>
      <c r="M5" s="291"/>
      <c r="N5" s="291"/>
      <c r="O5" s="291"/>
      <c r="P5" s="291"/>
      <c r="Q5" s="291"/>
      <c r="R5" s="371"/>
      <c r="S5" s="288"/>
      <c r="T5" s="288"/>
      <c r="U5" s="288"/>
      <c r="V5" s="383"/>
    </row>
    <row r="6" spans="1:22" x14ac:dyDescent="0.25">
      <c r="A6" s="285">
        <v>45295</v>
      </c>
      <c r="B6" s="286" t="s">
        <v>166</v>
      </c>
      <c r="C6" s="286" t="s">
        <v>13</v>
      </c>
      <c r="D6" s="286" t="s">
        <v>99</v>
      </c>
      <c r="E6" s="286" t="s">
        <v>22</v>
      </c>
      <c r="F6" s="291"/>
      <c r="G6" s="288">
        <v>140</v>
      </c>
      <c r="H6" s="288"/>
      <c r="I6" s="288"/>
      <c r="J6" s="308">
        <v>130</v>
      </c>
      <c r="K6" s="290"/>
      <c r="L6" s="294"/>
      <c r="M6" s="291"/>
      <c r="N6" s="291"/>
      <c r="O6" s="291"/>
      <c r="P6" s="291"/>
      <c r="Q6" s="291"/>
      <c r="R6" s="371"/>
      <c r="S6" s="288"/>
      <c r="T6" s="288"/>
      <c r="U6" s="288"/>
      <c r="V6" s="383"/>
    </row>
    <row r="7" spans="1:22" x14ac:dyDescent="0.25">
      <c r="A7" s="285"/>
      <c r="B7" s="286"/>
      <c r="C7" s="286"/>
      <c r="D7" s="286"/>
      <c r="E7" s="286"/>
      <c r="F7" s="291"/>
      <c r="G7" s="288"/>
      <c r="H7" s="288"/>
      <c r="I7" s="288"/>
      <c r="J7" s="308"/>
      <c r="K7" s="290"/>
      <c r="L7" s="294"/>
      <c r="M7" s="291"/>
      <c r="N7" s="291"/>
      <c r="O7" s="291"/>
      <c r="P7" s="291"/>
      <c r="Q7" s="291"/>
      <c r="R7" s="371"/>
      <c r="S7" s="288"/>
      <c r="T7" s="288"/>
      <c r="U7" s="288"/>
      <c r="V7" s="383"/>
    </row>
    <row r="8" spans="1:22" x14ac:dyDescent="0.25">
      <c r="A8" s="285"/>
      <c r="B8" s="286"/>
      <c r="C8" s="286"/>
      <c r="D8" s="286"/>
      <c r="E8" s="291"/>
      <c r="F8" s="291"/>
      <c r="G8" s="288"/>
      <c r="H8" s="288"/>
      <c r="I8" s="288"/>
      <c r="J8" s="308"/>
      <c r="K8" s="290"/>
      <c r="L8" s="294"/>
      <c r="M8" s="291"/>
      <c r="N8" s="291"/>
      <c r="O8" s="291"/>
      <c r="P8" s="291"/>
      <c r="Q8" s="291"/>
      <c r="R8" s="371"/>
      <c r="S8" s="288"/>
      <c r="T8" s="288"/>
      <c r="U8" s="288"/>
      <c r="V8" s="383"/>
    </row>
    <row r="9" spans="1:22" x14ac:dyDescent="0.25">
      <c r="A9" s="285"/>
      <c r="B9" s="286"/>
      <c r="C9" s="286"/>
      <c r="D9" s="286"/>
      <c r="E9" s="291"/>
      <c r="F9" s="291"/>
      <c r="G9" s="288"/>
      <c r="H9" s="288"/>
      <c r="I9" s="288"/>
      <c r="J9" s="305"/>
      <c r="K9" s="290"/>
      <c r="L9" s="294"/>
      <c r="M9" s="291"/>
      <c r="N9" s="291"/>
      <c r="O9" s="291"/>
      <c r="P9" s="291"/>
      <c r="Q9" s="291"/>
      <c r="R9" s="371"/>
      <c r="S9" s="288"/>
      <c r="T9" s="288"/>
      <c r="U9" s="288"/>
      <c r="V9" s="383"/>
    </row>
    <row r="10" spans="1:22" x14ac:dyDescent="0.25">
      <c r="A10" s="285"/>
      <c r="B10" s="286"/>
      <c r="C10" s="286"/>
      <c r="D10" s="286"/>
      <c r="E10" s="291"/>
      <c r="F10" s="291"/>
      <c r="G10" s="288"/>
      <c r="H10" s="288"/>
      <c r="I10" s="384"/>
      <c r="J10" s="305"/>
      <c r="K10" s="290"/>
      <c r="L10" s="294"/>
      <c r="M10" s="291"/>
      <c r="N10" s="291"/>
      <c r="O10" s="291"/>
      <c r="P10" s="291"/>
      <c r="Q10" s="291"/>
      <c r="R10" s="371"/>
      <c r="S10" s="288"/>
      <c r="T10" s="288"/>
      <c r="U10" s="288"/>
      <c r="V10" s="383"/>
    </row>
    <row r="11" spans="1:22" x14ac:dyDescent="0.25">
      <c r="A11" s="285"/>
      <c r="B11" s="286"/>
      <c r="C11" s="286"/>
      <c r="D11" s="286"/>
      <c r="E11" s="291"/>
      <c r="F11" s="291"/>
      <c r="G11" s="288"/>
      <c r="H11" s="288"/>
      <c r="I11" s="288"/>
      <c r="J11" s="385"/>
      <c r="K11" s="290"/>
      <c r="L11" s="294"/>
      <c r="M11" s="291"/>
      <c r="N11" s="291"/>
      <c r="O11" s="291"/>
      <c r="P11" s="291"/>
      <c r="Q11" s="291"/>
      <c r="R11" s="371"/>
      <c r="S11" s="288"/>
      <c r="T11" s="288"/>
      <c r="U11" s="288"/>
      <c r="V11" s="383"/>
    </row>
    <row r="12" spans="1:22" x14ac:dyDescent="0.25">
      <c r="A12" s="285"/>
      <c r="B12" s="286"/>
      <c r="C12" s="286"/>
      <c r="D12" s="286"/>
      <c r="E12" s="291"/>
      <c r="F12" s="291"/>
      <c r="G12" s="288"/>
      <c r="H12" s="288"/>
      <c r="I12" s="288"/>
      <c r="J12" s="385"/>
      <c r="K12" s="290"/>
      <c r="L12" s="294"/>
      <c r="M12" s="291"/>
      <c r="N12" s="291"/>
      <c r="O12" s="291"/>
      <c r="P12" s="291"/>
      <c r="Q12" s="291"/>
      <c r="R12" s="371"/>
      <c r="S12" s="288"/>
      <c r="T12" s="288"/>
      <c r="U12" s="288"/>
      <c r="V12" s="383"/>
    </row>
    <row r="13" spans="1:22" x14ac:dyDescent="0.25">
      <c r="A13" s="285"/>
      <c r="B13" s="286"/>
      <c r="C13" s="286"/>
      <c r="D13" s="286"/>
      <c r="E13" s="291"/>
      <c r="F13" s="291"/>
      <c r="G13" s="288"/>
      <c r="H13" s="288"/>
      <c r="I13" s="288"/>
      <c r="J13" s="305"/>
      <c r="K13" s="290"/>
      <c r="L13" s="294"/>
      <c r="M13" s="291"/>
      <c r="N13" s="291"/>
      <c r="O13" s="291"/>
      <c r="P13" s="291"/>
      <c r="Q13" s="291"/>
      <c r="R13" s="371"/>
      <c r="S13" s="288"/>
      <c r="T13" s="288"/>
      <c r="U13" s="288"/>
      <c r="V13" s="383"/>
    </row>
    <row r="14" spans="1:22" x14ac:dyDescent="0.25">
      <c r="A14" s="285"/>
      <c r="B14" s="286"/>
      <c r="C14" s="286"/>
      <c r="D14" s="286"/>
      <c r="E14" s="291"/>
      <c r="F14" s="377"/>
      <c r="G14" s="288"/>
      <c r="H14" s="288"/>
      <c r="I14" s="288"/>
      <c r="J14" s="385"/>
      <c r="K14" s="290"/>
      <c r="L14" s="294"/>
      <c r="M14" s="291"/>
      <c r="N14" s="291"/>
      <c r="O14" s="291"/>
      <c r="P14" s="291"/>
      <c r="Q14" s="291"/>
      <c r="R14" s="371"/>
      <c r="S14" s="288"/>
      <c r="T14" s="288"/>
      <c r="U14" s="288"/>
      <c r="V14" s="383"/>
    </row>
    <row r="15" spans="1:22" x14ac:dyDescent="0.25">
      <c r="A15" s="285"/>
      <c r="B15" s="286"/>
      <c r="C15" s="286"/>
      <c r="D15" s="286"/>
      <c r="E15" s="291"/>
      <c r="F15" s="291"/>
      <c r="G15" s="288"/>
      <c r="H15" s="288"/>
      <c r="I15" s="288"/>
      <c r="J15" s="385"/>
      <c r="K15" s="290"/>
      <c r="L15" s="294"/>
      <c r="M15" s="291"/>
      <c r="N15" s="291"/>
      <c r="O15" s="291"/>
      <c r="P15" s="291"/>
      <c r="Q15" s="291"/>
      <c r="R15" s="371"/>
      <c r="S15" s="288"/>
      <c r="T15" s="288"/>
      <c r="U15" s="288"/>
      <c r="V15" s="383"/>
    </row>
    <row r="16" spans="1:22" x14ac:dyDescent="0.25">
      <c r="A16" s="285"/>
      <c r="B16" s="286"/>
      <c r="C16" s="286"/>
      <c r="D16" s="286"/>
      <c r="E16" s="286"/>
      <c r="F16" s="291"/>
      <c r="G16" s="371"/>
      <c r="H16" s="288"/>
      <c r="I16" s="288"/>
      <c r="J16" s="286"/>
      <c r="K16" s="290"/>
      <c r="L16" s="294"/>
      <c r="M16" s="291"/>
      <c r="N16" s="291"/>
      <c r="O16" s="291"/>
      <c r="P16" s="291"/>
      <c r="Q16" s="291"/>
      <c r="R16" s="371"/>
      <c r="S16" s="288"/>
      <c r="T16" s="288"/>
      <c r="U16" s="288"/>
      <c r="V16" s="383"/>
    </row>
    <row r="17" spans="1:22" x14ac:dyDescent="0.25">
      <c r="A17" s="285"/>
      <c r="B17" s="286"/>
      <c r="C17" s="286"/>
      <c r="D17" s="286"/>
      <c r="E17" s="286"/>
      <c r="F17" s="291"/>
      <c r="G17" s="371"/>
      <c r="H17" s="288"/>
      <c r="I17" s="288"/>
      <c r="J17" s="286"/>
      <c r="K17" s="290"/>
      <c r="L17" s="294"/>
      <c r="M17" s="291"/>
      <c r="N17" s="291"/>
      <c r="O17" s="291"/>
      <c r="P17" s="291"/>
      <c r="Q17" s="291"/>
      <c r="R17" s="371"/>
      <c r="S17" s="288"/>
      <c r="T17" s="288"/>
      <c r="U17" s="288"/>
      <c r="V17" s="383"/>
    </row>
    <row r="18" spans="1:22" x14ac:dyDescent="0.25">
      <c r="A18" s="386"/>
      <c r="B18" s="286"/>
      <c r="C18" s="286"/>
      <c r="D18" s="286"/>
      <c r="E18" s="286"/>
      <c r="F18" s="291"/>
      <c r="G18" s="371"/>
      <c r="H18" s="288"/>
      <c r="I18" s="288"/>
      <c r="J18" s="286"/>
      <c r="K18" s="290"/>
      <c r="L18" s="387"/>
      <c r="M18" s="291"/>
      <c r="N18" s="291"/>
      <c r="O18" s="291"/>
      <c r="P18" s="291"/>
      <c r="Q18" s="291"/>
      <c r="R18" s="371"/>
      <c r="S18" s="288"/>
      <c r="T18" s="288"/>
      <c r="U18" s="288"/>
      <c r="V18" s="383"/>
    </row>
    <row r="19" spans="1:22" x14ac:dyDescent="0.25">
      <c r="A19" s="386"/>
      <c r="B19" s="286"/>
      <c r="C19" s="286"/>
      <c r="D19" s="286"/>
      <c r="E19" s="286"/>
      <c r="F19" s="286"/>
      <c r="G19" s="371"/>
      <c r="H19" s="288"/>
      <c r="I19" s="288"/>
      <c r="J19" s="286"/>
      <c r="K19" s="290"/>
      <c r="L19" s="387"/>
      <c r="M19" s="291"/>
      <c r="N19" s="291"/>
      <c r="O19" s="291"/>
      <c r="P19" s="291"/>
      <c r="Q19" s="291"/>
      <c r="R19" s="371"/>
      <c r="S19" s="288"/>
      <c r="T19" s="288"/>
      <c r="U19" s="288"/>
      <c r="V19" s="383"/>
    </row>
    <row r="20" spans="1:22" x14ac:dyDescent="0.25">
      <c r="A20" s="386"/>
      <c r="B20" s="286"/>
      <c r="C20" s="286"/>
      <c r="D20" s="286"/>
      <c r="E20" s="286"/>
      <c r="F20" s="286"/>
      <c r="G20" s="371"/>
      <c r="H20" s="288"/>
      <c r="I20" s="288"/>
      <c r="J20" s="286"/>
      <c r="K20" s="290"/>
      <c r="L20" s="387"/>
      <c r="M20" s="291"/>
      <c r="N20" s="291"/>
      <c r="O20" s="291"/>
      <c r="P20" s="291"/>
      <c r="Q20" s="291"/>
      <c r="R20" s="371"/>
      <c r="S20" s="288"/>
      <c r="T20" s="288"/>
      <c r="U20" s="288"/>
      <c r="V20" s="383"/>
    </row>
    <row r="21" spans="1:22" x14ac:dyDescent="0.25">
      <c r="A21" s="386"/>
      <c r="B21" s="286"/>
      <c r="C21" s="286"/>
      <c r="D21" s="286"/>
      <c r="E21" s="286"/>
      <c r="F21" s="286"/>
      <c r="G21" s="288"/>
      <c r="H21" s="288"/>
      <c r="I21" s="288"/>
      <c r="J21" s="286"/>
      <c r="K21" s="290"/>
      <c r="L21" s="386"/>
      <c r="M21" s="286"/>
      <c r="N21" s="286"/>
      <c r="O21" s="286"/>
      <c r="P21" s="286"/>
      <c r="Q21" s="388"/>
      <c r="R21" s="288"/>
      <c r="S21" s="288"/>
      <c r="T21" s="288"/>
      <c r="U21" s="288"/>
      <c r="V21" s="389"/>
    </row>
    <row r="22" spans="1:22" x14ac:dyDescent="0.25">
      <c r="A22" s="386"/>
      <c r="B22" s="286"/>
      <c r="C22" s="286"/>
      <c r="D22" s="286"/>
      <c r="E22" s="286"/>
      <c r="F22" s="286"/>
      <c r="G22" s="288"/>
      <c r="H22" s="288"/>
      <c r="I22" s="288"/>
      <c r="J22" s="286"/>
      <c r="K22" s="290"/>
      <c r="L22" s="386"/>
      <c r="M22" s="286"/>
      <c r="N22" s="286"/>
      <c r="O22" s="286"/>
      <c r="P22" s="286"/>
      <c r="Q22" s="388"/>
      <c r="R22" s="288"/>
      <c r="S22" s="288"/>
      <c r="T22" s="288"/>
      <c r="U22" s="288"/>
      <c r="V22" s="389"/>
    </row>
    <row r="23" spans="1:22" x14ac:dyDescent="0.25">
      <c r="A23" s="386"/>
      <c r="B23" s="286"/>
      <c r="C23" s="286"/>
      <c r="D23" s="286"/>
      <c r="E23" s="286"/>
      <c r="F23" s="286"/>
      <c r="G23" s="288"/>
      <c r="H23" s="288"/>
      <c r="I23" s="288"/>
      <c r="J23" s="286"/>
      <c r="K23" s="290"/>
      <c r="L23" s="386"/>
      <c r="M23" s="286"/>
      <c r="N23" s="286"/>
      <c r="O23" s="286"/>
      <c r="P23" s="286"/>
      <c r="Q23" s="388"/>
      <c r="R23" s="288"/>
      <c r="S23" s="288"/>
      <c r="T23" s="288"/>
      <c r="U23" s="288"/>
      <c r="V23" s="389"/>
    </row>
    <row r="24" spans="1:22" x14ac:dyDescent="0.25">
      <c r="A24" s="386"/>
      <c r="B24" s="286"/>
      <c r="C24" s="286"/>
      <c r="D24" s="286"/>
      <c r="E24" s="286"/>
      <c r="F24" s="286"/>
      <c r="G24" s="288"/>
      <c r="H24" s="288"/>
      <c r="I24" s="288"/>
      <c r="J24" s="286"/>
      <c r="K24" s="290"/>
      <c r="L24" s="386"/>
      <c r="M24" s="286"/>
      <c r="N24" s="286"/>
      <c r="O24" s="286"/>
      <c r="P24" s="286"/>
      <c r="Q24" s="388"/>
      <c r="R24" s="288"/>
      <c r="S24" s="288"/>
      <c r="T24" s="288"/>
      <c r="U24" s="288"/>
      <c r="V24" s="389"/>
    </row>
    <row r="25" spans="1:22" x14ac:dyDescent="0.25">
      <c r="A25" s="386"/>
      <c r="B25" s="286"/>
      <c r="C25" s="286"/>
      <c r="D25" s="286"/>
      <c r="E25" s="286"/>
      <c r="F25" s="286"/>
      <c r="G25" s="288"/>
      <c r="H25" s="288"/>
      <c r="I25" s="288"/>
      <c r="J25" s="286"/>
      <c r="K25" s="290"/>
      <c r="L25" s="386"/>
      <c r="M25" s="286"/>
      <c r="N25" s="286"/>
      <c r="O25" s="286"/>
      <c r="P25" s="286"/>
      <c r="Q25" s="388"/>
      <c r="R25" s="288"/>
      <c r="S25" s="288"/>
      <c r="T25" s="288"/>
      <c r="U25" s="288"/>
      <c r="V25" s="390"/>
    </row>
    <row r="26" spans="1:22" x14ac:dyDescent="0.25">
      <c r="A26" s="386"/>
      <c r="B26" s="286"/>
      <c r="C26" s="286"/>
      <c r="D26" s="286"/>
      <c r="E26" s="286"/>
      <c r="F26" s="286"/>
      <c r="G26" s="288"/>
      <c r="H26" s="288"/>
      <c r="I26" s="288"/>
      <c r="J26" s="286"/>
      <c r="K26" s="290"/>
      <c r="L26" s="386"/>
      <c r="M26" s="286"/>
      <c r="N26" s="286"/>
      <c r="O26" s="286"/>
      <c r="P26" s="286"/>
      <c r="Q26" s="388"/>
      <c r="R26" s="288"/>
      <c r="S26" s="288"/>
      <c r="T26" s="288"/>
      <c r="U26" s="288"/>
      <c r="V26" s="390"/>
    </row>
    <row r="27" spans="1:22" x14ac:dyDescent="0.25">
      <c r="A27" s="386"/>
      <c r="B27" s="286"/>
      <c r="C27" s="286"/>
      <c r="D27" s="286"/>
      <c r="E27" s="286"/>
      <c r="F27" s="286"/>
      <c r="G27" s="288"/>
      <c r="H27" s="288"/>
      <c r="I27" s="288"/>
      <c r="J27" s="286"/>
      <c r="K27" s="290"/>
      <c r="L27" s="386"/>
      <c r="M27" s="286"/>
      <c r="N27" s="286"/>
      <c r="O27" s="286"/>
      <c r="P27" s="286"/>
      <c r="Q27" s="388"/>
      <c r="R27" s="288"/>
      <c r="S27" s="288"/>
      <c r="T27" s="288"/>
      <c r="U27" s="288"/>
      <c r="V27" s="390"/>
    </row>
    <row r="28" spans="1:22" x14ac:dyDescent="0.25">
      <c r="A28" s="386"/>
      <c r="B28" s="286"/>
      <c r="C28" s="286"/>
      <c r="D28" s="286"/>
      <c r="E28" s="286"/>
      <c r="F28" s="286"/>
      <c r="G28" s="288"/>
      <c r="H28" s="288"/>
      <c r="I28" s="288"/>
      <c r="J28" s="286"/>
      <c r="K28" s="290"/>
      <c r="L28" s="386"/>
      <c r="M28" s="286"/>
      <c r="N28" s="286"/>
      <c r="O28" s="286"/>
      <c r="P28" s="286"/>
      <c r="Q28" s="388"/>
      <c r="R28" s="288"/>
      <c r="S28" s="288"/>
      <c r="T28" s="288"/>
      <c r="U28" s="288"/>
      <c r="V28" s="390"/>
    </row>
    <row r="29" spans="1:22" x14ac:dyDescent="0.25">
      <c r="A29" s="386"/>
      <c r="B29" s="286"/>
      <c r="C29" s="286"/>
      <c r="D29" s="286"/>
      <c r="E29" s="286"/>
      <c r="F29" s="286"/>
      <c r="G29" s="288"/>
      <c r="H29" s="288"/>
      <c r="I29" s="288"/>
      <c r="J29" s="286"/>
      <c r="K29" s="290"/>
      <c r="L29" s="386"/>
      <c r="M29" s="286"/>
      <c r="N29" s="286"/>
      <c r="O29" s="286"/>
      <c r="P29" s="286"/>
      <c r="Q29" s="388"/>
      <c r="R29" s="288"/>
      <c r="S29" s="288"/>
      <c r="T29" s="288"/>
      <c r="U29" s="288"/>
      <c r="V29" s="290"/>
    </row>
    <row r="30" spans="1:22" x14ac:dyDescent="0.25">
      <c r="A30" s="386"/>
      <c r="B30" s="286"/>
      <c r="C30" s="286"/>
      <c r="D30" s="286"/>
      <c r="E30" s="286"/>
      <c r="F30" s="286"/>
      <c r="G30" s="288"/>
      <c r="H30" s="288"/>
      <c r="I30" s="288"/>
      <c r="J30" s="286"/>
      <c r="K30" s="290"/>
      <c r="L30" s="386"/>
      <c r="M30" s="286"/>
      <c r="N30" s="286"/>
      <c r="O30" s="286"/>
      <c r="P30" s="286"/>
      <c r="Q30" s="286"/>
      <c r="R30" s="288"/>
      <c r="S30" s="288"/>
      <c r="T30" s="288"/>
      <c r="U30" s="288"/>
      <c r="V30" s="290"/>
    </row>
    <row r="31" spans="1:22" x14ac:dyDescent="0.25">
      <c r="A31" s="386"/>
      <c r="B31" s="286"/>
      <c r="C31" s="286"/>
      <c r="D31" s="286"/>
      <c r="E31" s="286"/>
      <c r="F31" s="286"/>
      <c r="G31" s="288"/>
      <c r="H31" s="288"/>
      <c r="I31" s="288"/>
      <c r="J31" s="286"/>
      <c r="K31" s="290"/>
      <c r="L31" s="386"/>
      <c r="M31" s="286"/>
      <c r="N31" s="286"/>
      <c r="O31" s="286"/>
      <c r="P31" s="286"/>
      <c r="Q31" s="286"/>
      <c r="R31" s="288"/>
      <c r="S31" s="288"/>
      <c r="T31" s="288"/>
      <c r="U31" s="288"/>
      <c r="V31" s="290"/>
    </row>
    <row r="32" spans="1:22" x14ac:dyDescent="0.25">
      <c r="A32" s="386"/>
      <c r="B32" s="286"/>
      <c r="C32" s="286"/>
      <c r="D32" s="286"/>
      <c r="E32" s="286"/>
      <c r="F32" s="286"/>
      <c r="G32" s="288"/>
      <c r="H32" s="288"/>
      <c r="I32" s="288"/>
      <c r="J32" s="286"/>
      <c r="K32" s="290"/>
      <c r="L32" s="386"/>
      <c r="M32" s="286"/>
      <c r="N32" s="286"/>
      <c r="O32" s="286"/>
      <c r="P32" s="286"/>
      <c r="Q32" s="286"/>
      <c r="R32" s="288"/>
      <c r="S32" s="288"/>
      <c r="T32" s="288"/>
      <c r="U32" s="288"/>
      <c r="V32" s="290"/>
    </row>
    <row r="33" spans="1:22" x14ac:dyDescent="0.25">
      <c r="A33" s="386"/>
      <c r="B33" s="286"/>
      <c r="C33" s="286"/>
      <c r="D33" s="286"/>
      <c r="E33" s="286"/>
      <c r="F33" s="286"/>
      <c r="G33" s="288"/>
      <c r="H33" s="288"/>
      <c r="I33" s="288"/>
      <c r="J33" s="286"/>
      <c r="K33" s="290"/>
      <c r="L33" s="386"/>
      <c r="M33" s="286"/>
      <c r="N33" s="286"/>
      <c r="O33" s="286"/>
      <c r="P33" s="286"/>
      <c r="Q33" s="286"/>
      <c r="R33" s="288"/>
      <c r="S33" s="288"/>
      <c r="T33" s="288"/>
      <c r="U33" s="288"/>
      <c r="V33" s="290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1260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1247.4000000000001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397" t="s">
        <v>48</v>
      </c>
      <c r="G36" s="397"/>
      <c r="H36" s="397"/>
      <c r="I36" s="198">
        <f>G35-I34</f>
        <v>1247.4000000000001</v>
      </c>
      <c r="L36" s="8"/>
      <c r="M36" s="8"/>
      <c r="N36" s="8"/>
      <c r="O36" s="8"/>
      <c r="P36" s="8"/>
      <c r="Q36" s="397" t="s">
        <v>48</v>
      </c>
      <c r="R36" s="397"/>
      <c r="S36" s="397"/>
      <c r="T36" s="198">
        <f>T35-U34</f>
        <v>0</v>
      </c>
    </row>
    <row r="40" spans="1:22" x14ac:dyDescent="0.25">
      <c r="D40" s="392" t="s">
        <v>49</v>
      </c>
      <c r="E40" s="392"/>
      <c r="F40" s="392"/>
      <c r="G40" s="392"/>
      <c r="O40" s="392" t="s">
        <v>99</v>
      </c>
      <c r="P40" s="392"/>
      <c r="Q40" s="392"/>
      <c r="R40" s="392"/>
    </row>
    <row r="41" spans="1:22" x14ac:dyDescent="0.25">
      <c r="D41" s="392"/>
      <c r="E41" s="392"/>
      <c r="F41" s="392"/>
      <c r="G41" s="392"/>
      <c r="O41" s="392"/>
      <c r="P41" s="392"/>
      <c r="Q41" s="392"/>
      <c r="R41" s="392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97" t="s">
        <v>48</v>
      </c>
      <c r="G58" s="397"/>
      <c r="H58" s="397"/>
      <c r="I58" s="198">
        <f>I57-J56</f>
        <v>15.5</v>
      </c>
      <c r="L58" s="8"/>
      <c r="M58" s="8"/>
      <c r="N58" s="8"/>
      <c r="O58" s="8"/>
      <c r="P58" s="8"/>
      <c r="Q58" s="397" t="s">
        <v>48</v>
      </c>
      <c r="R58" s="397"/>
      <c r="S58" s="397"/>
      <c r="T58" s="198">
        <f>R57-T56</f>
        <v>0</v>
      </c>
    </row>
    <row r="62" spans="1:21" x14ac:dyDescent="0.25">
      <c r="D62" s="392" t="s">
        <v>64</v>
      </c>
      <c r="E62" s="392"/>
      <c r="F62" s="392"/>
      <c r="G62" s="392"/>
      <c r="O62" s="392" t="s">
        <v>65</v>
      </c>
      <c r="P62" s="392"/>
      <c r="Q62" s="392"/>
      <c r="R62" s="392"/>
    </row>
    <row r="63" spans="1:21" x14ac:dyDescent="0.25">
      <c r="D63" s="392"/>
      <c r="E63" s="392"/>
      <c r="F63" s="392"/>
      <c r="G63" s="392"/>
      <c r="O63" s="392"/>
      <c r="P63" s="392"/>
      <c r="Q63" s="392"/>
      <c r="R63" s="392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97" t="s">
        <v>48</v>
      </c>
      <c r="G80" s="397"/>
      <c r="H80" s="397"/>
      <c r="I80" s="198">
        <f>G79-J78</f>
        <v>8.5999999999999943</v>
      </c>
      <c r="L80" s="8"/>
      <c r="M80" s="8"/>
      <c r="N80" s="8"/>
      <c r="O80" s="8"/>
      <c r="P80" s="8"/>
      <c r="Q80" s="397" t="s">
        <v>48</v>
      </c>
      <c r="R80" s="397"/>
      <c r="S80" s="397"/>
      <c r="T80" s="198">
        <f>R79-T78</f>
        <v>0</v>
      </c>
    </row>
    <row r="86" spans="1:22" x14ac:dyDescent="0.25">
      <c r="D86" s="392" t="s">
        <v>87</v>
      </c>
      <c r="E86" s="392"/>
      <c r="F86" s="392"/>
      <c r="G86" s="392"/>
      <c r="O86" s="392" t="s">
        <v>88</v>
      </c>
      <c r="P86" s="392"/>
      <c r="Q86" s="392"/>
      <c r="R86" s="392"/>
    </row>
    <row r="87" spans="1:22" x14ac:dyDescent="0.25">
      <c r="D87" s="392"/>
      <c r="E87" s="392"/>
      <c r="F87" s="392"/>
      <c r="G87" s="392"/>
      <c r="O87" s="392"/>
      <c r="P87" s="392"/>
      <c r="Q87" s="392"/>
      <c r="R87" s="392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97" t="s">
        <v>48</v>
      </c>
      <c r="G104" s="397"/>
      <c r="H104" s="397"/>
      <c r="I104" s="198">
        <f>G103-I102</f>
        <v>0</v>
      </c>
      <c r="L104" s="8"/>
      <c r="M104" s="8"/>
      <c r="N104" s="8"/>
      <c r="O104" s="8"/>
      <c r="P104" s="8"/>
      <c r="Q104" s="397" t="s">
        <v>48</v>
      </c>
      <c r="R104" s="397"/>
      <c r="S104" s="397"/>
      <c r="T104" s="198">
        <f>R103-U102</f>
        <v>35.800000000000011</v>
      </c>
    </row>
    <row r="109" spans="1:22" x14ac:dyDescent="0.25">
      <c r="D109" s="392" t="s">
        <v>108</v>
      </c>
      <c r="E109" s="392"/>
      <c r="F109" s="392"/>
      <c r="G109" s="392"/>
      <c r="O109" s="392" t="s">
        <v>169</v>
      </c>
      <c r="P109" s="392"/>
      <c r="Q109" s="392"/>
      <c r="R109" s="392"/>
    </row>
    <row r="110" spans="1:22" x14ac:dyDescent="0.25">
      <c r="D110" s="392"/>
      <c r="E110" s="392"/>
      <c r="F110" s="392"/>
      <c r="G110" s="392"/>
      <c r="O110" s="392"/>
      <c r="P110" s="392"/>
      <c r="Q110" s="392"/>
      <c r="R110" s="392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97" t="s">
        <v>48</v>
      </c>
      <c r="G127" s="397"/>
      <c r="H127" s="397"/>
      <c r="I127" s="198">
        <f>G126-J125</f>
        <v>36.300000000000011</v>
      </c>
      <c r="L127" s="8"/>
      <c r="M127" s="8"/>
      <c r="N127" s="8"/>
      <c r="O127" s="8"/>
      <c r="P127" s="8"/>
      <c r="Q127" s="397" t="s">
        <v>48</v>
      </c>
      <c r="R127" s="397"/>
      <c r="S127" s="397"/>
      <c r="T127" s="198">
        <f>R126-U125</f>
        <v>949.67000000000007</v>
      </c>
    </row>
    <row r="132" spans="1:21" x14ac:dyDescent="0.25">
      <c r="D132" s="392" t="s">
        <v>113</v>
      </c>
      <c r="E132" s="392"/>
      <c r="F132" s="392"/>
      <c r="G132" s="392"/>
      <c r="O132" s="392" t="s">
        <v>201</v>
      </c>
      <c r="P132" s="392"/>
      <c r="Q132" s="392"/>
      <c r="R132" s="392"/>
    </row>
    <row r="133" spans="1:21" x14ac:dyDescent="0.25">
      <c r="D133" s="392"/>
      <c r="E133" s="392"/>
      <c r="F133" s="392"/>
      <c r="G133" s="392"/>
      <c r="O133" s="392"/>
      <c r="P133" s="392"/>
      <c r="Q133" s="392"/>
      <c r="R133" s="392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97" t="s">
        <v>48</v>
      </c>
      <c r="G150" s="397"/>
      <c r="H150" s="397"/>
      <c r="I150" s="198">
        <f>G149-I148</f>
        <v>0</v>
      </c>
      <c r="L150" s="8"/>
      <c r="M150" s="8"/>
      <c r="N150" s="8"/>
      <c r="O150" s="8"/>
      <c r="P150" s="8"/>
      <c r="Q150" s="397" t="s">
        <v>48</v>
      </c>
      <c r="R150" s="397"/>
      <c r="S150" s="397"/>
      <c r="T150" s="198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A48" sqref="A48:J54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392" t="s">
        <v>113</v>
      </c>
      <c r="E1" s="392"/>
      <c r="F1" s="392"/>
      <c r="G1" s="392"/>
      <c r="O1" s="392" t="s">
        <v>201</v>
      </c>
      <c r="P1" s="392"/>
      <c r="Q1" s="392"/>
      <c r="R1" s="392"/>
    </row>
    <row r="2" spans="1:21" x14ac:dyDescent="0.25">
      <c r="D2" s="392"/>
      <c r="E2" s="392"/>
      <c r="F2" s="392"/>
      <c r="G2" s="392"/>
      <c r="O2" s="392"/>
      <c r="P2" s="392"/>
      <c r="Q2" s="392"/>
      <c r="R2" s="392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7" t="s">
        <v>48</v>
      </c>
      <c r="G19" s="397"/>
      <c r="H19" s="397"/>
      <c r="I19" s="198">
        <f>G18-I17</f>
        <v>0</v>
      </c>
      <c r="L19" s="8"/>
      <c r="M19" s="8"/>
      <c r="N19" s="8"/>
      <c r="O19" s="8"/>
      <c r="P19" s="8"/>
      <c r="Q19" s="397" t="s">
        <v>48</v>
      </c>
      <c r="R19" s="397"/>
      <c r="S19" s="397"/>
      <c r="T19" s="198">
        <f>T18-U17</f>
        <v>0</v>
      </c>
    </row>
    <row r="23" spans="1:21" x14ac:dyDescent="0.25">
      <c r="D23" s="392" t="s">
        <v>49</v>
      </c>
      <c r="E23" s="392"/>
      <c r="F23" s="392"/>
      <c r="G23" s="392"/>
      <c r="O23" s="392" t="s">
        <v>50</v>
      </c>
      <c r="P23" s="392"/>
      <c r="Q23" s="392"/>
      <c r="R23" s="392"/>
    </row>
    <row r="24" spans="1:21" x14ac:dyDescent="0.25">
      <c r="D24" s="392"/>
      <c r="E24" s="392"/>
      <c r="F24" s="392"/>
      <c r="G24" s="392"/>
      <c r="O24" s="392"/>
      <c r="P24" s="392"/>
      <c r="Q24" s="392"/>
      <c r="R24" s="392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7" t="s">
        <v>48</v>
      </c>
      <c r="G41" s="397"/>
      <c r="H41" s="397"/>
      <c r="I41" s="198">
        <f>I40-J39</f>
        <v>0</v>
      </c>
      <c r="L41" s="8"/>
      <c r="M41" s="8"/>
      <c r="N41" s="8"/>
      <c r="O41" s="8"/>
      <c r="P41" s="8"/>
      <c r="Q41" s="397" t="s">
        <v>48</v>
      </c>
      <c r="R41" s="397"/>
      <c r="S41" s="397"/>
      <c r="T41" s="198">
        <f>R40-T39</f>
        <v>0</v>
      </c>
    </row>
    <row r="45" spans="1:21" x14ac:dyDescent="0.25">
      <c r="D45" s="392" t="s">
        <v>64</v>
      </c>
      <c r="E45" s="392"/>
      <c r="F45" s="392"/>
      <c r="G45" s="392"/>
      <c r="O45" s="392" t="s">
        <v>65</v>
      </c>
      <c r="P45" s="392"/>
      <c r="Q45" s="392"/>
      <c r="R45" s="392"/>
    </row>
    <row r="46" spans="1:21" x14ac:dyDescent="0.25">
      <c r="D46" s="392"/>
      <c r="E46" s="392"/>
      <c r="F46" s="392"/>
      <c r="G46" s="392"/>
      <c r="O46" s="392"/>
      <c r="P46" s="392"/>
      <c r="Q46" s="392"/>
      <c r="R46" s="392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7" t="s">
        <v>48</v>
      </c>
      <c r="G63" s="397"/>
      <c r="H63" s="397"/>
      <c r="I63" s="198">
        <f>G62-J61</f>
        <v>0</v>
      </c>
      <c r="L63" s="8"/>
      <c r="M63" s="8"/>
      <c r="N63" s="8"/>
      <c r="O63" s="8"/>
      <c r="P63" s="8"/>
      <c r="Q63" s="397" t="s">
        <v>48</v>
      </c>
      <c r="R63" s="397"/>
      <c r="S63" s="397"/>
      <c r="T63" s="198">
        <f>R62-T61</f>
        <v>0</v>
      </c>
    </row>
    <row r="69" spans="1:22" x14ac:dyDescent="0.25">
      <c r="D69" s="392" t="s">
        <v>87</v>
      </c>
      <c r="E69" s="392"/>
      <c r="F69" s="392"/>
      <c r="G69" s="392"/>
      <c r="O69" s="392" t="s">
        <v>88</v>
      </c>
      <c r="P69" s="392"/>
      <c r="Q69" s="392"/>
      <c r="R69" s="392"/>
    </row>
    <row r="70" spans="1:22" x14ac:dyDescent="0.25">
      <c r="D70" s="392"/>
      <c r="E70" s="392"/>
      <c r="F70" s="392"/>
      <c r="G70" s="392"/>
      <c r="O70" s="392"/>
      <c r="P70" s="392"/>
      <c r="Q70" s="392"/>
      <c r="R70" s="392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7" t="s">
        <v>48</v>
      </c>
      <c r="G87" s="397"/>
      <c r="H87" s="397"/>
      <c r="I87" s="198">
        <f>G86-I85</f>
        <v>0</v>
      </c>
      <c r="L87" s="8"/>
      <c r="M87" s="8"/>
      <c r="N87" s="8"/>
      <c r="O87" s="8"/>
      <c r="P87" s="8"/>
      <c r="Q87" s="397" t="s">
        <v>48</v>
      </c>
      <c r="R87" s="397"/>
      <c r="S87" s="397"/>
      <c r="T87" s="198">
        <f>R86-U85</f>
        <v>35.800000000000011</v>
      </c>
    </row>
    <row r="92" spans="1:22" x14ac:dyDescent="0.25">
      <c r="D92" s="392" t="s">
        <v>108</v>
      </c>
      <c r="E92" s="392"/>
      <c r="F92" s="392"/>
      <c r="G92" s="392"/>
      <c r="O92" s="392" t="s">
        <v>169</v>
      </c>
      <c r="P92" s="392"/>
      <c r="Q92" s="392"/>
      <c r="R92" s="392"/>
    </row>
    <row r="93" spans="1:22" x14ac:dyDescent="0.25">
      <c r="D93" s="392"/>
      <c r="E93" s="392"/>
      <c r="F93" s="392"/>
      <c r="G93" s="392"/>
      <c r="O93" s="392"/>
      <c r="P93" s="392"/>
      <c r="Q93" s="392"/>
      <c r="R93" s="392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7" t="s">
        <v>48</v>
      </c>
      <c r="G110" s="397"/>
      <c r="H110" s="397"/>
      <c r="I110" s="198">
        <f>G109-J108</f>
        <v>36.300000000000011</v>
      </c>
      <c r="L110" s="8"/>
      <c r="M110" s="8"/>
      <c r="N110" s="8"/>
      <c r="O110" s="8"/>
      <c r="P110" s="8"/>
      <c r="Q110" s="397" t="s">
        <v>48</v>
      </c>
      <c r="R110" s="397"/>
      <c r="S110" s="397"/>
      <c r="T110" s="198">
        <f>R109-U108</f>
        <v>949.67000000000007</v>
      </c>
    </row>
    <row r="115" spans="1:21" x14ac:dyDescent="0.25">
      <c r="D115" s="392" t="s">
        <v>113</v>
      </c>
      <c r="E115" s="392"/>
      <c r="F115" s="392"/>
      <c r="G115" s="392"/>
      <c r="O115" s="392" t="s">
        <v>201</v>
      </c>
      <c r="P115" s="392"/>
      <c r="Q115" s="392"/>
      <c r="R115" s="392"/>
    </row>
    <row r="116" spans="1:21" x14ac:dyDescent="0.25">
      <c r="D116" s="392"/>
      <c r="E116" s="392"/>
      <c r="F116" s="392"/>
      <c r="G116" s="392"/>
      <c r="O116" s="392"/>
      <c r="P116" s="392"/>
      <c r="Q116" s="392"/>
      <c r="R116" s="392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97" t="s">
        <v>48</v>
      </c>
      <c r="G133" s="397"/>
      <c r="H133" s="397"/>
      <c r="I133" s="198">
        <f>G132-I131</f>
        <v>0</v>
      </c>
      <c r="L133" s="8"/>
      <c r="M133" s="8"/>
      <c r="N133" s="8"/>
      <c r="O133" s="8"/>
      <c r="P133" s="8"/>
      <c r="Q133" s="397" t="s">
        <v>48</v>
      </c>
      <c r="R133" s="397"/>
      <c r="S133" s="397"/>
      <c r="T133" s="198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2" sqref="A32:V48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26"/>
      <c r="I3" s="26"/>
      <c r="J3" s="26"/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393" t="s">
        <v>48</v>
      </c>
      <c r="G84" s="393"/>
      <c r="H84" s="393"/>
      <c r="I84" s="240"/>
      <c r="J84" s="198">
        <f>G83-J82</f>
        <v>79.799999999999955</v>
      </c>
      <c r="Q84" s="393" t="s">
        <v>48</v>
      </c>
      <c r="R84" s="393"/>
      <c r="S84" s="393"/>
      <c r="T84" s="240"/>
      <c r="U84" s="198">
        <f>R83-U82</f>
        <v>54.599999999999909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63</v>
      </c>
      <c r="Q112" s="393" t="s">
        <v>48</v>
      </c>
      <c r="R112" s="393"/>
      <c r="S112" s="393"/>
      <c r="T112" s="240"/>
      <c r="U112" s="198">
        <f>R111-U110</f>
        <v>50.399999999999977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25.199999999999989</v>
      </c>
      <c r="Q140" s="393" t="s">
        <v>48</v>
      </c>
      <c r="R140" s="393"/>
      <c r="S140" s="393"/>
      <c r="T140" s="240"/>
      <c r="U140" s="198">
        <f>R139-U138</f>
        <v>8.4000000000000057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4.2000000000000028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J15" sqref="J15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/>
      <c r="B3" s="8"/>
      <c r="C3" s="8"/>
      <c r="D3" s="8"/>
      <c r="E3" s="8"/>
      <c r="F3" s="8"/>
      <c r="G3" s="26"/>
      <c r="H3" s="26"/>
      <c r="I3" s="26"/>
      <c r="J3" s="26"/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/>
      <c r="B4" s="8"/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393" t="s">
        <v>48</v>
      </c>
      <c r="R83" s="393"/>
      <c r="S83" s="393"/>
      <c r="T83" s="240"/>
      <c r="U83" s="198">
        <f>R82-U81</f>
        <v>0</v>
      </c>
    </row>
    <row r="84" spans="1:21" ht="15.75" x14ac:dyDescent="0.25">
      <c r="F84" s="393" t="s">
        <v>48</v>
      </c>
      <c r="G84" s="393"/>
      <c r="H84" s="393"/>
      <c r="I84" s="240"/>
      <c r="J84" s="198">
        <f>G83-J82</f>
        <v>0</v>
      </c>
    </row>
    <row r="86" spans="1:21" ht="23.25" x14ac:dyDescent="0.35">
      <c r="N86" s="404" t="s">
        <v>88</v>
      </c>
      <c r="O86" s="404"/>
      <c r="P86" s="404"/>
      <c r="Q86" s="404"/>
    </row>
    <row r="87" spans="1:21" ht="23.25" x14ac:dyDescent="0.35">
      <c r="C87" s="404" t="s">
        <v>87</v>
      </c>
      <c r="D87" s="404"/>
      <c r="E87" s="404"/>
      <c r="F87" s="404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393" t="s">
        <v>48</v>
      </c>
      <c r="R112" s="393"/>
      <c r="S112" s="393"/>
      <c r="T112" s="240"/>
      <c r="U112" s="198">
        <f>R111-U110</f>
        <v>312.38000000000011</v>
      </c>
    </row>
    <row r="113" spans="1:21" ht="15.75" x14ac:dyDescent="0.25">
      <c r="F113" s="393" t="s">
        <v>48</v>
      </c>
      <c r="G113" s="393"/>
      <c r="H113" s="393"/>
      <c r="I113" s="240"/>
      <c r="J113" s="198">
        <f>G112-J111</f>
        <v>169.34999999999991</v>
      </c>
    </row>
    <row r="115" spans="1:21" ht="23.25" x14ac:dyDescent="0.35">
      <c r="N115" s="404" t="s">
        <v>169</v>
      </c>
      <c r="O115" s="404"/>
      <c r="P115" s="404"/>
      <c r="Q115" s="404"/>
    </row>
    <row r="116" spans="1:21" ht="23.25" x14ac:dyDescent="0.35">
      <c r="C116" s="404" t="s">
        <v>108</v>
      </c>
      <c r="D116" s="404"/>
      <c r="E116" s="404"/>
      <c r="F116" s="404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393" t="s">
        <v>48</v>
      </c>
      <c r="G145" s="393"/>
      <c r="H145" s="393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393" t="s">
        <v>48</v>
      </c>
      <c r="R149" s="393"/>
      <c r="S149" s="393"/>
      <c r="T149" s="240"/>
      <c r="U149" s="198">
        <f>R148-U147</f>
        <v>842.92000000000007</v>
      </c>
    </row>
    <row r="152" spans="1:21" ht="23.25" x14ac:dyDescent="0.35">
      <c r="C152" s="404" t="s">
        <v>113</v>
      </c>
      <c r="D152" s="404"/>
      <c r="E152" s="404"/>
      <c r="F152" s="404"/>
      <c r="N152" s="404" t="s">
        <v>201</v>
      </c>
      <c r="O152" s="404"/>
      <c r="P152" s="404"/>
      <c r="Q152" s="404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393" t="s">
        <v>48</v>
      </c>
      <c r="G184" s="393"/>
      <c r="H184" s="393"/>
      <c r="I184" s="240"/>
      <c r="J184" s="198">
        <f>G183-J182</f>
        <v>105.75999999999999</v>
      </c>
      <c r="Q184" s="393" t="s">
        <v>48</v>
      </c>
      <c r="R184" s="393"/>
      <c r="S184" s="393"/>
      <c r="T184" s="240"/>
      <c r="U184" s="198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L89" sqref="L89:V93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R25-U24</f>
        <v>0</v>
      </c>
    </row>
    <row r="30" spans="1:32" ht="26.25" x14ac:dyDescent="0.4">
      <c r="C30" s="404" t="s">
        <v>502</v>
      </c>
      <c r="D30" s="404"/>
      <c r="E30" s="404"/>
      <c r="F30" s="404"/>
      <c r="H30" s="251" t="s">
        <v>587</v>
      </c>
      <c r="I30" s="251">
        <v>544</v>
      </c>
      <c r="N30" s="404" t="s">
        <v>50</v>
      </c>
      <c r="O30" s="404"/>
      <c r="P30" s="404"/>
      <c r="Q30" s="404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393" t="s">
        <v>48</v>
      </c>
      <c r="G84" s="393"/>
      <c r="H84" s="393"/>
      <c r="I84" s="240"/>
      <c r="J84" s="198">
        <f>G83-J82</f>
        <v>0</v>
      </c>
      <c r="Q84" s="393" t="s">
        <v>48</v>
      </c>
      <c r="R84" s="393"/>
      <c r="S84" s="393"/>
      <c r="T84" s="240"/>
      <c r="U84" s="198">
        <f>R83-U82</f>
        <v>0</v>
      </c>
    </row>
    <row r="87" spans="1:22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0</v>
      </c>
      <c r="Q112" s="393" t="s">
        <v>48</v>
      </c>
      <c r="R112" s="393"/>
      <c r="S112" s="393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99</v>
      </c>
      <c r="Q140" s="393" t="s">
        <v>48</v>
      </c>
      <c r="R140" s="393"/>
      <c r="S140" s="393"/>
      <c r="T140" s="240"/>
      <c r="U140" s="198">
        <f>R139-U138</f>
        <v>37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15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406" t="s">
        <v>0</v>
      </c>
      <c r="D1" s="406"/>
      <c r="J1" s="406" t="s">
        <v>1</v>
      </c>
      <c r="K1" s="406"/>
      <c r="L1" s="406"/>
      <c r="M1" s="256"/>
    </row>
    <row r="2" spans="2:15" ht="27" x14ac:dyDescent="0.35">
      <c r="C2" s="406"/>
      <c r="D2" s="406"/>
      <c r="J2" s="406"/>
      <c r="K2" s="406"/>
      <c r="L2" s="406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407" t="s">
        <v>309</v>
      </c>
      <c r="D21" s="407"/>
      <c r="E21" s="405">
        <f>SUM(E5:E20)</f>
        <v>0</v>
      </c>
      <c r="F21" s="8"/>
      <c r="I21" s="8"/>
      <c r="J21" s="408" t="s">
        <v>309</v>
      </c>
      <c r="K21" s="408"/>
      <c r="L21" s="408"/>
      <c r="M21" s="408"/>
      <c r="N21" s="405">
        <f>SUM(N5:N20)</f>
        <v>0</v>
      </c>
      <c r="O21" s="8"/>
    </row>
    <row r="22" spans="2:15" ht="15" customHeight="1" x14ac:dyDescent="0.25">
      <c r="B22" s="8"/>
      <c r="C22" s="407"/>
      <c r="D22" s="407"/>
      <c r="E22" s="405"/>
      <c r="F22" s="8"/>
      <c r="I22" s="8"/>
      <c r="J22" s="408"/>
      <c r="K22" s="408"/>
      <c r="L22" s="408"/>
      <c r="M22" s="408"/>
      <c r="N22" s="405"/>
      <c r="O22" s="8"/>
    </row>
    <row r="28" spans="2:15" ht="27" x14ac:dyDescent="0.35">
      <c r="C28" s="406" t="s">
        <v>49</v>
      </c>
      <c r="D28" s="406"/>
      <c r="J28" s="406" t="s">
        <v>50</v>
      </c>
      <c r="K28" s="406"/>
      <c r="L28" s="406"/>
      <c r="M28" s="256"/>
    </row>
    <row r="29" spans="2:15" ht="27" x14ac:dyDescent="0.35">
      <c r="C29" s="406"/>
      <c r="D29" s="406"/>
      <c r="J29" s="406"/>
      <c r="K29" s="406"/>
      <c r="L29" s="406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407" t="s">
        <v>309</v>
      </c>
      <c r="D48" s="407"/>
      <c r="E48" s="405">
        <f>SUM(E32:E47)</f>
        <v>0</v>
      </c>
      <c r="F48" s="8"/>
      <c r="I48" s="8"/>
      <c r="J48" s="408" t="s">
        <v>309</v>
      </c>
      <c r="K48" s="408"/>
      <c r="L48" s="408"/>
      <c r="M48" s="408"/>
      <c r="N48" s="405">
        <f>SUM(N32:N47)</f>
        <v>0</v>
      </c>
      <c r="O48" s="8"/>
    </row>
    <row r="49" spans="2:15" x14ac:dyDescent="0.25">
      <c r="B49" s="8"/>
      <c r="C49" s="407"/>
      <c r="D49" s="407"/>
      <c r="E49" s="405"/>
      <c r="F49" s="8"/>
      <c r="I49" s="8"/>
      <c r="J49" s="408"/>
      <c r="K49" s="408"/>
      <c r="L49" s="408"/>
      <c r="M49" s="408"/>
      <c r="N49" s="405"/>
      <c r="O49" s="8"/>
    </row>
    <row r="55" spans="2:15" ht="27" x14ac:dyDescent="0.35">
      <c r="C55" s="406" t="s">
        <v>127</v>
      </c>
      <c r="D55" s="406"/>
      <c r="J55" s="406" t="s">
        <v>65</v>
      </c>
      <c r="K55" s="406"/>
      <c r="L55" s="406"/>
      <c r="M55" s="256"/>
    </row>
    <row r="56" spans="2:15" ht="27" x14ac:dyDescent="0.35">
      <c r="C56" s="406"/>
      <c r="D56" s="406"/>
      <c r="J56" s="406"/>
      <c r="K56" s="406"/>
      <c r="L56" s="406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407" t="s">
        <v>309</v>
      </c>
      <c r="D75" s="407"/>
      <c r="E75" s="405">
        <f>SUM(E59:E74)</f>
        <v>0</v>
      </c>
      <c r="F75" s="8"/>
      <c r="I75" s="8"/>
      <c r="J75" s="408" t="s">
        <v>309</v>
      </c>
      <c r="K75" s="408"/>
      <c r="L75" s="408"/>
      <c r="M75" s="408"/>
      <c r="N75" s="405">
        <f>SUM(N59:N74)</f>
        <v>0</v>
      </c>
      <c r="O75" s="8"/>
    </row>
    <row r="76" spans="2:15" x14ac:dyDescent="0.25">
      <c r="B76" s="8"/>
      <c r="C76" s="407"/>
      <c r="D76" s="407"/>
      <c r="E76" s="405"/>
      <c r="F76" s="8"/>
      <c r="I76" s="8"/>
      <c r="J76" s="408"/>
      <c r="K76" s="408"/>
      <c r="L76" s="408"/>
      <c r="M76" s="408"/>
      <c r="N76" s="405"/>
      <c r="O76" s="8"/>
    </row>
    <row r="82" spans="2:15" ht="27" x14ac:dyDescent="0.35">
      <c r="C82" s="406" t="s">
        <v>87</v>
      </c>
      <c r="D82" s="406"/>
      <c r="J82" s="406" t="s">
        <v>88</v>
      </c>
      <c r="K82" s="406"/>
      <c r="L82" s="406"/>
      <c r="M82" s="256"/>
    </row>
    <row r="83" spans="2:15" ht="27" x14ac:dyDescent="0.35">
      <c r="C83" s="406"/>
      <c r="D83" s="406"/>
      <c r="J83" s="406"/>
      <c r="K83" s="406"/>
      <c r="L83" s="406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407" t="s">
        <v>309</v>
      </c>
      <c r="D107" s="407"/>
      <c r="E107" s="405">
        <f>SUM(E86:E106)</f>
        <v>0</v>
      </c>
      <c r="F107" s="8"/>
      <c r="I107" s="8"/>
      <c r="J107" s="408" t="s">
        <v>309</v>
      </c>
      <c r="K107" s="408"/>
      <c r="L107" s="408"/>
      <c r="M107" s="408"/>
      <c r="N107" s="405">
        <f>SUM(N86:N106)</f>
        <v>3440</v>
      </c>
      <c r="O107" s="8"/>
    </row>
    <row r="108" spans="2:15" x14ac:dyDescent="0.25">
      <c r="B108" s="8"/>
      <c r="C108" s="407"/>
      <c r="D108" s="407"/>
      <c r="E108" s="405"/>
      <c r="F108" s="8"/>
      <c r="I108" s="8"/>
      <c r="J108" s="408"/>
      <c r="K108" s="408"/>
      <c r="L108" s="408"/>
      <c r="M108" s="408"/>
      <c r="N108" s="405"/>
      <c r="O108" s="8"/>
    </row>
    <row r="115" spans="2:15" ht="27" x14ac:dyDescent="0.35">
      <c r="C115" s="406" t="s">
        <v>616</v>
      </c>
      <c r="D115" s="406"/>
      <c r="J115" s="406" t="s">
        <v>169</v>
      </c>
      <c r="K115" s="406"/>
      <c r="L115" s="406"/>
      <c r="M115" s="256"/>
    </row>
    <row r="116" spans="2:15" ht="27" x14ac:dyDescent="0.35">
      <c r="C116" s="406"/>
      <c r="D116" s="406"/>
      <c r="J116" s="406"/>
      <c r="K116" s="406"/>
      <c r="L116" s="406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408" t="s">
        <v>309</v>
      </c>
      <c r="K135" s="408"/>
      <c r="L135" s="408"/>
      <c r="M135" s="408"/>
      <c r="N135" s="405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408"/>
      <c r="K136" s="408"/>
      <c r="L136" s="408"/>
      <c r="M136" s="408"/>
      <c r="N136" s="405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407" t="s">
        <v>309</v>
      </c>
      <c r="D140" s="407"/>
      <c r="E140" s="409" t="e">
        <f>SUM(E119:E139)</f>
        <v>#REF!</v>
      </c>
      <c r="F140" s="8"/>
    </row>
    <row r="141" spans="2:15" x14ac:dyDescent="0.25">
      <c r="B141" s="8"/>
      <c r="C141" s="407"/>
      <c r="D141" s="407"/>
      <c r="E141" s="409"/>
      <c r="F141" s="8"/>
    </row>
    <row r="142" spans="2:15" x14ac:dyDescent="0.25">
      <c r="E142" s="45"/>
    </row>
    <row r="143" spans="2:15" ht="27" x14ac:dyDescent="0.35">
      <c r="C143" s="406" t="s">
        <v>113</v>
      </c>
      <c r="D143" s="406"/>
      <c r="J143" s="406" t="s">
        <v>201</v>
      </c>
      <c r="K143" s="406"/>
      <c r="L143" s="406"/>
      <c r="M143" s="256"/>
    </row>
    <row r="144" spans="2:15" ht="27" x14ac:dyDescent="0.35">
      <c r="C144" s="406"/>
      <c r="D144" s="406"/>
      <c r="J144" s="406"/>
      <c r="K144" s="406"/>
      <c r="L144" s="406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407" t="s">
        <v>309</v>
      </c>
      <c r="D163" s="407"/>
      <c r="E163" s="405">
        <f>SUM(E147:E162)</f>
        <v>0</v>
      </c>
      <c r="F163" s="8"/>
      <c r="I163" s="8"/>
      <c r="J163" s="408" t="s">
        <v>309</v>
      </c>
      <c r="K163" s="408"/>
      <c r="L163" s="408"/>
      <c r="M163" s="408"/>
      <c r="N163" s="405">
        <f>SUM(N147:N162)</f>
        <v>0</v>
      </c>
      <c r="O163" s="8"/>
    </row>
    <row r="164" spans="2:15" x14ac:dyDescent="0.25">
      <c r="B164" s="8"/>
      <c r="C164" s="407"/>
      <c r="D164" s="407"/>
      <c r="E164" s="405"/>
      <c r="F164" s="8"/>
      <c r="I164" s="8"/>
      <c r="J164" s="408"/>
      <c r="K164" s="408"/>
      <c r="L164" s="408"/>
      <c r="M164" s="408"/>
      <c r="N164" s="405"/>
      <c r="O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404" t="s">
        <v>201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T24-U24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393" t="s">
        <v>48</v>
      </c>
      <c r="G84" s="393"/>
      <c r="H84" s="393"/>
      <c r="I84" s="240"/>
      <c r="J84" s="198">
        <f>G83-J82</f>
        <v>0</v>
      </c>
      <c r="Q84" s="393" t="s">
        <v>48</v>
      </c>
      <c r="R84" s="393"/>
      <c r="S84" s="393"/>
      <c r="T84" s="240"/>
      <c r="U84" s="198">
        <f>R83-U82</f>
        <v>0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0</v>
      </c>
      <c r="Q112" s="393" t="s">
        <v>48</v>
      </c>
      <c r="R112" s="393"/>
      <c r="S112" s="393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0</v>
      </c>
      <c r="Q140" s="393" t="s">
        <v>48</v>
      </c>
      <c r="R140" s="393"/>
      <c r="S140" s="393"/>
      <c r="T140" s="240"/>
      <c r="U140" s="198">
        <f>R139-U138</f>
        <v>0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0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zoomScale="80" zoomScaleNormal="80" workbookViewId="0">
      <selection activeCell="I5" sqref="I5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394" t="s">
        <v>0</v>
      </c>
      <c r="C1" s="394"/>
      <c r="D1" s="394"/>
      <c r="E1" s="394"/>
      <c r="F1" s="394"/>
      <c r="G1" s="8"/>
      <c r="H1" s="8"/>
      <c r="I1" s="8"/>
      <c r="J1" s="55"/>
      <c r="M1" s="7"/>
      <c r="N1" s="394" t="s">
        <v>1</v>
      </c>
      <c r="O1" s="394"/>
      <c r="P1" s="394"/>
      <c r="Q1" s="394"/>
      <c r="R1" s="394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285">
        <v>45293</v>
      </c>
      <c r="B3" s="286" t="s">
        <v>102</v>
      </c>
      <c r="C3" s="286" t="s">
        <v>126</v>
      </c>
      <c r="D3" s="286" t="s">
        <v>19</v>
      </c>
      <c r="E3" s="286"/>
      <c r="F3" s="307">
        <v>200</v>
      </c>
      <c r="G3" s="286" t="s">
        <v>25</v>
      </c>
      <c r="H3" s="286" t="s">
        <v>882</v>
      </c>
      <c r="I3" s="307">
        <v>170</v>
      </c>
      <c r="J3" s="320"/>
      <c r="K3" s="290"/>
      <c r="L3" s="290"/>
      <c r="M3" s="285"/>
      <c r="N3" s="286"/>
      <c r="O3" s="286"/>
      <c r="P3" s="286"/>
      <c r="Q3" s="286"/>
      <c r="R3" s="307"/>
      <c r="S3" s="286"/>
      <c r="T3" s="286"/>
      <c r="U3" s="307"/>
      <c r="V3" s="307"/>
      <c r="W3" s="321"/>
      <c r="X3" s="290"/>
      <c r="Y3" s="290"/>
    </row>
    <row r="4" spans="1:25" x14ac:dyDescent="0.25">
      <c r="A4" s="285">
        <v>45294</v>
      </c>
      <c r="B4" s="286" t="s">
        <v>211</v>
      </c>
      <c r="C4" s="286" t="s">
        <v>126</v>
      </c>
      <c r="D4" s="286" t="s">
        <v>189</v>
      </c>
      <c r="E4" s="286"/>
      <c r="F4" s="307">
        <v>600</v>
      </c>
      <c r="G4" s="286" t="s">
        <v>212</v>
      </c>
      <c r="H4" s="286"/>
      <c r="I4" s="307">
        <v>580</v>
      </c>
      <c r="J4" s="320"/>
      <c r="K4" s="290"/>
      <c r="L4" s="290"/>
      <c r="M4" s="285"/>
      <c r="N4" s="286"/>
      <c r="O4" s="286"/>
      <c r="P4" s="286"/>
      <c r="Q4" s="286"/>
      <c r="R4" s="307"/>
      <c r="S4" s="286"/>
      <c r="T4" s="286"/>
      <c r="U4" s="307"/>
      <c r="V4" s="307"/>
      <c r="W4" s="321"/>
      <c r="X4" s="290"/>
      <c r="Y4" s="290"/>
    </row>
    <row r="5" spans="1:25" x14ac:dyDescent="0.25">
      <c r="A5" s="285">
        <v>45295</v>
      </c>
      <c r="B5" s="286" t="s">
        <v>92</v>
      </c>
      <c r="C5" s="286" t="s">
        <v>126</v>
      </c>
      <c r="D5" s="286" t="s">
        <v>883</v>
      </c>
      <c r="E5" s="286"/>
      <c r="F5" s="307">
        <v>600</v>
      </c>
      <c r="G5" s="286" t="s">
        <v>25</v>
      </c>
      <c r="H5" s="286"/>
      <c r="I5" s="307">
        <v>580</v>
      </c>
      <c r="J5" s="320"/>
      <c r="K5" s="290"/>
      <c r="L5" s="290"/>
      <c r="M5" s="285"/>
      <c r="N5" s="286"/>
      <c r="O5" s="286"/>
      <c r="P5" s="286"/>
      <c r="Q5" s="286"/>
      <c r="R5" s="307"/>
      <c r="S5" s="286"/>
      <c r="T5" s="286"/>
      <c r="U5" s="307"/>
      <c r="V5" s="307"/>
      <c r="W5" s="321"/>
      <c r="X5" s="290"/>
      <c r="Y5" s="290"/>
    </row>
    <row r="6" spans="1:25" x14ac:dyDescent="0.25">
      <c r="A6" s="285"/>
      <c r="B6" s="286"/>
      <c r="C6" s="286"/>
      <c r="D6" s="286"/>
      <c r="E6" s="286"/>
      <c r="F6" s="307"/>
      <c r="G6" s="286"/>
      <c r="H6" s="286"/>
      <c r="I6" s="307"/>
      <c r="J6" s="320"/>
      <c r="K6" s="290"/>
      <c r="L6" s="290"/>
      <c r="M6" s="285"/>
      <c r="N6" s="286"/>
      <c r="O6" s="286"/>
      <c r="P6" s="286"/>
      <c r="Q6" s="286"/>
      <c r="R6" s="307"/>
      <c r="S6" s="286"/>
      <c r="T6" s="286"/>
      <c r="U6" s="307"/>
      <c r="V6" s="307"/>
      <c r="W6" s="321"/>
      <c r="X6" s="290"/>
      <c r="Y6" s="290"/>
    </row>
    <row r="7" spans="1:25" x14ac:dyDescent="0.25">
      <c r="A7" s="285"/>
      <c r="B7" s="286"/>
      <c r="C7" s="286"/>
      <c r="D7" s="286"/>
      <c r="E7" s="286"/>
      <c r="F7" s="307"/>
      <c r="G7" s="286"/>
      <c r="H7" s="286"/>
      <c r="I7" s="307"/>
      <c r="J7" s="320"/>
      <c r="K7" s="290"/>
      <c r="L7" s="290"/>
      <c r="M7" s="285"/>
      <c r="N7" s="286"/>
      <c r="O7" s="286"/>
      <c r="P7" s="286"/>
      <c r="Q7" s="286"/>
      <c r="R7" s="307"/>
      <c r="S7" s="286"/>
      <c r="T7" s="286"/>
      <c r="U7" s="307"/>
      <c r="V7" s="307"/>
      <c r="W7" s="322"/>
      <c r="X7" s="290"/>
      <c r="Y7" s="290"/>
    </row>
    <row r="8" spans="1:25" x14ac:dyDescent="0.25">
      <c r="A8" s="285"/>
      <c r="B8" s="286"/>
      <c r="C8" s="286"/>
      <c r="D8" s="286"/>
      <c r="E8" s="286"/>
      <c r="F8" s="307"/>
      <c r="G8" s="286"/>
      <c r="H8" s="286"/>
      <c r="I8" s="307"/>
      <c r="J8" s="320"/>
      <c r="K8" s="290"/>
      <c r="L8" s="290"/>
      <c r="M8" s="285"/>
      <c r="N8" s="286"/>
      <c r="O8" s="286"/>
      <c r="P8" s="286"/>
      <c r="Q8" s="286"/>
      <c r="R8" s="307"/>
      <c r="S8" s="286"/>
      <c r="T8" s="286"/>
      <c r="U8" s="307"/>
      <c r="V8" s="307"/>
      <c r="W8" s="322"/>
      <c r="X8" s="290"/>
      <c r="Y8" s="290"/>
    </row>
    <row r="9" spans="1:25" x14ac:dyDescent="0.25">
      <c r="A9" s="285"/>
      <c r="B9" s="286"/>
      <c r="C9" s="286"/>
      <c r="D9" s="286"/>
      <c r="E9" s="286"/>
      <c r="F9" s="307"/>
      <c r="G9" s="286"/>
      <c r="H9" s="286"/>
      <c r="I9" s="307"/>
      <c r="J9" s="286"/>
      <c r="K9" s="290"/>
      <c r="L9" s="290"/>
      <c r="M9" s="285"/>
      <c r="N9" s="286"/>
      <c r="O9" s="286"/>
      <c r="P9" s="286"/>
      <c r="Q9" s="286"/>
      <c r="R9" s="307"/>
      <c r="S9" s="286"/>
      <c r="T9" s="286"/>
      <c r="U9" s="307"/>
      <c r="V9" s="307"/>
      <c r="W9" s="322"/>
      <c r="X9" s="290"/>
      <c r="Y9" s="290"/>
    </row>
    <row r="10" spans="1:25" x14ac:dyDescent="0.25">
      <c r="A10" s="285"/>
      <c r="B10" s="286"/>
      <c r="C10" s="286"/>
      <c r="D10" s="286"/>
      <c r="E10" s="286"/>
      <c r="F10" s="307"/>
      <c r="G10" s="286"/>
      <c r="H10" s="286"/>
      <c r="I10" s="307"/>
      <c r="J10" s="286"/>
      <c r="K10" s="290"/>
      <c r="L10" s="290"/>
      <c r="M10" s="285"/>
      <c r="N10" s="286"/>
      <c r="O10" s="286"/>
      <c r="P10" s="286"/>
      <c r="Q10" s="286"/>
      <c r="R10" s="307"/>
      <c r="S10" s="286"/>
      <c r="T10" s="286"/>
      <c r="U10" s="307"/>
      <c r="V10" s="307"/>
      <c r="W10" s="322"/>
      <c r="X10" s="290"/>
      <c r="Y10" s="290"/>
    </row>
    <row r="11" spans="1:25" x14ac:dyDescent="0.25">
      <c r="A11" s="285"/>
      <c r="B11" s="286"/>
      <c r="C11" s="286"/>
      <c r="D11" s="286"/>
      <c r="E11" s="286"/>
      <c r="F11" s="307"/>
      <c r="G11" s="286"/>
      <c r="H11" s="286"/>
      <c r="I11" s="307"/>
      <c r="J11" s="286"/>
      <c r="K11" s="290"/>
      <c r="L11" s="290"/>
      <c r="M11" s="285"/>
      <c r="N11" s="286"/>
      <c r="O11" s="286"/>
      <c r="P11" s="286"/>
      <c r="Q11" s="286"/>
      <c r="R11" s="307"/>
      <c r="S11" s="286"/>
      <c r="T11" s="286"/>
      <c r="U11" s="307"/>
      <c r="V11" s="307"/>
      <c r="W11" s="322"/>
      <c r="X11" s="290"/>
      <c r="Y11" s="290"/>
    </row>
    <row r="12" spans="1:25" x14ac:dyDescent="0.25">
      <c r="A12" s="285"/>
      <c r="B12" s="286"/>
      <c r="C12" s="286"/>
      <c r="D12" s="286"/>
      <c r="E12" s="286"/>
      <c r="F12" s="307"/>
      <c r="G12" s="286"/>
      <c r="H12" s="286"/>
      <c r="I12" s="307"/>
      <c r="J12" s="286"/>
      <c r="K12" s="290"/>
      <c r="L12" s="290"/>
      <c r="M12" s="285"/>
      <c r="N12" s="286"/>
      <c r="O12" s="286"/>
      <c r="P12" s="286"/>
      <c r="Q12" s="286"/>
      <c r="R12" s="307"/>
      <c r="S12" s="286"/>
      <c r="T12" s="286"/>
      <c r="U12" s="307"/>
      <c r="V12" s="307"/>
      <c r="W12" s="322"/>
      <c r="X12" s="290"/>
      <c r="Y12" s="290"/>
    </row>
    <row r="13" spans="1:25" x14ac:dyDescent="0.25">
      <c r="A13" s="285"/>
      <c r="B13" s="286"/>
      <c r="C13" s="286"/>
      <c r="D13" s="286"/>
      <c r="E13" s="286"/>
      <c r="F13" s="307"/>
      <c r="G13" s="286"/>
      <c r="H13" s="286"/>
      <c r="I13" s="307"/>
      <c r="J13" s="286"/>
      <c r="K13" s="290"/>
      <c r="L13" s="290"/>
      <c r="M13" s="285"/>
      <c r="N13" s="286"/>
      <c r="O13" s="286"/>
      <c r="P13" s="286"/>
      <c r="Q13" s="291"/>
      <c r="R13" s="307"/>
      <c r="S13" s="286"/>
      <c r="T13" s="286"/>
      <c r="U13" s="307"/>
      <c r="V13" s="307"/>
      <c r="W13" s="323"/>
      <c r="X13" s="290"/>
      <c r="Y13" s="290"/>
    </row>
    <row r="14" spans="1:25" x14ac:dyDescent="0.25">
      <c r="A14" s="285"/>
      <c r="B14" s="286"/>
      <c r="C14" s="286"/>
      <c r="D14" s="286"/>
      <c r="E14" s="286"/>
      <c r="F14" s="307"/>
      <c r="G14" s="286"/>
      <c r="H14" s="286"/>
      <c r="I14" s="307"/>
      <c r="J14" s="324"/>
      <c r="K14" s="290"/>
      <c r="L14" s="290"/>
      <c r="M14" s="285"/>
      <c r="N14" s="286"/>
      <c r="O14" s="286"/>
      <c r="P14" s="286"/>
      <c r="Q14" s="291"/>
      <c r="R14" s="307"/>
      <c r="S14" s="286"/>
      <c r="T14" s="286"/>
      <c r="U14" s="307"/>
      <c r="V14" s="307"/>
      <c r="W14" s="323"/>
      <c r="X14" s="290"/>
      <c r="Y14" s="290"/>
    </row>
    <row r="15" spans="1:25" x14ac:dyDescent="0.25">
      <c r="A15" s="285"/>
      <c r="B15" s="286"/>
      <c r="C15" s="286"/>
      <c r="D15" s="286"/>
      <c r="E15" s="286"/>
      <c r="F15" s="307"/>
      <c r="G15" s="286"/>
      <c r="H15" s="286"/>
      <c r="I15" s="307"/>
      <c r="J15" s="324"/>
      <c r="K15" s="325"/>
      <c r="L15" s="290"/>
      <c r="M15" s="285"/>
      <c r="N15" s="286"/>
      <c r="O15" s="286"/>
      <c r="P15" s="286"/>
      <c r="Q15" s="291"/>
      <c r="R15" s="307"/>
      <c r="S15" s="286"/>
      <c r="T15" s="286"/>
      <c r="U15" s="307"/>
      <c r="V15" s="307"/>
      <c r="W15" s="323"/>
      <c r="X15" s="325"/>
      <c r="Y15" s="290"/>
    </row>
    <row r="16" spans="1:25" x14ac:dyDescent="0.25">
      <c r="A16" s="285"/>
      <c r="B16" s="286"/>
      <c r="C16" s="286"/>
      <c r="D16" s="286"/>
      <c r="E16" s="286"/>
      <c r="F16" s="307"/>
      <c r="G16" s="286"/>
      <c r="H16" s="286"/>
      <c r="I16" s="307"/>
      <c r="J16" s="324"/>
      <c r="K16" s="290"/>
      <c r="L16" s="290"/>
      <c r="M16" s="285"/>
      <c r="N16" s="286"/>
      <c r="O16" s="286"/>
      <c r="P16" s="286"/>
      <c r="Q16" s="291"/>
      <c r="R16" s="307"/>
      <c r="S16" s="286"/>
      <c r="T16" s="286"/>
      <c r="U16" s="307"/>
      <c r="V16" s="307"/>
      <c r="W16" s="323"/>
      <c r="X16" s="290"/>
      <c r="Y16" s="290"/>
    </row>
    <row r="17" spans="1:25" x14ac:dyDescent="0.25">
      <c r="A17" s="285"/>
      <c r="B17" s="286"/>
      <c r="C17" s="286"/>
      <c r="D17" s="286"/>
      <c r="E17" s="286"/>
      <c r="F17" s="307"/>
      <c r="G17" s="286"/>
      <c r="H17" s="286"/>
      <c r="I17" s="307"/>
      <c r="J17" s="324"/>
      <c r="K17" s="290"/>
      <c r="L17" s="290"/>
      <c r="M17" s="285"/>
      <c r="N17" s="286"/>
      <c r="O17" s="286"/>
      <c r="P17" s="286"/>
      <c r="Q17" s="291"/>
      <c r="R17" s="307"/>
      <c r="S17" s="286"/>
      <c r="T17" s="286"/>
      <c r="U17" s="307"/>
      <c r="V17" s="307"/>
      <c r="W17" s="323"/>
      <c r="X17" s="290"/>
      <c r="Y17" s="290"/>
    </row>
    <row r="18" spans="1:25" x14ac:dyDescent="0.25">
      <c r="A18" s="285"/>
      <c r="B18" s="286"/>
      <c r="C18" s="286"/>
      <c r="D18" s="286"/>
      <c r="E18" s="286"/>
      <c r="F18" s="307"/>
      <c r="G18" s="286"/>
      <c r="H18" s="286"/>
      <c r="I18" s="307"/>
      <c r="J18" s="324"/>
      <c r="K18" s="290"/>
      <c r="L18" s="290"/>
      <c r="M18" s="285"/>
      <c r="N18" s="286"/>
      <c r="O18" s="286"/>
      <c r="P18" s="286"/>
      <c r="Q18" s="291"/>
      <c r="R18" s="307"/>
      <c r="S18" s="286"/>
      <c r="T18" s="286"/>
      <c r="U18" s="307"/>
      <c r="V18" s="307"/>
      <c r="W18" s="323"/>
      <c r="X18" s="290"/>
      <c r="Y18" s="290"/>
    </row>
    <row r="19" spans="1:25" x14ac:dyDescent="0.25">
      <c r="A19" s="285"/>
      <c r="B19" s="286"/>
      <c r="C19" s="286"/>
      <c r="D19" s="286"/>
      <c r="E19" s="286"/>
      <c r="F19" s="307"/>
      <c r="G19" s="286"/>
      <c r="H19" s="286"/>
      <c r="I19" s="307"/>
      <c r="J19" s="324"/>
      <c r="K19" s="290"/>
      <c r="L19" s="290"/>
      <c r="M19" s="285"/>
      <c r="N19" s="286"/>
      <c r="O19" s="286"/>
      <c r="P19" s="286"/>
      <c r="Q19" s="291"/>
      <c r="R19" s="307"/>
      <c r="S19" s="286"/>
      <c r="T19" s="286"/>
      <c r="U19" s="307"/>
      <c r="V19" s="307"/>
      <c r="W19" s="323"/>
      <c r="X19" s="290"/>
      <c r="Y19" s="290"/>
    </row>
    <row r="20" spans="1:25" x14ac:dyDescent="0.25">
      <c r="A20" s="285"/>
      <c r="B20" s="286"/>
      <c r="C20" s="286"/>
      <c r="D20" s="286"/>
      <c r="E20" s="286"/>
      <c r="F20" s="307"/>
      <c r="G20" s="286"/>
      <c r="H20" s="286"/>
      <c r="I20" s="307"/>
      <c r="J20" s="324"/>
      <c r="K20" s="290"/>
      <c r="L20" s="290"/>
      <c r="M20" s="285"/>
      <c r="N20" s="286"/>
      <c r="O20" s="286"/>
      <c r="P20" s="286"/>
      <c r="Q20" s="291"/>
      <c r="R20" s="307"/>
      <c r="S20" s="286"/>
      <c r="T20" s="286"/>
      <c r="U20" s="307"/>
      <c r="V20" s="307"/>
      <c r="W20" s="323"/>
      <c r="X20" s="290"/>
      <c r="Y20" s="290"/>
    </row>
    <row r="21" spans="1:25" x14ac:dyDescent="0.25">
      <c r="A21" s="285"/>
      <c r="B21" s="286"/>
      <c r="C21" s="286"/>
      <c r="D21" s="286"/>
      <c r="E21" s="286"/>
      <c r="F21" s="307"/>
      <c r="G21" s="286"/>
      <c r="H21" s="286"/>
      <c r="I21" s="307"/>
      <c r="J21" s="324"/>
      <c r="K21" s="290"/>
      <c r="L21" s="290"/>
      <c r="M21" s="285"/>
      <c r="N21" s="286"/>
      <c r="O21" s="286"/>
      <c r="P21" s="286"/>
      <c r="Q21" s="291"/>
      <c r="R21" s="307"/>
      <c r="S21" s="286"/>
      <c r="T21" s="286"/>
      <c r="U21" s="307"/>
      <c r="V21" s="307"/>
      <c r="W21" s="323"/>
      <c r="X21" s="290"/>
      <c r="Y21" s="290"/>
    </row>
    <row r="22" spans="1:25" x14ac:dyDescent="0.25">
      <c r="A22" s="285"/>
      <c r="B22" s="286"/>
      <c r="C22" s="286"/>
      <c r="D22" s="286"/>
      <c r="E22" s="286"/>
      <c r="F22" s="307"/>
      <c r="G22" s="286"/>
      <c r="H22" s="286"/>
      <c r="I22" s="307"/>
      <c r="J22" s="324"/>
      <c r="K22" s="290"/>
      <c r="L22" s="290"/>
      <c r="M22" s="285"/>
      <c r="N22" s="286"/>
      <c r="O22" s="286"/>
      <c r="P22" s="286"/>
      <c r="Q22" s="291"/>
      <c r="R22" s="307"/>
      <c r="S22" s="286"/>
      <c r="T22" s="286"/>
      <c r="U22" s="307"/>
      <c r="V22" s="307"/>
      <c r="W22" s="323"/>
      <c r="X22" s="290"/>
      <c r="Y22" s="290"/>
    </row>
    <row r="23" spans="1:25" x14ac:dyDescent="0.25">
      <c r="A23" s="285"/>
      <c r="B23" s="286"/>
      <c r="C23" s="286"/>
      <c r="D23" s="286"/>
      <c r="E23" s="286"/>
      <c r="F23" s="307"/>
      <c r="G23" s="286"/>
      <c r="H23" s="286"/>
      <c r="I23" s="307"/>
      <c r="J23" s="324"/>
      <c r="K23" s="290"/>
      <c r="L23" s="290"/>
      <c r="M23" s="285"/>
      <c r="N23" s="286"/>
      <c r="O23" s="286"/>
      <c r="P23" s="286"/>
      <c r="Q23" s="291"/>
      <c r="R23" s="307"/>
      <c r="S23" s="286"/>
      <c r="T23" s="286"/>
      <c r="U23" s="307"/>
      <c r="V23" s="307"/>
      <c r="W23" s="323"/>
      <c r="X23" s="290"/>
      <c r="Y23" s="290"/>
    </row>
    <row r="24" spans="1:25" x14ac:dyDescent="0.25">
      <c r="A24" s="285"/>
      <c r="B24" s="286"/>
      <c r="C24" s="286"/>
      <c r="D24" s="286"/>
      <c r="E24" s="286"/>
      <c r="F24" s="307"/>
      <c r="G24" s="286"/>
      <c r="H24" s="286"/>
      <c r="I24" s="307"/>
      <c r="J24" s="324"/>
      <c r="K24" s="290"/>
      <c r="L24" s="290"/>
      <c r="M24" s="285"/>
      <c r="N24" s="286"/>
      <c r="O24" s="286"/>
      <c r="P24" s="286"/>
      <c r="Q24" s="291"/>
      <c r="R24" s="307"/>
      <c r="S24" s="286"/>
      <c r="T24" s="286"/>
      <c r="U24" s="307"/>
      <c r="V24" s="307"/>
      <c r="W24" s="323"/>
      <c r="X24" s="290"/>
      <c r="Y24" s="290"/>
    </row>
    <row r="25" spans="1:25" x14ac:dyDescent="0.25">
      <c r="A25" s="285"/>
      <c r="B25" s="286"/>
      <c r="C25" s="286"/>
      <c r="D25" s="286"/>
      <c r="E25" s="286"/>
      <c r="F25" s="307"/>
      <c r="G25" s="286"/>
      <c r="H25" s="286"/>
      <c r="I25" s="307"/>
      <c r="J25" s="324"/>
      <c r="K25" s="290"/>
      <c r="L25" s="290"/>
      <c r="M25" s="285"/>
      <c r="N25" s="286"/>
      <c r="O25" s="286"/>
      <c r="P25" s="286"/>
      <c r="Q25" s="291"/>
      <c r="R25" s="307"/>
      <c r="S25" s="286"/>
      <c r="T25" s="286"/>
      <c r="U25" s="307"/>
      <c r="V25" s="307"/>
      <c r="W25" s="323"/>
      <c r="X25" s="290"/>
      <c r="Y25" s="290"/>
    </row>
    <row r="26" spans="1:25" x14ac:dyDescent="0.25">
      <c r="A26" s="285"/>
      <c r="B26" s="286"/>
      <c r="C26" s="286"/>
      <c r="D26" s="286"/>
      <c r="E26" s="286"/>
      <c r="F26" s="307"/>
      <c r="G26" s="286"/>
      <c r="H26" s="286"/>
      <c r="I26" s="307"/>
      <c r="J26" s="324"/>
      <c r="K26" s="290"/>
      <c r="L26" s="290"/>
      <c r="M26" s="285"/>
      <c r="N26" s="286"/>
      <c r="O26" s="286"/>
      <c r="P26" s="286"/>
      <c r="Q26" s="286"/>
      <c r="R26" s="307"/>
      <c r="S26" s="286"/>
      <c r="T26" s="286"/>
      <c r="U26" s="307"/>
      <c r="V26" s="307"/>
      <c r="W26" s="326"/>
      <c r="X26" s="290"/>
      <c r="Y26" s="290"/>
    </row>
    <row r="27" spans="1:25" x14ac:dyDescent="0.25">
      <c r="A27" s="285"/>
      <c r="B27" s="286"/>
      <c r="C27" s="286"/>
      <c r="D27" s="286"/>
      <c r="E27" s="286"/>
      <c r="F27" s="307"/>
      <c r="G27" s="286"/>
      <c r="H27" s="286"/>
      <c r="I27" s="307"/>
      <c r="J27" s="324"/>
      <c r="K27" s="290"/>
      <c r="L27" s="290"/>
      <c r="M27" s="285"/>
      <c r="N27" s="286"/>
      <c r="O27" s="286"/>
      <c r="P27" s="286"/>
      <c r="Q27" s="286"/>
      <c r="R27" s="307"/>
      <c r="S27" s="286"/>
      <c r="T27" s="286"/>
      <c r="U27" s="307"/>
      <c r="V27" s="307"/>
      <c r="W27" s="326"/>
      <c r="X27" s="290"/>
      <c r="Y27" s="290"/>
    </row>
    <row r="28" spans="1:25" x14ac:dyDescent="0.25">
      <c r="A28" s="285"/>
      <c r="B28" s="286"/>
      <c r="C28" s="286"/>
      <c r="D28" s="286"/>
      <c r="E28" s="286"/>
      <c r="F28" s="307"/>
      <c r="G28" s="286"/>
      <c r="H28" s="286"/>
      <c r="I28" s="307"/>
      <c r="J28" s="286"/>
      <c r="K28" s="290"/>
      <c r="L28" s="290"/>
      <c r="M28" s="285"/>
      <c r="N28" s="286"/>
      <c r="O28" s="286"/>
      <c r="P28" s="286"/>
      <c r="Q28" s="286"/>
      <c r="R28" s="307"/>
      <c r="S28" s="286"/>
      <c r="T28" s="286"/>
      <c r="U28" s="307"/>
      <c r="V28" s="307"/>
      <c r="W28" s="326"/>
      <c r="X28" s="290"/>
      <c r="Y28" s="290"/>
    </row>
    <row r="29" spans="1:25" x14ac:dyDescent="0.25">
      <c r="A29" s="285"/>
      <c r="B29" s="286"/>
      <c r="C29" s="286"/>
      <c r="D29" s="286"/>
      <c r="E29" s="286"/>
      <c r="F29" s="307"/>
      <c r="G29" s="286"/>
      <c r="H29" s="286"/>
      <c r="I29" s="307"/>
      <c r="J29" s="286"/>
      <c r="K29" s="290"/>
      <c r="L29" s="290"/>
      <c r="M29" s="285"/>
      <c r="N29" s="286"/>
      <c r="O29" s="286"/>
      <c r="P29" s="286"/>
      <c r="Q29" s="286"/>
      <c r="R29" s="307"/>
      <c r="S29" s="286"/>
      <c r="T29" s="286"/>
      <c r="U29" s="307"/>
      <c r="V29" s="307"/>
      <c r="W29" s="326"/>
      <c r="X29" s="290"/>
      <c r="Y29" s="290"/>
    </row>
    <row r="30" spans="1:25" x14ac:dyDescent="0.25">
      <c r="A30" s="285"/>
      <c r="B30" s="286"/>
      <c r="C30" s="286"/>
      <c r="D30" s="286"/>
      <c r="E30" s="286"/>
      <c r="F30" s="307"/>
      <c r="G30" s="286"/>
      <c r="H30" s="286"/>
      <c r="I30" s="307"/>
      <c r="J30" s="286"/>
      <c r="K30" s="290"/>
      <c r="L30" s="290"/>
      <c r="M30" s="285"/>
      <c r="N30" s="286"/>
      <c r="O30" s="286"/>
      <c r="P30" s="286"/>
      <c r="Q30" s="286"/>
      <c r="R30" s="307"/>
      <c r="S30" s="286"/>
      <c r="T30" s="286"/>
      <c r="U30" s="307"/>
      <c r="V30" s="307"/>
      <c r="W30" s="326"/>
      <c r="X30" s="290"/>
      <c r="Y30" s="290"/>
    </row>
    <row r="31" spans="1:25" x14ac:dyDescent="0.25">
      <c r="A31" s="285"/>
      <c r="B31" s="286"/>
      <c r="C31" s="286"/>
      <c r="D31" s="286"/>
      <c r="E31" s="286"/>
      <c r="F31" s="307"/>
      <c r="G31" s="286"/>
      <c r="H31" s="286"/>
      <c r="I31" s="307"/>
      <c r="J31" s="286"/>
      <c r="K31" s="290"/>
      <c r="L31" s="290"/>
      <c r="M31" s="285"/>
      <c r="N31" s="286"/>
      <c r="O31" s="286"/>
      <c r="P31" s="286"/>
      <c r="Q31" s="286"/>
      <c r="R31" s="307"/>
      <c r="S31" s="286"/>
      <c r="T31" s="286"/>
      <c r="U31" s="307"/>
      <c r="V31" s="307"/>
      <c r="W31" s="326"/>
      <c r="X31" s="290"/>
      <c r="Y31" s="290"/>
    </row>
    <row r="32" spans="1:25" x14ac:dyDescent="0.25">
      <c r="A32" s="285"/>
      <c r="B32" s="286"/>
      <c r="C32" s="286"/>
      <c r="D32" s="286"/>
      <c r="E32" s="286"/>
      <c r="F32" s="307"/>
      <c r="G32" s="286"/>
      <c r="H32" s="286"/>
      <c r="I32" s="307"/>
      <c r="J32" s="286"/>
      <c r="K32" s="290"/>
      <c r="L32" s="290"/>
      <c r="M32" s="285"/>
      <c r="N32" s="286"/>
      <c r="O32" s="286"/>
      <c r="P32" s="286"/>
      <c r="Q32" s="286"/>
      <c r="R32" s="307"/>
      <c r="S32" s="286"/>
      <c r="T32" s="286"/>
      <c r="U32" s="307"/>
      <c r="V32" s="307"/>
      <c r="W32" s="326"/>
      <c r="X32" s="290"/>
      <c r="Y32" s="290"/>
    </row>
    <row r="33" spans="1:25" x14ac:dyDescent="0.25">
      <c r="A33" s="285"/>
      <c r="B33" s="286"/>
      <c r="C33" s="286"/>
      <c r="D33" s="286"/>
      <c r="E33" s="286"/>
      <c r="F33" s="307"/>
      <c r="G33" s="286"/>
      <c r="H33" s="286"/>
      <c r="I33" s="307"/>
      <c r="J33" s="286"/>
      <c r="K33" s="290"/>
      <c r="L33" s="290"/>
      <c r="M33" s="285"/>
      <c r="N33" s="286"/>
      <c r="O33" s="286"/>
      <c r="P33" s="286"/>
      <c r="Q33" s="286"/>
      <c r="R33" s="307"/>
      <c r="S33" s="286"/>
      <c r="T33" s="286"/>
      <c r="U33" s="307"/>
      <c r="V33" s="307"/>
      <c r="W33" s="286"/>
      <c r="X33" s="290"/>
      <c r="Y33" s="290"/>
    </row>
    <row r="34" spans="1:25" x14ac:dyDescent="0.25">
      <c r="A34" s="285"/>
      <c r="B34" s="286"/>
      <c r="C34" s="286"/>
      <c r="D34" s="286"/>
      <c r="E34" s="286"/>
      <c r="F34" s="307"/>
      <c r="G34" s="286"/>
      <c r="H34" s="286"/>
      <c r="I34" s="307"/>
      <c r="J34" s="286"/>
      <c r="K34" s="290"/>
      <c r="L34" s="290"/>
      <c r="M34" s="285"/>
      <c r="N34" s="286"/>
      <c r="O34" s="286"/>
      <c r="P34" s="286"/>
      <c r="Q34" s="286"/>
      <c r="R34" s="307"/>
      <c r="S34" s="286"/>
      <c r="T34" s="286"/>
      <c r="U34" s="307"/>
      <c r="V34" s="307"/>
      <c r="W34" s="286"/>
      <c r="X34" s="290"/>
      <c r="Y34" s="290"/>
    </row>
    <row r="35" spans="1:25" x14ac:dyDescent="0.25">
      <c r="A35" s="285"/>
      <c r="B35" s="286"/>
      <c r="C35" s="286"/>
      <c r="D35" s="286"/>
      <c r="E35" s="286"/>
      <c r="F35" s="307"/>
      <c r="G35" s="286"/>
      <c r="H35" s="286"/>
      <c r="I35" s="307"/>
      <c r="J35" s="286"/>
      <c r="K35" s="290"/>
      <c r="L35" s="290"/>
      <c r="M35" s="285"/>
      <c r="N35" s="286"/>
      <c r="O35" s="286"/>
      <c r="P35" s="286"/>
      <c r="Q35" s="286"/>
      <c r="R35" s="307"/>
      <c r="S35" s="286"/>
      <c r="T35" s="286"/>
      <c r="U35" s="307"/>
      <c r="V35" s="307"/>
      <c r="W35" s="286"/>
      <c r="X35" s="290"/>
      <c r="Y35" s="290"/>
    </row>
    <row r="36" spans="1:25" x14ac:dyDescent="0.25">
      <c r="A36" s="285"/>
      <c r="B36" s="286"/>
      <c r="C36" s="286"/>
      <c r="D36" s="286"/>
      <c r="E36" s="286"/>
      <c r="F36" s="307"/>
      <c r="G36" s="286"/>
      <c r="H36" s="286"/>
      <c r="I36" s="307"/>
      <c r="J36" s="286"/>
      <c r="K36" s="290"/>
      <c r="L36" s="290"/>
      <c r="M36" s="285"/>
      <c r="N36" s="286"/>
      <c r="O36" s="286"/>
      <c r="P36" s="286"/>
      <c r="Q36" s="286"/>
      <c r="R36" s="307"/>
      <c r="S36" s="286"/>
      <c r="T36" s="286"/>
      <c r="U36" s="307"/>
      <c r="V36" s="307"/>
      <c r="W36" s="286"/>
      <c r="X36" s="290"/>
      <c r="Y36" s="290"/>
    </row>
    <row r="37" spans="1:25" x14ac:dyDescent="0.25">
      <c r="A37" s="285"/>
      <c r="B37" s="286"/>
      <c r="C37" s="286"/>
      <c r="D37" s="286"/>
      <c r="E37" s="286"/>
      <c r="F37" s="307"/>
      <c r="G37" s="286"/>
      <c r="H37" s="286"/>
      <c r="I37" s="307"/>
      <c r="J37" s="286"/>
      <c r="K37" s="290"/>
      <c r="L37" s="290"/>
      <c r="M37" s="285"/>
      <c r="N37" s="286"/>
      <c r="O37" s="286"/>
      <c r="P37" s="286"/>
      <c r="Q37" s="286"/>
      <c r="R37" s="307"/>
      <c r="S37" s="286"/>
      <c r="T37" s="286"/>
      <c r="U37" s="307"/>
      <c r="V37" s="307"/>
      <c r="W37" s="286"/>
      <c r="X37" s="290"/>
      <c r="Y37" s="290"/>
    </row>
    <row r="38" spans="1:25" x14ac:dyDescent="0.25">
      <c r="A38" s="285"/>
      <c r="B38" s="286"/>
      <c r="C38" s="286"/>
      <c r="D38" s="286"/>
      <c r="E38" s="286"/>
      <c r="F38" s="307"/>
      <c r="G38" s="286"/>
      <c r="H38" s="286"/>
      <c r="I38" s="307"/>
      <c r="J38" s="286"/>
      <c r="K38" s="290"/>
      <c r="L38" s="290"/>
      <c r="M38" s="285"/>
      <c r="N38" s="286"/>
      <c r="O38" s="286"/>
      <c r="P38" s="286"/>
      <c r="Q38" s="286"/>
      <c r="R38" s="307"/>
      <c r="S38" s="286"/>
      <c r="T38" s="286"/>
      <c r="U38" s="307"/>
      <c r="V38" s="307"/>
      <c r="W38" s="286"/>
      <c r="X38" s="290"/>
      <c r="Y38" s="290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1400</v>
      </c>
      <c r="G51" s="21"/>
      <c r="H51" s="21"/>
      <c r="I51" s="23">
        <f>SUM(I3:I50)</f>
        <v>1330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1386</v>
      </c>
      <c r="M52" s="1"/>
      <c r="Q52" s="19" t="s">
        <v>47</v>
      </c>
      <c r="R52" s="20">
        <f>R51*0.99</f>
        <v>0</v>
      </c>
    </row>
    <row r="53" spans="1:25" x14ac:dyDescent="0.25">
      <c r="E53" s="393" t="s">
        <v>48</v>
      </c>
      <c r="F53" s="393"/>
      <c r="G53" s="393"/>
      <c r="H53" s="393"/>
      <c r="I53" s="24">
        <f>F52-I51</f>
        <v>56</v>
      </c>
      <c r="Q53" s="393" t="s">
        <v>48</v>
      </c>
      <c r="R53" s="393"/>
      <c r="S53" s="393"/>
      <c r="T53" s="393"/>
      <c r="U53" s="24">
        <f>R52-U51</f>
        <v>0</v>
      </c>
      <c r="V53" s="63"/>
    </row>
    <row r="59" spans="1:25" ht="31.5" x14ac:dyDescent="0.5">
      <c r="A59" s="7"/>
      <c r="B59" s="394" t="s">
        <v>49</v>
      </c>
      <c r="C59" s="394"/>
      <c r="D59" s="394"/>
      <c r="E59" s="394"/>
      <c r="F59" s="394"/>
      <c r="G59" s="8"/>
      <c r="H59" s="8"/>
      <c r="I59" s="8"/>
      <c r="J59" s="55"/>
      <c r="M59" s="7"/>
      <c r="N59" s="394" t="s">
        <v>50</v>
      </c>
      <c r="O59" s="394"/>
      <c r="P59" s="394"/>
      <c r="Q59" s="394"/>
      <c r="R59" s="394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285"/>
      <c r="B61" s="286"/>
      <c r="C61" s="286"/>
      <c r="D61" s="286"/>
      <c r="E61" s="286"/>
      <c r="F61" s="303"/>
      <c r="G61" s="303"/>
      <c r="H61" s="303"/>
      <c r="I61" s="303"/>
      <c r="J61" s="320"/>
      <c r="K61" s="290"/>
      <c r="L61" s="290"/>
      <c r="M61" s="285"/>
      <c r="N61" s="286"/>
      <c r="O61" s="286"/>
      <c r="P61" s="286"/>
      <c r="Q61" s="286"/>
      <c r="R61" s="307"/>
      <c r="S61" s="286"/>
      <c r="T61" s="286"/>
      <c r="U61" s="307"/>
      <c r="V61" s="307"/>
      <c r="W61" s="320"/>
      <c r="X61" s="290"/>
      <c r="Y61" s="290"/>
    </row>
    <row r="62" spans="1:25" x14ac:dyDescent="0.25">
      <c r="A62" s="285"/>
      <c r="B62" s="286"/>
      <c r="C62" s="286"/>
      <c r="D62" s="286"/>
      <c r="E62" s="286"/>
      <c r="F62" s="307"/>
      <c r="G62" s="286"/>
      <c r="H62" s="286"/>
      <c r="I62" s="307"/>
      <c r="J62" s="320"/>
      <c r="K62" s="290"/>
      <c r="L62" s="290"/>
      <c r="M62" s="285"/>
      <c r="N62" s="286"/>
      <c r="O62" s="286"/>
      <c r="P62" s="286"/>
      <c r="Q62" s="286"/>
      <c r="R62" s="307"/>
      <c r="S62" s="286"/>
      <c r="T62" s="286"/>
      <c r="U62" s="307"/>
      <c r="V62" s="307"/>
      <c r="W62" s="320"/>
      <c r="X62" s="290"/>
      <c r="Y62" s="290"/>
    </row>
    <row r="63" spans="1:25" x14ac:dyDescent="0.25">
      <c r="A63" s="285"/>
      <c r="B63" s="286"/>
      <c r="C63" s="286"/>
      <c r="D63" s="286"/>
      <c r="E63" s="286"/>
      <c r="F63" s="307"/>
      <c r="G63" s="286"/>
      <c r="H63" s="286"/>
      <c r="I63" s="307"/>
      <c r="J63" s="320"/>
      <c r="K63" s="290"/>
      <c r="L63" s="290"/>
      <c r="M63" s="285"/>
      <c r="N63" s="286"/>
      <c r="O63" s="286"/>
      <c r="P63" s="286"/>
      <c r="Q63" s="286"/>
      <c r="R63" s="307"/>
      <c r="S63" s="286"/>
      <c r="T63" s="286"/>
      <c r="U63" s="307"/>
      <c r="V63" s="307"/>
      <c r="W63" s="320"/>
      <c r="X63" s="290"/>
      <c r="Y63" s="290"/>
    </row>
    <row r="64" spans="1:25" x14ac:dyDescent="0.25">
      <c r="A64" s="285"/>
      <c r="B64" s="286"/>
      <c r="C64" s="286"/>
      <c r="D64" s="286"/>
      <c r="E64" s="286"/>
      <c r="F64" s="307"/>
      <c r="G64" s="286"/>
      <c r="H64" s="286"/>
      <c r="I64" s="307"/>
      <c r="J64" s="320"/>
      <c r="K64" s="290"/>
      <c r="L64" s="290"/>
      <c r="M64" s="285"/>
      <c r="N64" s="286"/>
      <c r="O64" s="286"/>
      <c r="P64" s="286"/>
      <c r="Q64" s="286"/>
      <c r="R64" s="307"/>
      <c r="S64" s="286"/>
      <c r="T64" s="286"/>
      <c r="U64" s="307"/>
      <c r="V64" s="307"/>
      <c r="W64" s="320"/>
      <c r="X64" s="290"/>
      <c r="Y64" s="290"/>
    </row>
    <row r="65" spans="1:25" x14ac:dyDescent="0.25">
      <c r="A65" s="285"/>
      <c r="B65" s="286"/>
      <c r="C65" s="286"/>
      <c r="D65" s="286"/>
      <c r="E65" s="286"/>
      <c r="F65" s="307"/>
      <c r="G65" s="286"/>
      <c r="H65" s="286"/>
      <c r="I65" s="307"/>
      <c r="J65" s="320"/>
      <c r="K65" s="290"/>
      <c r="L65" s="290"/>
      <c r="M65" s="285"/>
      <c r="N65" s="286"/>
      <c r="O65" s="286"/>
      <c r="P65" s="286"/>
      <c r="Q65" s="286"/>
      <c r="R65" s="307"/>
      <c r="S65" s="286"/>
      <c r="T65" s="286"/>
      <c r="U65" s="307"/>
      <c r="V65" s="307"/>
      <c r="W65" s="320"/>
      <c r="X65" s="290"/>
      <c r="Y65" s="290"/>
    </row>
    <row r="66" spans="1:25" x14ac:dyDescent="0.25">
      <c r="A66" s="285"/>
      <c r="B66" s="286"/>
      <c r="C66" s="286"/>
      <c r="D66" s="286"/>
      <c r="E66" s="286"/>
      <c r="F66" s="307"/>
      <c r="G66" s="286"/>
      <c r="H66" s="286"/>
      <c r="I66" s="307"/>
      <c r="J66" s="320"/>
      <c r="K66" s="290"/>
      <c r="L66" s="290"/>
      <c r="M66" s="285"/>
      <c r="N66" s="286"/>
      <c r="O66" s="286"/>
      <c r="P66" s="286"/>
      <c r="Q66" s="286"/>
      <c r="R66" s="307"/>
      <c r="S66" s="286"/>
      <c r="T66" s="286"/>
      <c r="U66" s="307"/>
      <c r="V66" s="307"/>
      <c r="W66" s="320"/>
      <c r="X66" s="290"/>
      <c r="Y66" s="290"/>
    </row>
    <row r="67" spans="1:25" x14ac:dyDescent="0.25">
      <c r="A67" s="285"/>
      <c r="B67" s="286"/>
      <c r="C67" s="286"/>
      <c r="D67" s="286"/>
      <c r="E67" s="286"/>
      <c r="F67" s="307"/>
      <c r="G67" s="286"/>
      <c r="H67" s="286"/>
      <c r="I67" s="307"/>
      <c r="J67" s="320"/>
      <c r="K67" s="290"/>
      <c r="L67" s="290"/>
      <c r="M67" s="285"/>
      <c r="N67" s="286"/>
      <c r="O67" s="286"/>
      <c r="P67" s="286"/>
      <c r="Q67" s="286"/>
      <c r="R67" s="307"/>
      <c r="S67" s="286"/>
      <c r="T67" s="286"/>
      <c r="U67" s="307"/>
      <c r="V67" s="307"/>
      <c r="W67" s="320"/>
      <c r="X67" s="290"/>
      <c r="Y67" s="290"/>
    </row>
    <row r="68" spans="1:25" x14ac:dyDescent="0.25">
      <c r="A68" s="285"/>
      <c r="B68" s="286"/>
      <c r="C68" s="286"/>
      <c r="D68" s="286"/>
      <c r="E68" s="286"/>
      <c r="F68" s="307"/>
      <c r="G68" s="286"/>
      <c r="H68" s="286"/>
      <c r="I68" s="307"/>
      <c r="J68" s="320"/>
      <c r="K68" s="290"/>
      <c r="L68" s="290"/>
      <c r="M68" s="285"/>
      <c r="N68" s="286"/>
      <c r="O68" s="286"/>
      <c r="P68" s="286"/>
      <c r="Q68" s="286"/>
      <c r="R68" s="307"/>
      <c r="S68" s="286"/>
      <c r="T68" s="286"/>
      <c r="U68" s="307"/>
      <c r="V68" s="307"/>
      <c r="W68" s="320"/>
      <c r="X68" s="290"/>
      <c r="Y68" s="290"/>
    </row>
    <row r="69" spans="1:25" x14ac:dyDescent="0.25">
      <c r="A69" s="285"/>
      <c r="B69" s="286"/>
      <c r="C69" s="286"/>
      <c r="D69" s="286"/>
      <c r="E69" s="286"/>
      <c r="F69" s="307"/>
      <c r="G69" s="286"/>
      <c r="H69" s="286"/>
      <c r="I69" s="307"/>
      <c r="J69" s="320"/>
      <c r="K69" s="290"/>
      <c r="L69" s="290"/>
      <c r="M69" s="285"/>
      <c r="N69" s="286"/>
      <c r="O69" s="286"/>
      <c r="P69" s="286"/>
      <c r="Q69" s="286"/>
      <c r="R69" s="307"/>
      <c r="S69" s="286"/>
      <c r="T69" s="286"/>
      <c r="U69" s="307"/>
      <c r="V69" s="307"/>
      <c r="W69" s="320"/>
      <c r="X69" s="290"/>
      <c r="Y69" s="290"/>
    </row>
    <row r="70" spans="1:25" x14ac:dyDescent="0.25">
      <c r="A70" s="285"/>
      <c r="B70" s="286"/>
      <c r="C70" s="286"/>
      <c r="D70" s="286"/>
      <c r="E70" s="286"/>
      <c r="F70" s="307"/>
      <c r="G70" s="286"/>
      <c r="H70" s="286"/>
      <c r="I70" s="307"/>
      <c r="J70" s="320"/>
      <c r="K70" s="290"/>
      <c r="L70" s="290"/>
      <c r="M70" s="285"/>
      <c r="N70" s="286"/>
      <c r="O70" s="286"/>
      <c r="P70" s="286"/>
      <c r="Q70" s="286"/>
      <c r="R70" s="307"/>
      <c r="S70" s="286"/>
      <c r="T70" s="286"/>
      <c r="U70" s="307"/>
      <c r="V70" s="307"/>
      <c r="W70" s="320"/>
      <c r="X70" s="290"/>
      <c r="Y70" s="290"/>
    </row>
    <row r="71" spans="1:25" x14ac:dyDescent="0.25">
      <c r="A71" s="285"/>
      <c r="B71" s="286"/>
      <c r="C71" s="286"/>
      <c r="D71" s="286"/>
      <c r="E71" s="286"/>
      <c r="F71" s="307"/>
      <c r="G71" s="286"/>
      <c r="H71" s="286"/>
      <c r="I71" s="307"/>
      <c r="J71" s="320"/>
      <c r="K71" s="290"/>
      <c r="L71" s="290"/>
      <c r="M71" s="285"/>
      <c r="N71" s="286"/>
      <c r="O71" s="286"/>
      <c r="P71" s="286"/>
      <c r="Q71" s="286"/>
      <c r="R71" s="307"/>
      <c r="S71" s="286"/>
      <c r="T71" s="286"/>
      <c r="U71" s="307"/>
      <c r="V71" s="307"/>
      <c r="W71" s="320"/>
      <c r="X71" s="290"/>
      <c r="Y71" s="290"/>
    </row>
    <row r="72" spans="1:25" x14ac:dyDescent="0.25">
      <c r="A72" s="285"/>
      <c r="B72" s="286"/>
      <c r="C72" s="286"/>
      <c r="D72" s="286"/>
      <c r="E72" s="286"/>
      <c r="F72" s="307"/>
      <c r="G72" s="286"/>
      <c r="H72" s="286"/>
      <c r="I72" s="307"/>
      <c r="J72" s="286"/>
      <c r="K72" s="290"/>
      <c r="L72" s="290"/>
      <c r="M72" s="285"/>
      <c r="N72" s="286"/>
      <c r="O72" s="286"/>
      <c r="P72" s="286"/>
      <c r="Q72" s="286"/>
      <c r="R72" s="307"/>
      <c r="S72" s="286"/>
      <c r="T72" s="286"/>
      <c r="U72" s="307"/>
      <c r="V72" s="307"/>
      <c r="W72" s="320"/>
      <c r="X72" s="290"/>
      <c r="Y72" s="290"/>
    </row>
    <row r="73" spans="1:25" x14ac:dyDescent="0.25">
      <c r="A73" s="285"/>
      <c r="B73" s="286"/>
      <c r="C73" s="286"/>
      <c r="D73" s="286"/>
      <c r="E73" s="286"/>
      <c r="F73" s="307"/>
      <c r="G73" s="286"/>
      <c r="H73" s="286"/>
      <c r="I73" s="307"/>
      <c r="J73" s="286"/>
      <c r="K73" s="325"/>
      <c r="L73" s="290"/>
      <c r="M73" s="285"/>
      <c r="N73" s="286"/>
      <c r="O73" s="286"/>
      <c r="P73" s="286"/>
      <c r="Q73" s="286"/>
      <c r="R73" s="307"/>
      <c r="S73" s="286"/>
      <c r="T73" s="286"/>
      <c r="U73" s="307"/>
      <c r="V73" s="307"/>
      <c r="W73" s="320"/>
      <c r="X73" s="290"/>
      <c r="Y73" s="290"/>
    </row>
    <row r="74" spans="1:25" x14ac:dyDescent="0.25">
      <c r="A74" s="285"/>
      <c r="B74" s="286"/>
      <c r="C74" s="286"/>
      <c r="D74" s="286"/>
      <c r="E74" s="286"/>
      <c r="F74" s="307"/>
      <c r="G74" s="286"/>
      <c r="H74" s="286"/>
      <c r="I74" s="307"/>
      <c r="J74" s="286"/>
      <c r="K74" s="290"/>
      <c r="L74" s="290"/>
      <c r="M74" s="285"/>
      <c r="N74" s="286"/>
      <c r="O74" s="286"/>
      <c r="P74" s="286"/>
      <c r="Q74" s="286"/>
      <c r="R74" s="307"/>
      <c r="S74" s="286"/>
      <c r="T74" s="286"/>
      <c r="U74" s="307"/>
      <c r="V74" s="307"/>
      <c r="W74" s="327"/>
      <c r="X74" s="290"/>
      <c r="Y74" s="290"/>
    </row>
    <row r="75" spans="1:25" x14ac:dyDescent="0.25">
      <c r="A75" s="285"/>
      <c r="B75" s="286"/>
      <c r="C75" s="286"/>
      <c r="D75" s="286"/>
      <c r="E75" s="286"/>
      <c r="F75" s="307"/>
      <c r="G75" s="286"/>
      <c r="H75" s="286"/>
      <c r="I75" s="307"/>
      <c r="J75" s="286"/>
      <c r="K75" s="290"/>
      <c r="L75" s="290"/>
      <c r="M75" s="285"/>
      <c r="N75" s="286"/>
      <c r="O75" s="286"/>
      <c r="P75" s="286"/>
      <c r="Q75" s="286"/>
      <c r="R75" s="307"/>
      <c r="S75" s="286"/>
      <c r="T75" s="286"/>
      <c r="U75" s="307"/>
      <c r="V75" s="307"/>
      <c r="W75" s="327"/>
      <c r="X75" s="290"/>
      <c r="Y75" s="290"/>
    </row>
    <row r="76" spans="1:25" x14ac:dyDescent="0.25">
      <c r="A76" s="285"/>
      <c r="B76" s="286"/>
      <c r="C76" s="286"/>
      <c r="D76" s="286"/>
      <c r="E76" s="286"/>
      <c r="F76" s="307"/>
      <c r="G76" s="286"/>
      <c r="H76" s="286"/>
      <c r="I76" s="307"/>
      <c r="J76" s="328"/>
      <c r="K76" s="290"/>
      <c r="L76" s="290"/>
      <c r="M76" s="285"/>
      <c r="N76" s="286"/>
      <c r="O76" s="286"/>
      <c r="P76" s="286"/>
      <c r="Q76" s="286"/>
      <c r="R76" s="307"/>
      <c r="S76" s="286"/>
      <c r="T76" s="286"/>
      <c r="U76" s="307"/>
      <c r="V76" s="307"/>
      <c r="W76" s="327"/>
      <c r="X76" s="290"/>
      <c r="Y76" s="290"/>
    </row>
    <row r="77" spans="1:25" x14ac:dyDescent="0.25">
      <c r="A77" s="285"/>
      <c r="B77" s="286"/>
      <c r="C77" s="286"/>
      <c r="D77" s="286"/>
      <c r="E77" s="286"/>
      <c r="F77" s="307"/>
      <c r="G77" s="286"/>
      <c r="H77" s="286"/>
      <c r="I77" s="307"/>
      <c r="J77" s="328"/>
      <c r="K77" s="290"/>
      <c r="L77" s="290"/>
      <c r="M77" s="285"/>
      <c r="N77" s="286"/>
      <c r="O77" s="286"/>
      <c r="P77" s="286"/>
      <c r="Q77" s="286"/>
      <c r="R77" s="307"/>
      <c r="S77" s="286"/>
      <c r="T77" s="286"/>
      <c r="U77" s="307"/>
      <c r="V77" s="307"/>
      <c r="W77" s="327"/>
      <c r="X77" s="290"/>
      <c r="Y77" s="290"/>
    </row>
    <row r="78" spans="1:25" x14ac:dyDescent="0.25">
      <c r="A78" s="285"/>
      <c r="B78" s="286"/>
      <c r="C78" s="286"/>
      <c r="D78" s="286"/>
      <c r="E78" s="286"/>
      <c r="F78" s="307"/>
      <c r="G78" s="286"/>
      <c r="H78" s="329"/>
      <c r="I78" s="330"/>
      <c r="J78" s="328"/>
      <c r="K78" s="290"/>
      <c r="L78" s="290"/>
      <c r="M78" s="285"/>
      <c r="N78" s="286"/>
      <c r="O78" s="286"/>
      <c r="P78" s="286"/>
      <c r="Q78" s="286"/>
      <c r="R78" s="307"/>
      <c r="S78" s="286"/>
      <c r="T78" s="286"/>
      <c r="U78" s="307"/>
      <c r="V78" s="307"/>
      <c r="W78" s="327"/>
      <c r="X78" s="290"/>
      <c r="Y78" s="290"/>
    </row>
    <row r="79" spans="1:25" x14ac:dyDescent="0.25">
      <c r="A79" s="285"/>
      <c r="B79" s="286"/>
      <c r="C79" s="286"/>
      <c r="D79" s="286"/>
      <c r="E79" s="286"/>
      <c r="F79" s="307"/>
      <c r="G79" s="286"/>
      <c r="H79" s="291"/>
      <c r="I79" s="306"/>
      <c r="J79" s="328"/>
      <c r="K79" s="290"/>
      <c r="L79" s="290"/>
      <c r="M79" s="285"/>
      <c r="N79" s="286"/>
      <c r="O79" s="286"/>
      <c r="P79" s="286"/>
      <c r="Q79" s="286"/>
      <c r="R79" s="307"/>
      <c r="S79" s="286"/>
      <c r="T79" s="286"/>
      <c r="U79" s="307"/>
      <c r="V79" s="307"/>
      <c r="W79" s="327"/>
      <c r="X79" s="290"/>
      <c r="Y79" s="290"/>
    </row>
    <row r="80" spans="1:25" x14ac:dyDescent="0.25">
      <c r="A80" s="285"/>
      <c r="B80" s="286"/>
      <c r="C80" s="286"/>
      <c r="D80" s="286"/>
      <c r="E80" s="286"/>
      <c r="F80" s="307"/>
      <c r="G80" s="286"/>
      <c r="H80" s="286"/>
      <c r="I80" s="307"/>
      <c r="J80" s="328"/>
      <c r="K80" s="290"/>
      <c r="L80" s="290"/>
      <c r="M80" s="285"/>
      <c r="N80" s="286"/>
      <c r="O80" s="286"/>
      <c r="P80" s="286"/>
      <c r="Q80" s="286"/>
      <c r="R80" s="307"/>
      <c r="S80" s="286"/>
      <c r="T80" s="286"/>
      <c r="U80" s="307"/>
      <c r="V80" s="307"/>
      <c r="W80" s="327"/>
      <c r="X80" s="290"/>
      <c r="Y80" s="290"/>
    </row>
    <row r="81" spans="1:25" x14ac:dyDescent="0.25">
      <c r="A81" s="285"/>
      <c r="B81" s="286"/>
      <c r="C81" s="286"/>
      <c r="D81" s="286"/>
      <c r="E81" s="286"/>
      <c r="F81" s="307"/>
      <c r="G81" s="286"/>
      <c r="H81" s="286"/>
      <c r="I81" s="307"/>
      <c r="J81" s="328"/>
      <c r="K81" s="290"/>
      <c r="L81" s="290"/>
      <c r="M81" s="285"/>
      <c r="N81" s="286"/>
      <c r="O81" s="286"/>
      <c r="P81" s="286"/>
      <c r="Q81" s="286"/>
      <c r="R81" s="307"/>
      <c r="S81" s="286"/>
      <c r="T81" s="286"/>
      <c r="U81" s="307"/>
      <c r="V81" s="307"/>
      <c r="W81" s="327"/>
      <c r="X81" s="290"/>
      <c r="Y81" s="290"/>
    </row>
    <row r="82" spans="1:25" x14ac:dyDescent="0.25">
      <c r="A82" s="285"/>
      <c r="B82" s="286"/>
      <c r="C82" s="286"/>
      <c r="D82" s="286"/>
      <c r="E82" s="286"/>
      <c r="F82" s="307"/>
      <c r="G82" s="286"/>
      <c r="H82" s="286"/>
      <c r="I82" s="307"/>
      <c r="J82" s="328"/>
      <c r="K82" s="290"/>
      <c r="L82" s="290"/>
      <c r="M82" s="285"/>
      <c r="N82" s="286"/>
      <c r="O82" s="286"/>
      <c r="P82" s="286"/>
      <c r="Q82" s="286"/>
      <c r="R82" s="307"/>
      <c r="S82" s="286"/>
      <c r="T82" s="286"/>
      <c r="U82" s="307"/>
      <c r="V82" s="307"/>
      <c r="W82" s="327"/>
      <c r="X82" s="290"/>
      <c r="Y82" s="290"/>
    </row>
    <row r="83" spans="1:25" x14ac:dyDescent="0.25">
      <c r="A83" s="285"/>
      <c r="B83" s="286"/>
      <c r="C83" s="286"/>
      <c r="D83" s="286"/>
      <c r="E83" s="286"/>
      <c r="F83" s="307"/>
      <c r="G83" s="286"/>
      <c r="H83" s="286"/>
      <c r="I83" s="307"/>
      <c r="J83" s="328"/>
      <c r="K83" s="290"/>
      <c r="L83" s="290"/>
      <c r="M83" s="285"/>
      <c r="N83" s="286"/>
      <c r="O83" s="286"/>
      <c r="P83" s="286"/>
      <c r="Q83" s="286"/>
      <c r="R83" s="307"/>
      <c r="S83" s="286"/>
      <c r="T83" s="286"/>
      <c r="U83" s="307"/>
      <c r="V83" s="307"/>
      <c r="W83" s="327"/>
      <c r="X83" s="290"/>
      <c r="Y83" s="290"/>
    </row>
    <row r="84" spans="1:25" x14ac:dyDescent="0.25">
      <c r="A84" s="285"/>
      <c r="B84" s="286"/>
      <c r="C84" s="286"/>
      <c r="D84" s="286"/>
      <c r="E84" s="286"/>
      <c r="F84" s="307"/>
      <c r="G84" s="286"/>
      <c r="H84" s="286"/>
      <c r="I84" s="307"/>
      <c r="J84" s="328"/>
      <c r="K84" s="290"/>
      <c r="L84" s="290"/>
      <c r="M84" s="285"/>
      <c r="N84" s="286"/>
      <c r="O84" s="286"/>
      <c r="P84" s="286"/>
      <c r="Q84" s="286"/>
      <c r="R84" s="307"/>
      <c r="S84" s="286"/>
      <c r="T84" s="286"/>
      <c r="U84" s="307"/>
      <c r="V84" s="307"/>
      <c r="W84" s="327"/>
      <c r="X84" s="290"/>
      <c r="Y84" s="290"/>
    </row>
    <row r="85" spans="1:25" x14ac:dyDescent="0.25">
      <c r="A85" s="285"/>
      <c r="B85" s="286"/>
      <c r="C85" s="286"/>
      <c r="D85" s="286"/>
      <c r="E85" s="286"/>
      <c r="F85" s="307"/>
      <c r="G85" s="286"/>
      <c r="H85" s="286"/>
      <c r="I85" s="307"/>
      <c r="J85" s="328"/>
      <c r="K85" s="290"/>
      <c r="L85" s="290"/>
      <c r="M85" s="285"/>
      <c r="N85" s="286"/>
      <c r="O85" s="286"/>
      <c r="P85" s="286"/>
      <c r="Q85" s="286"/>
      <c r="R85" s="307"/>
      <c r="S85" s="286"/>
      <c r="T85" s="286"/>
      <c r="U85" s="307"/>
      <c r="V85" s="307"/>
      <c r="W85" s="327"/>
      <c r="X85" s="290"/>
      <c r="Y85" s="290"/>
    </row>
    <row r="86" spans="1:25" x14ac:dyDescent="0.25">
      <c r="A86" s="285"/>
      <c r="B86" s="286"/>
      <c r="C86" s="286"/>
      <c r="D86" s="286"/>
      <c r="E86" s="286"/>
      <c r="F86" s="307"/>
      <c r="G86" s="286"/>
      <c r="H86" s="286"/>
      <c r="I86" s="307"/>
      <c r="J86" s="328"/>
      <c r="K86" s="290"/>
      <c r="L86" s="290"/>
      <c r="M86" s="285"/>
      <c r="N86" s="286"/>
      <c r="O86" s="286"/>
      <c r="P86" s="286"/>
      <c r="Q86" s="286"/>
      <c r="R86" s="307"/>
      <c r="S86" s="286"/>
      <c r="T86" s="286"/>
      <c r="U86" s="307"/>
      <c r="V86" s="307"/>
      <c r="W86" s="327"/>
      <c r="X86" s="290"/>
      <c r="Y86" s="290"/>
    </row>
    <row r="87" spans="1:25" x14ac:dyDescent="0.25">
      <c r="A87" s="285"/>
      <c r="B87" s="286"/>
      <c r="C87" s="286"/>
      <c r="D87" s="286"/>
      <c r="E87" s="286"/>
      <c r="F87" s="307"/>
      <c r="G87" s="286"/>
      <c r="H87" s="286"/>
      <c r="I87" s="307"/>
      <c r="J87" s="328"/>
      <c r="K87" s="290"/>
      <c r="L87" s="290"/>
      <c r="M87" s="285"/>
      <c r="N87" s="286"/>
      <c r="O87" s="286"/>
      <c r="P87" s="286"/>
      <c r="Q87" s="286"/>
      <c r="R87" s="307"/>
      <c r="S87" s="286"/>
      <c r="T87" s="286"/>
      <c r="U87" s="307"/>
      <c r="V87" s="307"/>
      <c r="W87" s="327"/>
      <c r="X87" s="290"/>
      <c r="Y87" s="290"/>
    </row>
    <row r="88" spans="1:25" x14ac:dyDescent="0.25">
      <c r="A88" s="285"/>
      <c r="B88" s="286"/>
      <c r="C88" s="286"/>
      <c r="D88" s="286"/>
      <c r="E88" s="286"/>
      <c r="F88" s="307"/>
      <c r="G88" s="286"/>
      <c r="H88" s="286"/>
      <c r="I88" s="307"/>
      <c r="J88" s="328"/>
      <c r="K88" s="290"/>
      <c r="L88" s="290"/>
      <c r="M88" s="285"/>
      <c r="N88" s="286"/>
      <c r="O88" s="286"/>
      <c r="P88" s="286"/>
      <c r="Q88" s="286"/>
      <c r="R88" s="307"/>
      <c r="S88" s="286"/>
      <c r="T88" s="286"/>
      <c r="U88" s="307"/>
      <c r="V88" s="307"/>
      <c r="W88" s="286"/>
      <c r="X88" s="290"/>
      <c r="Y88" s="290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393" t="s">
        <v>48</v>
      </c>
      <c r="R110" s="393"/>
      <c r="S110" s="393"/>
      <c r="T110" s="393"/>
      <c r="U110" s="24">
        <f>R109-U108</f>
        <v>0</v>
      </c>
      <c r="V110" s="63"/>
    </row>
    <row r="111" spans="1:23" x14ac:dyDescent="0.25">
      <c r="E111" s="393" t="s">
        <v>48</v>
      </c>
      <c r="F111" s="393"/>
      <c r="G111" s="393"/>
      <c r="H111" s="393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395"/>
      <c r="R113" s="395"/>
      <c r="S113" s="395"/>
      <c r="T113" s="395"/>
      <c r="U113" s="65"/>
      <c r="V113" s="65"/>
    </row>
    <row r="117" spans="1:24" ht="31.5" x14ac:dyDescent="0.5">
      <c r="A117" s="7"/>
      <c r="B117" s="394" t="s">
        <v>127</v>
      </c>
      <c r="C117" s="394"/>
      <c r="D117" s="394"/>
      <c r="E117" s="394"/>
      <c r="F117" s="394"/>
      <c r="G117" s="8"/>
      <c r="H117" s="8"/>
      <c r="I117" s="8"/>
      <c r="J117" s="55"/>
      <c r="M117" s="7"/>
      <c r="N117" s="394" t="s">
        <v>65</v>
      </c>
      <c r="O117" s="394"/>
      <c r="P117" s="394"/>
      <c r="Q117" s="394"/>
      <c r="R117" s="394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285"/>
      <c r="B119" s="286"/>
      <c r="C119" s="286"/>
      <c r="D119" s="286"/>
      <c r="E119" s="286"/>
      <c r="F119" s="307"/>
      <c r="G119" s="286"/>
      <c r="H119" s="286"/>
      <c r="I119" s="307"/>
      <c r="J119" s="320"/>
      <c r="K119" s="290"/>
      <c r="L119" s="290"/>
      <c r="M119" s="285"/>
      <c r="N119" s="286"/>
      <c r="O119" s="286"/>
      <c r="P119" s="286"/>
      <c r="Q119" s="286"/>
      <c r="R119" s="307"/>
      <c r="S119" s="286"/>
      <c r="T119" s="286"/>
      <c r="U119" s="307"/>
      <c r="V119" s="307"/>
      <c r="W119" s="331"/>
      <c r="X119" s="290"/>
    </row>
    <row r="120" spans="1:24" x14ac:dyDescent="0.25">
      <c r="A120" s="285"/>
      <c r="B120" s="286"/>
      <c r="C120" s="286"/>
      <c r="D120" s="286"/>
      <c r="E120" s="286"/>
      <c r="F120" s="307"/>
      <c r="G120" s="286"/>
      <c r="H120" s="286"/>
      <c r="I120" s="307"/>
      <c r="J120" s="320"/>
      <c r="K120" s="290"/>
      <c r="L120" s="290"/>
      <c r="M120" s="285"/>
      <c r="N120" s="286"/>
      <c r="O120" s="286"/>
      <c r="P120" s="286"/>
      <c r="Q120" s="286"/>
      <c r="R120" s="307"/>
      <c r="S120" s="286"/>
      <c r="T120" s="286"/>
      <c r="U120" s="307"/>
      <c r="V120" s="307"/>
      <c r="W120" s="331"/>
      <c r="X120" s="290"/>
    </row>
    <row r="121" spans="1:24" x14ac:dyDescent="0.25">
      <c r="A121" s="285"/>
      <c r="B121" s="286"/>
      <c r="C121" s="286"/>
      <c r="D121" s="286"/>
      <c r="E121" s="286"/>
      <c r="F121" s="307"/>
      <c r="G121" s="286"/>
      <c r="H121" s="286"/>
      <c r="I121" s="307"/>
      <c r="J121" s="320"/>
      <c r="K121" s="290"/>
      <c r="L121" s="290"/>
      <c r="M121" s="285"/>
      <c r="N121" s="286"/>
      <c r="O121" s="286"/>
      <c r="P121" s="286"/>
      <c r="Q121" s="286"/>
      <c r="R121" s="307"/>
      <c r="S121" s="286"/>
      <c r="T121" s="286"/>
      <c r="U121" s="307"/>
      <c r="V121" s="307"/>
      <c r="W121" s="331"/>
      <c r="X121" s="290"/>
    </row>
    <row r="122" spans="1:24" x14ac:dyDescent="0.25">
      <c r="A122" s="285"/>
      <c r="B122" s="286"/>
      <c r="C122" s="286"/>
      <c r="D122" s="286"/>
      <c r="E122" s="286"/>
      <c r="F122" s="307"/>
      <c r="G122" s="286"/>
      <c r="H122" s="286"/>
      <c r="I122" s="307"/>
      <c r="J122" s="320"/>
      <c r="K122" s="290"/>
      <c r="L122" s="290"/>
      <c r="M122" s="285"/>
      <c r="N122" s="286"/>
      <c r="O122" s="286"/>
      <c r="P122" s="286"/>
      <c r="Q122" s="286"/>
      <c r="R122" s="307"/>
      <c r="S122" s="286"/>
      <c r="T122" s="286"/>
      <c r="U122" s="307"/>
      <c r="V122" s="307"/>
      <c r="W122" s="331"/>
      <c r="X122" s="290"/>
    </row>
    <row r="123" spans="1:24" x14ac:dyDescent="0.25">
      <c r="A123" s="285"/>
      <c r="B123" s="286"/>
      <c r="C123" s="286"/>
      <c r="D123" s="286"/>
      <c r="E123" s="286"/>
      <c r="F123" s="307"/>
      <c r="G123" s="286"/>
      <c r="H123" s="286"/>
      <c r="I123" s="307"/>
      <c r="J123" s="320"/>
      <c r="K123" s="290"/>
      <c r="L123" s="290"/>
      <c r="M123" s="285"/>
      <c r="N123" s="286"/>
      <c r="O123" s="286"/>
      <c r="P123" s="286"/>
      <c r="Q123" s="286"/>
      <c r="R123" s="307"/>
      <c r="S123" s="286"/>
      <c r="T123" s="286"/>
      <c r="U123" s="307"/>
      <c r="V123" s="307"/>
      <c r="W123" s="331"/>
      <c r="X123" s="290"/>
    </row>
    <row r="124" spans="1:24" x14ac:dyDescent="0.25">
      <c r="A124" s="285"/>
      <c r="B124" s="286"/>
      <c r="C124" s="286"/>
      <c r="D124" s="286"/>
      <c r="E124" s="286"/>
      <c r="F124" s="307"/>
      <c r="G124" s="286"/>
      <c r="H124" s="286"/>
      <c r="I124" s="307"/>
      <c r="J124" s="320"/>
      <c r="K124" s="290"/>
      <c r="L124" s="290"/>
      <c r="M124" s="285"/>
      <c r="N124" s="286"/>
      <c r="O124" s="286"/>
      <c r="P124" s="286"/>
      <c r="Q124" s="286"/>
      <c r="R124" s="307"/>
      <c r="S124" s="286"/>
      <c r="T124" s="286"/>
      <c r="U124" s="332"/>
      <c r="V124" s="332"/>
      <c r="W124" s="286"/>
      <c r="X124" s="290"/>
    </row>
    <row r="125" spans="1:24" x14ac:dyDescent="0.25">
      <c r="A125" s="285"/>
      <c r="B125" s="286"/>
      <c r="C125" s="286"/>
      <c r="D125" s="286"/>
      <c r="E125" s="286"/>
      <c r="F125" s="307"/>
      <c r="G125" s="286"/>
      <c r="H125" s="286"/>
      <c r="I125" s="307"/>
      <c r="J125" s="286"/>
      <c r="K125" s="290"/>
      <c r="L125" s="290"/>
      <c r="M125" s="285"/>
      <c r="N125" s="286"/>
      <c r="O125" s="286"/>
      <c r="P125" s="286"/>
      <c r="Q125" s="286"/>
      <c r="R125" s="307"/>
      <c r="S125" s="286"/>
      <c r="T125" s="286"/>
      <c r="U125" s="307"/>
      <c r="V125" s="307"/>
      <c r="W125" s="331"/>
      <c r="X125" s="290"/>
    </row>
    <row r="126" spans="1:24" x14ac:dyDescent="0.25">
      <c r="A126" s="285"/>
      <c r="B126" s="286"/>
      <c r="C126" s="286"/>
      <c r="D126" s="286"/>
      <c r="E126" s="286"/>
      <c r="F126" s="307"/>
      <c r="G126" s="286"/>
      <c r="H126" s="286"/>
      <c r="I126" s="307"/>
      <c r="J126" s="286"/>
      <c r="K126" s="290"/>
      <c r="L126" s="290"/>
      <c r="M126" s="285"/>
      <c r="N126" s="286"/>
      <c r="O126" s="286"/>
      <c r="P126" s="286"/>
      <c r="Q126" s="286"/>
      <c r="R126" s="307"/>
      <c r="S126" s="286"/>
      <c r="T126" s="286"/>
      <c r="U126" s="307"/>
      <c r="V126" s="307"/>
      <c r="W126" s="331"/>
      <c r="X126" s="290"/>
    </row>
    <row r="127" spans="1:24" x14ac:dyDescent="0.25">
      <c r="A127" s="285"/>
      <c r="B127" s="286"/>
      <c r="C127" s="286"/>
      <c r="D127" s="286"/>
      <c r="E127" s="286"/>
      <c r="F127" s="307"/>
      <c r="G127" s="286"/>
      <c r="H127" s="286"/>
      <c r="I127" s="307"/>
      <c r="J127" s="286"/>
      <c r="K127" s="290"/>
      <c r="L127" s="290"/>
      <c r="M127" s="285"/>
      <c r="N127" s="286"/>
      <c r="O127" s="286"/>
      <c r="P127" s="286"/>
      <c r="Q127" s="286"/>
      <c r="R127" s="307"/>
      <c r="S127" s="286"/>
      <c r="T127" s="286"/>
      <c r="U127" s="307"/>
      <c r="V127" s="307"/>
      <c r="W127" s="331"/>
      <c r="X127" s="290"/>
    </row>
    <row r="128" spans="1:24" x14ac:dyDescent="0.25">
      <c r="A128" s="285"/>
      <c r="B128" s="286"/>
      <c r="C128" s="286"/>
      <c r="D128" s="286"/>
      <c r="E128" s="286"/>
      <c r="F128" s="307"/>
      <c r="G128" s="286"/>
      <c r="H128" s="286"/>
      <c r="I128" s="307"/>
      <c r="J128" s="286"/>
      <c r="K128" s="290"/>
      <c r="L128" s="290"/>
      <c r="M128" s="285"/>
      <c r="N128" s="286"/>
      <c r="O128" s="286"/>
      <c r="P128" s="286"/>
      <c r="Q128" s="286"/>
      <c r="R128" s="307"/>
      <c r="S128" s="286"/>
      <c r="T128" s="286"/>
      <c r="U128" s="307"/>
      <c r="V128" s="307"/>
      <c r="W128" s="320"/>
      <c r="X128" s="290"/>
    </row>
    <row r="129" spans="1:46" x14ac:dyDescent="0.25">
      <c r="A129" s="285"/>
      <c r="B129" s="286"/>
      <c r="C129" s="286"/>
      <c r="D129" s="286"/>
      <c r="E129" s="286"/>
      <c r="F129" s="307"/>
      <c r="G129" s="286"/>
      <c r="H129" s="286"/>
      <c r="I129" s="307"/>
      <c r="J129" s="286"/>
      <c r="K129" s="290"/>
      <c r="L129" s="290"/>
      <c r="M129" s="285"/>
      <c r="N129" s="286"/>
      <c r="O129" s="286"/>
      <c r="P129" s="286"/>
      <c r="Q129" s="286"/>
      <c r="R129" s="307"/>
      <c r="S129" s="286"/>
      <c r="T129" s="286"/>
      <c r="U129" s="307"/>
      <c r="V129" s="307"/>
      <c r="W129" s="320"/>
      <c r="X129" s="290"/>
    </row>
    <row r="130" spans="1:46" x14ac:dyDescent="0.25">
      <c r="A130" s="285"/>
      <c r="B130" s="286"/>
      <c r="C130" s="286"/>
      <c r="D130" s="286"/>
      <c r="E130" s="286"/>
      <c r="F130" s="307"/>
      <c r="G130" s="286"/>
      <c r="H130" s="286"/>
      <c r="I130" s="307"/>
      <c r="J130" s="286"/>
      <c r="K130" s="325"/>
      <c r="L130" s="290"/>
      <c r="M130" s="285"/>
      <c r="N130" s="286"/>
      <c r="O130" s="286"/>
      <c r="P130" s="286"/>
      <c r="Q130" s="286"/>
      <c r="R130" s="307"/>
      <c r="S130" s="286"/>
      <c r="T130" s="286"/>
      <c r="U130" s="307"/>
      <c r="V130" s="307"/>
      <c r="W130" s="320"/>
      <c r="X130" s="290"/>
    </row>
    <row r="131" spans="1:46" x14ac:dyDescent="0.25">
      <c r="A131" s="285"/>
      <c r="B131" s="286"/>
      <c r="C131" s="286"/>
      <c r="D131" s="286"/>
      <c r="E131" s="286"/>
      <c r="F131" s="307"/>
      <c r="G131" s="286"/>
      <c r="H131" s="286"/>
      <c r="I131" s="307"/>
      <c r="J131" s="333"/>
      <c r="K131" s="290"/>
      <c r="L131" s="290"/>
      <c r="M131" s="285"/>
      <c r="N131" s="286"/>
      <c r="O131" s="286"/>
      <c r="P131" s="286"/>
      <c r="Q131" s="286"/>
      <c r="R131" s="307"/>
      <c r="S131" s="286"/>
      <c r="T131" s="286"/>
      <c r="U131" s="307"/>
      <c r="V131" s="307"/>
      <c r="W131" s="320"/>
      <c r="X131" s="290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285"/>
      <c r="B132" s="286"/>
      <c r="C132" s="286"/>
      <c r="D132" s="286"/>
      <c r="E132" s="286"/>
      <c r="F132" s="307"/>
      <c r="G132" s="286"/>
      <c r="H132" s="286"/>
      <c r="I132" s="307"/>
      <c r="J132" s="333"/>
      <c r="K132" s="290"/>
      <c r="L132" s="290"/>
      <c r="M132" s="285"/>
      <c r="N132" s="286"/>
      <c r="O132" s="286"/>
      <c r="P132" s="286"/>
      <c r="Q132" s="286"/>
      <c r="R132" s="307"/>
      <c r="S132" s="286"/>
      <c r="T132" s="286"/>
      <c r="U132" s="307"/>
      <c r="V132" s="307"/>
      <c r="W132" s="320"/>
      <c r="X132" s="290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285"/>
      <c r="B133" s="286"/>
      <c r="C133" s="286"/>
      <c r="D133" s="286"/>
      <c r="E133" s="286"/>
      <c r="F133" s="307"/>
      <c r="G133" s="286"/>
      <c r="H133" s="286"/>
      <c r="I133" s="307"/>
      <c r="J133" s="333"/>
      <c r="K133" s="290"/>
      <c r="L133" s="290"/>
      <c r="M133" s="285"/>
      <c r="N133" s="286"/>
      <c r="O133" s="286"/>
      <c r="P133" s="286"/>
      <c r="Q133" s="286"/>
      <c r="R133" s="307"/>
      <c r="S133" s="286"/>
      <c r="T133" s="286"/>
      <c r="U133" s="307"/>
      <c r="V133" s="307"/>
      <c r="W133" s="320"/>
      <c r="X133" s="290"/>
      <c r="Y133" s="1"/>
      <c r="AD133" s="64"/>
      <c r="AG133" s="64"/>
    </row>
    <row r="134" spans="1:46" x14ac:dyDescent="0.25">
      <c r="A134" s="285"/>
      <c r="B134" s="286"/>
      <c r="C134" s="286"/>
      <c r="D134" s="286"/>
      <c r="E134" s="286"/>
      <c r="F134" s="307"/>
      <c r="G134" s="286"/>
      <c r="H134" s="286"/>
      <c r="I134" s="307"/>
      <c r="J134" s="333"/>
      <c r="K134" s="290"/>
      <c r="L134" s="290"/>
      <c r="M134" s="285"/>
      <c r="N134" s="286"/>
      <c r="O134" s="286"/>
      <c r="P134" s="286"/>
      <c r="Q134" s="286"/>
      <c r="R134" s="307"/>
      <c r="S134" s="286"/>
      <c r="T134" s="286"/>
      <c r="U134" s="307"/>
      <c r="V134" s="307"/>
      <c r="W134" s="320"/>
      <c r="X134" s="290"/>
      <c r="Y134" s="1"/>
      <c r="AD134" s="64"/>
      <c r="AG134" s="64"/>
    </row>
    <row r="135" spans="1:46" x14ac:dyDescent="0.25">
      <c r="A135" s="285"/>
      <c r="B135" s="286"/>
      <c r="C135" s="286"/>
      <c r="D135" s="286"/>
      <c r="E135" s="286"/>
      <c r="F135" s="307"/>
      <c r="G135" s="286"/>
      <c r="H135" s="286"/>
      <c r="I135" s="307"/>
      <c r="J135" s="333"/>
      <c r="K135" s="290"/>
      <c r="L135" s="290"/>
      <c r="M135" s="285"/>
      <c r="N135" s="286"/>
      <c r="O135" s="286"/>
      <c r="P135" s="286"/>
      <c r="Q135" s="286"/>
      <c r="R135" s="307"/>
      <c r="S135" s="286"/>
      <c r="T135" s="286"/>
      <c r="U135" s="307"/>
      <c r="V135" s="307"/>
      <c r="W135" s="320"/>
      <c r="X135" s="290"/>
      <c r="Y135" s="1"/>
      <c r="AD135" s="64"/>
      <c r="AG135" s="64"/>
    </row>
    <row r="136" spans="1:46" x14ac:dyDescent="0.25">
      <c r="A136" s="285"/>
      <c r="B136" s="286"/>
      <c r="C136" s="286"/>
      <c r="D136" s="286"/>
      <c r="E136" s="286"/>
      <c r="F136" s="307"/>
      <c r="G136" s="286"/>
      <c r="H136" s="286"/>
      <c r="I136" s="307"/>
      <c r="J136" s="334"/>
      <c r="K136" s="290"/>
      <c r="L136" s="290"/>
      <c r="M136" s="285"/>
      <c r="N136" s="286"/>
      <c r="O136" s="286"/>
      <c r="P136" s="286"/>
      <c r="Q136" s="286"/>
      <c r="R136" s="307"/>
      <c r="S136" s="286"/>
      <c r="T136" s="286"/>
      <c r="U136" s="307"/>
      <c r="V136" s="335"/>
      <c r="W136" s="336"/>
      <c r="X136" s="290"/>
      <c r="Y136" s="1"/>
      <c r="AD136" s="64"/>
      <c r="AG136" s="64"/>
    </row>
    <row r="137" spans="1:46" x14ac:dyDescent="0.25">
      <c r="A137" s="285"/>
      <c r="B137" s="286"/>
      <c r="C137" s="286"/>
      <c r="D137" s="286"/>
      <c r="E137" s="286"/>
      <c r="F137" s="307"/>
      <c r="G137" s="286"/>
      <c r="H137" s="286"/>
      <c r="I137" s="307"/>
      <c r="J137" s="334"/>
      <c r="K137" s="290"/>
      <c r="L137" s="290"/>
      <c r="M137" s="285"/>
      <c r="N137" s="286"/>
      <c r="O137" s="286"/>
      <c r="P137" s="286"/>
      <c r="Q137" s="286"/>
      <c r="R137" s="307"/>
      <c r="S137" s="286"/>
      <c r="T137" s="286"/>
      <c r="U137" s="307"/>
      <c r="V137" s="335"/>
      <c r="W137" s="336"/>
      <c r="X137" s="290"/>
      <c r="AD137" s="72"/>
    </row>
    <row r="138" spans="1:46" x14ac:dyDescent="0.25">
      <c r="A138" s="285"/>
      <c r="B138" s="286"/>
      <c r="C138" s="286"/>
      <c r="D138" s="286"/>
      <c r="E138" s="286"/>
      <c r="F138" s="307"/>
      <c r="G138" s="286"/>
      <c r="H138" s="286"/>
      <c r="I138" s="307"/>
      <c r="J138" s="334"/>
      <c r="K138" s="290"/>
      <c r="L138" s="290"/>
      <c r="M138" s="285"/>
      <c r="N138" s="286"/>
      <c r="O138" s="286"/>
      <c r="P138" s="286"/>
      <c r="Q138" s="286"/>
      <c r="R138" s="307"/>
      <c r="S138" s="286"/>
      <c r="T138" s="286"/>
      <c r="U138" s="307"/>
      <c r="V138" s="335"/>
      <c r="W138" s="336"/>
      <c r="X138" s="290"/>
    </row>
    <row r="139" spans="1:46" x14ac:dyDescent="0.25">
      <c r="A139" s="285"/>
      <c r="B139" s="286"/>
      <c r="C139" s="286"/>
      <c r="D139" s="286"/>
      <c r="E139" s="286"/>
      <c r="F139" s="307"/>
      <c r="G139" s="286"/>
      <c r="H139" s="286"/>
      <c r="I139" s="307"/>
      <c r="J139" s="334"/>
      <c r="K139" s="290"/>
      <c r="L139" s="290"/>
      <c r="M139" s="285"/>
      <c r="N139" s="286"/>
      <c r="O139" s="286"/>
      <c r="P139" s="286"/>
      <c r="Q139" s="286"/>
      <c r="R139" s="307"/>
      <c r="S139" s="286"/>
      <c r="T139" s="286"/>
      <c r="U139" s="307"/>
      <c r="V139" s="335"/>
      <c r="W139" s="336"/>
      <c r="X139" s="290"/>
    </row>
    <row r="140" spans="1:46" x14ac:dyDescent="0.25">
      <c r="A140" s="285"/>
      <c r="B140" s="286"/>
      <c r="C140" s="286"/>
      <c r="D140" s="286"/>
      <c r="E140" s="286"/>
      <c r="F140" s="307"/>
      <c r="G140" s="286"/>
      <c r="H140" s="286"/>
      <c r="I140" s="307"/>
      <c r="J140" s="334"/>
      <c r="K140" s="290"/>
      <c r="L140" s="290"/>
      <c r="M140" s="285"/>
      <c r="N140" s="286"/>
      <c r="O140" s="286"/>
      <c r="P140" s="286"/>
      <c r="Q140" s="286"/>
      <c r="R140" s="307"/>
      <c r="S140" s="286"/>
      <c r="T140" s="286"/>
      <c r="U140" s="307"/>
      <c r="V140" s="335"/>
      <c r="W140" s="336"/>
      <c r="X140" s="290"/>
    </row>
    <row r="141" spans="1:46" x14ac:dyDescent="0.25">
      <c r="A141" s="285"/>
      <c r="B141" s="286"/>
      <c r="C141" s="286"/>
      <c r="D141" s="286"/>
      <c r="E141" s="286"/>
      <c r="F141" s="307"/>
      <c r="G141" s="286"/>
      <c r="H141" s="286"/>
      <c r="I141" s="307"/>
      <c r="J141" s="334"/>
      <c r="K141" s="290"/>
      <c r="L141" s="290"/>
      <c r="M141" s="285"/>
      <c r="N141" s="286"/>
      <c r="O141" s="286"/>
      <c r="P141" s="286"/>
      <c r="Q141" s="286"/>
      <c r="R141" s="307"/>
      <c r="S141" s="286"/>
      <c r="T141" s="286"/>
      <c r="U141" s="307"/>
      <c r="V141" s="335"/>
      <c r="W141" s="336"/>
      <c r="X141" s="290"/>
    </row>
    <row r="142" spans="1:46" x14ac:dyDescent="0.25">
      <c r="A142" s="285"/>
      <c r="B142" s="286"/>
      <c r="C142" s="286"/>
      <c r="D142" s="286"/>
      <c r="E142" s="286"/>
      <c r="F142" s="307"/>
      <c r="G142" s="286"/>
      <c r="H142" s="286"/>
      <c r="I142" s="307"/>
      <c r="J142" s="334"/>
      <c r="K142" s="290"/>
      <c r="L142" s="290"/>
      <c r="M142" s="285"/>
      <c r="N142" s="286"/>
      <c r="O142" s="286"/>
      <c r="P142" s="286"/>
      <c r="Q142" s="286"/>
      <c r="R142" s="307"/>
      <c r="S142" s="286"/>
      <c r="T142" s="286"/>
      <c r="U142" s="307"/>
      <c r="V142" s="335"/>
      <c r="W142" s="336"/>
      <c r="X142" s="290"/>
    </row>
    <row r="143" spans="1:46" x14ac:dyDescent="0.25">
      <c r="A143" s="285"/>
      <c r="B143" s="286"/>
      <c r="C143" s="286"/>
      <c r="D143" s="286"/>
      <c r="E143" s="286"/>
      <c r="F143" s="307"/>
      <c r="G143" s="286"/>
      <c r="H143" s="286"/>
      <c r="I143" s="307"/>
      <c r="J143" s="334"/>
      <c r="K143" s="290"/>
      <c r="L143" s="290"/>
      <c r="M143" s="285"/>
      <c r="N143" s="286"/>
      <c r="O143" s="286"/>
      <c r="P143" s="286"/>
      <c r="Q143" s="286"/>
      <c r="R143" s="307"/>
      <c r="S143" s="286"/>
      <c r="T143" s="286"/>
      <c r="U143" s="307"/>
      <c r="V143" s="335"/>
      <c r="W143" s="336"/>
      <c r="X143" s="290"/>
    </row>
    <row r="144" spans="1:46" x14ac:dyDescent="0.25">
      <c r="A144" s="285"/>
      <c r="B144" s="286"/>
      <c r="C144" s="286"/>
      <c r="D144" s="286"/>
      <c r="E144" s="286"/>
      <c r="F144" s="307"/>
      <c r="G144" s="286"/>
      <c r="H144" s="286"/>
      <c r="I144" s="307"/>
      <c r="J144" s="334"/>
      <c r="K144" s="290"/>
      <c r="L144" s="290"/>
      <c r="M144" s="285"/>
      <c r="N144" s="286"/>
      <c r="O144" s="286"/>
      <c r="P144" s="286"/>
      <c r="Q144" s="286"/>
      <c r="R144" s="307"/>
      <c r="S144" s="286"/>
      <c r="T144" s="286"/>
      <c r="U144" s="307"/>
      <c r="V144" s="307"/>
      <c r="W144" s="286"/>
      <c r="X144" s="290"/>
    </row>
    <row r="145" spans="1:24" x14ac:dyDescent="0.25">
      <c r="A145" s="285"/>
      <c r="B145" s="286"/>
      <c r="C145" s="286"/>
      <c r="D145" s="286"/>
      <c r="E145" s="286"/>
      <c r="F145" s="307"/>
      <c r="G145" s="286"/>
      <c r="H145" s="286"/>
      <c r="I145" s="307"/>
      <c r="J145" s="337"/>
      <c r="K145" s="290"/>
      <c r="L145" s="290"/>
      <c r="M145" s="285"/>
      <c r="N145" s="286"/>
      <c r="O145" s="286"/>
      <c r="P145" s="286"/>
      <c r="Q145" s="286"/>
      <c r="R145" s="307"/>
      <c r="S145" s="286"/>
      <c r="T145" s="286"/>
      <c r="U145" s="307"/>
      <c r="V145" s="307"/>
      <c r="W145" s="286"/>
      <c r="X145" s="290"/>
    </row>
    <row r="146" spans="1:24" x14ac:dyDescent="0.25">
      <c r="A146" s="285"/>
      <c r="B146" s="286"/>
      <c r="C146" s="286"/>
      <c r="D146" s="286"/>
      <c r="E146" s="291"/>
      <c r="F146" s="307"/>
      <c r="G146" s="286"/>
      <c r="H146" s="286"/>
      <c r="I146" s="307"/>
      <c r="J146" s="334"/>
      <c r="K146" s="290"/>
      <c r="L146" s="290"/>
      <c r="M146" s="285"/>
      <c r="N146" s="286"/>
      <c r="O146" s="286"/>
      <c r="P146" s="286"/>
      <c r="Q146" s="286"/>
      <c r="R146" s="307"/>
      <c r="S146" s="286"/>
      <c r="T146" s="286"/>
      <c r="U146" s="307"/>
      <c r="V146" s="307"/>
      <c r="W146" s="286"/>
      <c r="X146" s="290"/>
    </row>
    <row r="147" spans="1:24" x14ac:dyDescent="0.25">
      <c r="A147" s="285"/>
      <c r="B147" s="286"/>
      <c r="C147" s="286"/>
      <c r="D147" s="286"/>
      <c r="E147" s="291"/>
      <c r="F147" s="307"/>
      <c r="G147" s="286"/>
      <c r="H147" s="286"/>
      <c r="I147" s="307"/>
      <c r="J147" s="334"/>
      <c r="K147" s="290"/>
      <c r="L147" s="290"/>
      <c r="M147" s="285"/>
      <c r="N147" s="286"/>
      <c r="O147" s="286"/>
      <c r="P147" s="286"/>
      <c r="Q147" s="286"/>
      <c r="R147" s="307"/>
      <c r="S147" s="286"/>
      <c r="T147" s="286"/>
      <c r="U147" s="307"/>
      <c r="V147" s="307"/>
      <c r="W147" s="286"/>
      <c r="X147" s="290"/>
    </row>
    <row r="148" spans="1:24" x14ac:dyDescent="0.25">
      <c r="A148" s="285"/>
      <c r="B148" s="286"/>
      <c r="C148" s="286"/>
      <c r="D148" s="286"/>
      <c r="E148" s="286"/>
      <c r="F148" s="307"/>
      <c r="G148" s="286"/>
      <c r="H148" s="286"/>
      <c r="I148" s="307"/>
      <c r="J148" s="334"/>
      <c r="K148" s="290"/>
      <c r="L148" s="290"/>
      <c r="M148" s="285"/>
      <c r="N148" s="286"/>
      <c r="O148" s="286"/>
      <c r="P148" s="286"/>
      <c r="Q148" s="286"/>
      <c r="R148" s="307"/>
      <c r="S148" s="286"/>
      <c r="T148" s="286"/>
      <c r="U148" s="307"/>
      <c r="V148" s="307"/>
      <c r="W148" s="286"/>
      <c r="X148" s="290"/>
    </row>
    <row r="149" spans="1:24" x14ac:dyDescent="0.25">
      <c r="A149" s="285"/>
      <c r="B149" s="286"/>
      <c r="C149" s="286"/>
      <c r="D149" s="286"/>
      <c r="E149" s="286"/>
      <c r="F149" s="307"/>
      <c r="G149" s="286"/>
      <c r="H149" s="286"/>
      <c r="I149" s="307"/>
      <c r="J149" s="334"/>
      <c r="K149" s="290"/>
      <c r="L149" s="290"/>
      <c r="M149" s="285"/>
      <c r="N149" s="286"/>
      <c r="O149" s="286"/>
      <c r="P149" s="286"/>
      <c r="Q149" s="286"/>
      <c r="R149" s="307"/>
      <c r="S149" s="286"/>
      <c r="T149" s="286"/>
      <c r="U149" s="307"/>
      <c r="V149" s="307"/>
      <c r="W149" s="286"/>
      <c r="X149" s="290"/>
    </row>
    <row r="150" spans="1:24" x14ac:dyDescent="0.25">
      <c r="A150" s="285"/>
      <c r="B150" s="286"/>
      <c r="C150" s="286"/>
      <c r="D150" s="286"/>
      <c r="E150" s="286"/>
      <c r="F150" s="307"/>
      <c r="G150" s="286"/>
      <c r="H150" s="286"/>
      <c r="I150" s="307"/>
      <c r="J150" s="334"/>
      <c r="K150" s="290"/>
      <c r="L150" s="290"/>
      <c r="M150" s="285"/>
      <c r="N150" s="286"/>
      <c r="O150" s="286"/>
      <c r="P150" s="286"/>
      <c r="Q150" s="286"/>
      <c r="R150" s="307"/>
      <c r="S150" s="286"/>
      <c r="T150" s="286"/>
      <c r="U150" s="307"/>
      <c r="V150" s="307"/>
      <c r="W150" s="286"/>
      <c r="X150" s="290"/>
    </row>
    <row r="151" spans="1:24" x14ac:dyDescent="0.25">
      <c r="A151" s="285"/>
      <c r="B151" s="286"/>
      <c r="C151" s="286"/>
      <c r="D151" s="286"/>
      <c r="E151" s="286"/>
      <c r="F151" s="307"/>
      <c r="G151" s="286"/>
      <c r="H151" s="286"/>
      <c r="I151" s="307"/>
      <c r="J151" s="286"/>
      <c r="K151" s="290"/>
      <c r="L151" s="290"/>
      <c r="M151" s="285"/>
      <c r="N151" s="286"/>
      <c r="O151" s="286"/>
      <c r="P151" s="286"/>
      <c r="Q151" s="286"/>
      <c r="R151" s="307"/>
      <c r="S151" s="286"/>
      <c r="T151" s="286"/>
      <c r="U151" s="307"/>
      <c r="V151" s="307"/>
      <c r="W151" s="286"/>
      <c r="X151" s="290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393" t="s">
        <v>48</v>
      </c>
      <c r="F168" s="393"/>
      <c r="G168" s="393"/>
      <c r="H168" s="393"/>
      <c r="I168" s="24">
        <f>F167-I166</f>
        <v>0</v>
      </c>
      <c r="Q168" s="393" t="s">
        <v>48</v>
      </c>
      <c r="R168" s="393"/>
      <c r="S168" s="393"/>
      <c r="T168" s="393"/>
      <c r="U168" s="24">
        <f>R167-U166</f>
        <v>0</v>
      </c>
      <c r="V168" s="63"/>
    </row>
    <row r="175" spans="1:23" ht="31.5" x14ac:dyDescent="0.5">
      <c r="A175" s="7"/>
      <c r="B175" s="394" t="s">
        <v>137</v>
      </c>
      <c r="C175" s="394"/>
      <c r="D175" s="394"/>
      <c r="E175" s="394"/>
      <c r="F175" s="394"/>
      <c r="G175" s="8"/>
      <c r="H175" s="8"/>
      <c r="I175" s="8"/>
      <c r="J175" s="55"/>
      <c r="M175" s="7"/>
      <c r="N175" s="394" t="s">
        <v>88</v>
      </c>
      <c r="O175" s="394"/>
      <c r="P175" s="394"/>
      <c r="Q175" s="394"/>
      <c r="R175" s="394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393" t="s">
        <v>48</v>
      </c>
      <c r="F227" s="393"/>
      <c r="G227" s="393"/>
      <c r="H227" s="393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393" t="s">
        <v>48</v>
      </c>
      <c r="R228" s="393"/>
      <c r="S228" s="393"/>
      <c r="T228" s="393"/>
      <c r="U228" s="24">
        <f>R227-U226</f>
        <v>554.79999999999927</v>
      </c>
      <c r="V228" s="63"/>
    </row>
    <row r="234" spans="1:23" ht="31.5" x14ac:dyDescent="0.5">
      <c r="A234" s="7"/>
      <c r="B234" s="394" t="s">
        <v>108</v>
      </c>
      <c r="C234" s="394"/>
      <c r="D234" s="394"/>
      <c r="E234" s="394"/>
      <c r="F234" s="394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394" t="s">
        <v>169</v>
      </c>
      <c r="O235" s="394"/>
      <c r="P235" s="394"/>
      <c r="Q235" s="394"/>
      <c r="R235" s="394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393" t="s">
        <v>48</v>
      </c>
      <c r="F287" s="393"/>
      <c r="G287" s="393"/>
      <c r="H287" s="393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393" t="s">
        <v>48</v>
      </c>
      <c r="R288" s="393"/>
      <c r="S288" s="393"/>
      <c r="T288" s="393"/>
      <c r="U288" s="24">
        <f>R287-U286</f>
        <v>311.5</v>
      </c>
      <c r="V288" s="63"/>
    </row>
    <row r="294" spans="1:23" ht="31.5" x14ac:dyDescent="0.5">
      <c r="A294" s="7"/>
      <c r="B294" s="394" t="s">
        <v>113</v>
      </c>
      <c r="C294" s="394"/>
      <c r="D294" s="394"/>
      <c r="E294" s="394"/>
      <c r="F294" s="394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394" t="s">
        <v>201</v>
      </c>
      <c r="O295" s="394"/>
      <c r="P295" s="394"/>
      <c r="Q295" s="394"/>
      <c r="R295" s="394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393" t="s">
        <v>48</v>
      </c>
      <c r="F346" s="393"/>
      <c r="G346" s="393"/>
      <c r="H346" s="393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393" t="s">
        <v>48</v>
      </c>
      <c r="R347" s="393"/>
      <c r="S347" s="393"/>
      <c r="T347" s="393"/>
      <c r="U347" s="24">
        <f>R346-U345</f>
        <v>663.70000000000073</v>
      </c>
      <c r="V347" s="63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406" t="s">
        <v>0</v>
      </c>
      <c r="D1" s="406"/>
      <c r="E1" s="406"/>
      <c r="F1" s="256"/>
      <c r="L1" s="406" t="s">
        <v>1</v>
      </c>
      <c r="M1" s="406"/>
      <c r="N1" s="406"/>
      <c r="O1" s="256"/>
    </row>
    <row r="2" spans="2:17" ht="27" x14ac:dyDescent="0.35">
      <c r="C2" s="406"/>
      <c r="D2" s="406"/>
      <c r="E2" s="406"/>
      <c r="F2" s="256"/>
      <c r="L2" s="406"/>
      <c r="M2" s="406"/>
      <c r="N2" s="406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408" t="s">
        <v>309</v>
      </c>
      <c r="D21" s="408"/>
      <c r="E21" s="408"/>
      <c r="F21" s="408"/>
      <c r="G21" s="405">
        <f>SUM(G5:G20)</f>
        <v>560</v>
      </c>
      <c r="H21" s="8"/>
      <c r="K21" s="8"/>
      <c r="L21" s="408" t="s">
        <v>309</v>
      </c>
      <c r="M21" s="408"/>
      <c r="N21" s="408"/>
      <c r="O21" s="408"/>
      <c r="P21" s="405" t="e">
        <f>SUM(P5:P20)</f>
        <v>#REF!</v>
      </c>
      <c r="Q21" s="8"/>
    </row>
    <row r="22" spans="2:17" ht="15" customHeight="1" x14ac:dyDescent="0.25">
      <c r="B22" s="8"/>
      <c r="C22" s="408"/>
      <c r="D22" s="408"/>
      <c r="E22" s="408"/>
      <c r="F22" s="408"/>
      <c r="G22" s="405"/>
      <c r="H22" s="8"/>
      <c r="K22" s="8"/>
      <c r="L22" s="408"/>
      <c r="M22" s="408"/>
      <c r="N22" s="408"/>
      <c r="O22" s="408"/>
      <c r="P22" s="405"/>
      <c r="Q22" s="8"/>
    </row>
    <row r="28" spans="2:17" ht="27" x14ac:dyDescent="0.35">
      <c r="C28" s="406" t="s">
        <v>49</v>
      </c>
      <c r="D28" s="406"/>
      <c r="E28" s="406"/>
      <c r="F28" s="256"/>
      <c r="L28" s="406" t="s">
        <v>50</v>
      </c>
      <c r="M28" s="406"/>
      <c r="N28" s="406"/>
      <c r="O28" s="256"/>
    </row>
    <row r="29" spans="2:17" ht="27" x14ac:dyDescent="0.35">
      <c r="C29" s="406"/>
      <c r="D29" s="406"/>
      <c r="E29" s="406"/>
      <c r="F29" s="256"/>
      <c r="L29" s="406"/>
      <c r="M29" s="406"/>
      <c r="N29" s="406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408" t="s">
        <v>309</v>
      </c>
      <c r="D48" s="408"/>
      <c r="E48" s="408"/>
      <c r="F48" s="408"/>
      <c r="G48" s="405">
        <f>SUM(G32:G47)</f>
        <v>560</v>
      </c>
      <c r="H48" s="8"/>
      <c r="K48" s="8"/>
      <c r="L48" s="408" t="s">
        <v>309</v>
      </c>
      <c r="M48" s="408"/>
      <c r="N48" s="408"/>
      <c r="O48" s="408"/>
      <c r="P48" s="405">
        <f>SUM(P32:P47)</f>
        <v>590</v>
      </c>
      <c r="Q48" s="8"/>
    </row>
    <row r="49" spans="2:17" x14ac:dyDescent="0.25">
      <c r="B49" s="8"/>
      <c r="C49" s="408"/>
      <c r="D49" s="408"/>
      <c r="E49" s="408"/>
      <c r="F49" s="408"/>
      <c r="G49" s="405"/>
      <c r="H49" s="8"/>
      <c r="K49" s="8"/>
      <c r="L49" s="408"/>
      <c r="M49" s="408"/>
      <c r="N49" s="408"/>
      <c r="O49" s="408"/>
      <c r="P49" s="405"/>
      <c r="Q49" s="8"/>
    </row>
    <row r="55" spans="2:17" ht="27" x14ac:dyDescent="0.35">
      <c r="C55" s="406" t="s">
        <v>127</v>
      </c>
      <c r="D55" s="406"/>
      <c r="E55" s="406"/>
      <c r="F55" s="256"/>
      <c r="L55" s="406" t="s">
        <v>65</v>
      </c>
      <c r="M55" s="406"/>
      <c r="N55" s="406"/>
      <c r="O55" s="256"/>
    </row>
    <row r="56" spans="2:17" ht="27" x14ac:dyDescent="0.35">
      <c r="C56" s="406"/>
      <c r="D56" s="406"/>
      <c r="E56" s="406"/>
      <c r="F56" s="256"/>
      <c r="L56" s="406"/>
      <c r="M56" s="406"/>
      <c r="N56" s="406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408" t="s">
        <v>309</v>
      </c>
      <c r="D75" s="408"/>
      <c r="E75" s="408"/>
      <c r="F75" s="408"/>
      <c r="G75" s="405">
        <f>SUM(G59:G74)</f>
        <v>520</v>
      </c>
      <c r="H75" s="8"/>
      <c r="K75" s="8"/>
      <c r="L75" s="408" t="s">
        <v>309</v>
      </c>
      <c r="M75" s="408"/>
      <c r="N75" s="408"/>
      <c r="O75" s="408"/>
      <c r="P75" s="405">
        <f>SUM(P59:P74)</f>
        <v>540</v>
      </c>
      <c r="Q75" s="8"/>
    </row>
    <row r="76" spans="2:17" x14ac:dyDescent="0.25">
      <c r="B76" s="8"/>
      <c r="C76" s="408"/>
      <c r="D76" s="408"/>
      <c r="E76" s="408"/>
      <c r="F76" s="408"/>
      <c r="G76" s="405"/>
      <c r="H76" s="8"/>
      <c r="K76" s="8"/>
      <c r="L76" s="408"/>
      <c r="M76" s="408"/>
      <c r="N76" s="408"/>
      <c r="O76" s="408"/>
      <c r="P76" s="405"/>
      <c r="Q76" s="8"/>
    </row>
    <row r="82" spans="2:17" ht="27" x14ac:dyDescent="0.35">
      <c r="C82" s="406" t="s">
        <v>87</v>
      </c>
      <c r="D82" s="406"/>
      <c r="E82" s="406"/>
      <c r="F82" s="256"/>
      <c r="L82" s="406" t="s">
        <v>88</v>
      </c>
      <c r="M82" s="406"/>
      <c r="N82" s="406"/>
      <c r="O82" s="256"/>
    </row>
    <row r="83" spans="2:17" ht="27" x14ac:dyDescent="0.35">
      <c r="C83" s="406"/>
      <c r="D83" s="406"/>
      <c r="E83" s="406"/>
      <c r="F83" s="256"/>
      <c r="L83" s="406"/>
      <c r="M83" s="406"/>
      <c r="N83" s="406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408" t="s">
        <v>309</v>
      </c>
      <c r="D102" s="408"/>
      <c r="E102" s="408"/>
      <c r="F102" s="408"/>
      <c r="G102" s="405">
        <f>SUM(G86:G101)</f>
        <v>510</v>
      </c>
      <c r="H102" s="8"/>
      <c r="K102" s="8"/>
      <c r="L102" s="408" t="s">
        <v>309</v>
      </c>
      <c r="M102" s="408"/>
      <c r="N102" s="408"/>
      <c r="O102" s="408"/>
      <c r="P102" s="405">
        <f>SUM(P86:P101)</f>
        <v>480</v>
      </c>
      <c r="Q102" s="8"/>
    </row>
    <row r="103" spans="2:17" x14ac:dyDescent="0.25">
      <c r="B103" s="8"/>
      <c r="C103" s="408"/>
      <c r="D103" s="408"/>
      <c r="E103" s="408"/>
      <c r="F103" s="408"/>
      <c r="G103" s="405"/>
      <c r="H103" s="8"/>
      <c r="K103" s="8"/>
      <c r="L103" s="408"/>
      <c r="M103" s="408"/>
      <c r="N103" s="408"/>
      <c r="O103" s="408"/>
      <c r="P103" s="405"/>
      <c r="Q103" s="8"/>
    </row>
    <row r="110" spans="2:17" ht="27" x14ac:dyDescent="0.35">
      <c r="C110" s="406" t="s">
        <v>108</v>
      </c>
      <c r="D110" s="406"/>
      <c r="E110" s="406"/>
      <c r="F110" s="256"/>
      <c r="L110" s="406" t="s">
        <v>169</v>
      </c>
      <c r="M110" s="406"/>
      <c r="N110" s="406"/>
      <c r="O110" s="256"/>
    </row>
    <row r="111" spans="2:17" ht="27" x14ac:dyDescent="0.35">
      <c r="C111" s="406"/>
      <c r="D111" s="406"/>
      <c r="E111" s="406"/>
      <c r="F111" s="256"/>
      <c r="L111" s="406"/>
      <c r="M111" s="406"/>
      <c r="N111" s="406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408" t="s">
        <v>309</v>
      </c>
      <c r="D133" s="408"/>
      <c r="E133" s="408"/>
      <c r="F133" s="408"/>
      <c r="G133" s="405">
        <f>SUM(G114:G132)</f>
        <v>1290</v>
      </c>
      <c r="H133" s="8"/>
      <c r="K133" s="8"/>
      <c r="L133" s="408" t="s">
        <v>309</v>
      </c>
      <c r="M133" s="408"/>
      <c r="N133" s="408"/>
      <c r="O133" s="408"/>
      <c r="P133" s="405">
        <f>SUM(P114:P132)</f>
        <v>1310</v>
      </c>
      <c r="Q133" s="8"/>
    </row>
    <row r="134" spans="2:17" ht="15" customHeight="1" x14ac:dyDescent="0.25">
      <c r="B134" s="8"/>
      <c r="C134" s="408"/>
      <c r="D134" s="408"/>
      <c r="E134" s="408"/>
      <c r="F134" s="408"/>
      <c r="G134" s="405"/>
      <c r="H134" s="8"/>
      <c r="K134" s="8"/>
      <c r="L134" s="408"/>
      <c r="M134" s="408"/>
      <c r="N134" s="408"/>
      <c r="O134" s="408"/>
      <c r="P134" s="405"/>
      <c r="Q134" s="8"/>
    </row>
    <row r="141" spans="2:17" ht="27" x14ac:dyDescent="0.35">
      <c r="C141" s="406" t="s">
        <v>113</v>
      </c>
      <c r="D141" s="406"/>
      <c r="E141" s="406"/>
      <c r="F141" s="256"/>
      <c r="L141" s="406" t="s">
        <v>114</v>
      </c>
      <c r="M141" s="406"/>
      <c r="N141" s="406"/>
      <c r="O141" s="256"/>
    </row>
    <row r="142" spans="2:17" ht="27" x14ac:dyDescent="0.35">
      <c r="C142" s="406"/>
      <c r="D142" s="406"/>
      <c r="E142" s="406"/>
      <c r="F142" s="256"/>
      <c r="L142" s="406"/>
      <c r="M142" s="406"/>
      <c r="N142" s="406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408" t="s">
        <v>309</v>
      </c>
      <c r="M163" s="408"/>
      <c r="N163" s="408"/>
      <c r="O163" s="408"/>
      <c r="P163" s="405">
        <f>SUM(P145:P162)</f>
        <v>1300</v>
      </c>
      <c r="Q163" s="8"/>
    </row>
    <row r="164" spans="2:17" ht="15" customHeight="1" x14ac:dyDescent="0.25">
      <c r="B164" s="8"/>
      <c r="C164" s="408" t="s">
        <v>309</v>
      </c>
      <c r="D164" s="408"/>
      <c r="E164" s="408"/>
      <c r="F164" s="408"/>
      <c r="G164" s="405">
        <f>SUM(G145:G163)</f>
        <v>1310</v>
      </c>
      <c r="H164" s="8"/>
      <c r="K164" s="8"/>
      <c r="L164" s="408"/>
      <c r="M164" s="408"/>
      <c r="N164" s="408"/>
      <c r="O164" s="408"/>
      <c r="P164" s="405"/>
      <c r="Q164" s="8"/>
    </row>
    <row r="165" spans="2:17" ht="15" customHeight="1" x14ac:dyDescent="0.25">
      <c r="B165" s="8"/>
      <c r="C165" s="408"/>
      <c r="D165" s="408"/>
      <c r="E165" s="408"/>
      <c r="F165" s="408"/>
      <c r="G165" s="405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0</v>
      </c>
      <c r="B1" s="406"/>
      <c r="C1" s="406"/>
      <c r="E1" s="406" t="s">
        <v>1</v>
      </c>
      <c r="F1" s="406"/>
      <c r="G1" s="406"/>
      <c r="I1" s="406" t="s">
        <v>49</v>
      </c>
      <c r="J1" s="406"/>
      <c r="K1" s="406"/>
      <c r="M1" s="406" t="s">
        <v>651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406" t="s">
        <v>127</v>
      </c>
      <c r="B22" s="406"/>
      <c r="C22" s="406"/>
      <c r="E22" s="406" t="s">
        <v>65</v>
      </c>
      <c r="F22" s="406"/>
      <c r="G22" s="406"/>
      <c r="I22" s="406" t="s">
        <v>87</v>
      </c>
      <c r="J22" s="406"/>
      <c r="K22" s="406"/>
      <c r="M22" s="406" t="s">
        <v>88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406" t="s">
        <v>108</v>
      </c>
      <c r="B43" s="406"/>
      <c r="C43" s="406"/>
      <c r="E43" s="406" t="s">
        <v>169</v>
      </c>
      <c r="F43" s="406"/>
      <c r="G43" s="406"/>
      <c r="I43" s="406" t="s">
        <v>113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201</v>
      </c>
      <c r="B1" s="406"/>
      <c r="C1" s="406"/>
      <c r="E1" s="406" t="s">
        <v>0</v>
      </c>
      <c r="F1" s="406"/>
      <c r="G1" s="406"/>
      <c r="I1" s="406" t="s">
        <v>1</v>
      </c>
      <c r="J1" s="406"/>
      <c r="K1" s="406"/>
      <c r="M1" s="406" t="s">
        <v>49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406" t="s">
        <v>254</v>
      </c>
      <c r="B22" s="406"/>
      <c r="C22" s="406"/>
      <c r="E22" s="406" t="s">
        <v>655</v>
      </c>
      <c r="F22" s="406"/>
      <c r="G22" s="406"/>
      <c r="I22" s="406" t="s">
        <v>65</v>
      </c>
      <c r="J22" s="406"/>
      <c r="K22" s="406"/>
      <c r="M22" s="406" t="s">
        <v>87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406" t="s">
        <v>88</v>
      </c>
      <c r="B43" s="406"/>
      <c r="C43" s="406"/>
      <c r="E43" s="406" t="s">
        <v>616</v>
      </c>
      <c r="F43" s="406"/>
      <c r="G43" s="406"/>
      <c r="I43" s="406" t="s">
        <v>109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0</v>
      </c>
      <c r="B1" s="406"/>
      <c r="C1" s="406"/>
      <c r="E1" s="406" t="s">
        <v>1</v>
      </c>
      <c r="F1" s="406"/>
      <c r="G1" s="406"/>
      <c r="I1" s="406" t="s">
        <v>49</v>
      </c>
      <c r="J1" s="406"/>
      <c r="K1" s="406"/>
      <c r="M1" s="406" t="s">
        <v>50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406" t="s">
        <v>127</v>
      </c>
      <c r="B22" s="406"/>
      <c r="C22" s="406"/>
      <c r="E22" s="406" t="s">
        <v>65</v>
      </c>
      <c r="F22" s="406"/>
      <c r="G22" s="406"/>
      <c r="I22" s="406" t="s">
        <v>87</v>
      </c>
      <c r="J22" s="406"/>
      <c r="K22" s="406"/>
      <c r="M22" s="406" t="s">
        <v>88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406" t="s">
        <v>108</v>
      </c>
      <c r="B43" s="406"/>
      <c r="C43" s="406"/>
      <c r="E43" s="406" t="s">
        <v>169</v>
      </c>
      <c r="F43" s="406"/>
      <c r="G43" s="406"/>
      <c r="I43" s="406" t="s">
        <v>113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406" t="s">
        <v>657</v>
      </c>
      <c r="B1" s="406"/>
      <c r="C1" s="406"/>
      <c r="E1" s="406" t="s">
        <v>658</v>
      </c>
      <c r="F1" s="406"/>
      <c r="G1" s="406"/>
      <c r="I1" s="406" t="s">
        <v>659</v>
      </c>
      <c r="J1" s="406"/>
      <c r="K1" s="406"/>
      <c r="M1" s="406" t="s">
        <v>502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406" t="s">
        <v>50</v>
      </c>
      <c r="B25" s="406"/>
      <c r="C25" s="406"/>
      <c r="E25" s="406" t="s">
        <v>64</v>
      </c>
      <c r="F25" s="406"/>
      <c r="G25" s="406"/>
      <c r="I25" s="406" t="s">
        <v>671</v>
      </c>
      <c r="J25" s="406"/>
      <c r="K25" s="406"/>
      <c r="O25" s="271"/>
    </row>
    <row r="26" spans="1:15" ht="15" customHeight="1" x14ac:dyDescent="0.35">
      <c r="A26" s="406"/>
      <c r="B26" s="406"/>
      <c r="C26" s="406"/>
      <c r="E26" s="406"/>
      <c r="F26" s="406"/>
      <c r="G26" s="406"/>
      <c r="I26" s="406"/>
      <c r="J26" s="406"/>
      <c r="K26" s="406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406" t="s">
        <v>88</v>
      </c>
      <c r="B54" s="406"/>
      <c r="C54" s="406"/>
      <c r="E54" s="406" t="s">
        <v>616</v>
      </c>
      <c r="F54" s="406"/>
      <c r="G54" s="406"/>
      <c r="I54" s="406" t="s">
        <v>169</v>
      </c>
      <c r="J54" s="406"/>
      <c r="K54" s="406"/>
      <c r="M54" s="271" t="s">
        <v>201</v>
      </c>
      <c r="N54" s="271"/>
      <c r="O54" s="271"/>
    </row>
    <row r="55" spans="1:15" ht="15" customHeight="1" x14ac:dyDescent="0.35">
      <c r="A55" s="406"/>
      <c r="B55" s="406"/>
      <c r="C55" s="406"/>
      <c r="E55" s="406"/>
      <c r="F55" s="406"/>
      <c r="G55" s="406"/>
      <c r="I55" s="406"/>
      <c r="J55" s="406"/>
      <c r="K55" s="406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406" t="s">
        <v>0</v>
      </c>
      <c r="C1" s="406"/>
      <c r="D1" s="406"/>
      <c r="G1" s="406" t="s">
        <v>1</v>
      </c>
      <c r="H1" s="406"/>
      <c r="I1" s="406"/>
      <c r="L1" s="406" t="s">
        <v>49</v>
      </c>
      <c r="M1" s="406"/>
      <c r="N1" s="406"/>
      <c r="Q1" s="406" t="s">
        <v>651</v>
      </c>
      <c r="R1" s="406"/>
      <c r="S1" s="406"/>
    </row>
    <row r="2" spans="2:19" x14ac:dyDescent="0.25">
      <c r="B2" s="406"/>
      <c r="C2" s="406"/>
      <c r="D2" s="406"/>
      <c r="G2" s="406"/>
      <c r="H2" s="406"/>
      <c r="I2" s="406"/>
      <c r="L2" s="406"/>
      <c r="M2" s="406"/>
      <c r="N2" s="406"/>
      <c r="Q2" s="406"/>
      <c r="R2" s="406"/>
      <c r="S2" s="406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677</v>
      </c>
      <c r="C5" s="268">
        <v>100</v>
      </c>
      <c r="D5" s="8"/>
      <c r="G5" s="8" t="s">
        <v>678</v>
      </c>
      <c r="H5" s="268">
        <v>60</v>
      </c>
      <c r="I5" s="81">
        <v>44959</v>
      </c>
      <c r="L5" s="81" t="s">
        <v>679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680</v>
      </c>
      <c r="C6" s="268">
        <v>90</v>
      </c>
      <c r="D6" s="8"/>
      <c r="G6" s="8" t="s">
        <v>681</v>
      </c>
      <c r="H6" s="268">
        <v>30</v>
      </c>
      <c r="I6" s="8"/>
      <c r="L6" s="8"/>
      <c r="M6" s="268"/>
      <c r="N6" s="8"/>
      <c r="Q6" s="8" t="s">
        <v>682</v>
      </c>
      <c r="R6" s="268">
        <v>100</v>
      </c>
      <c r="S6" s="8"/>
    </row>
    <row r="7" spans="2:19" x14ac:dyDescent="0.25">
      <c r="B7" s="8" t="s">
        <v>683</v>
      </c>
      <c r="C7" s="270">
        <v>200</v>
      </c>
      <c r="D7" s="8"/>
      <c r="G7" s="8" t="s">
        <v>684</v>
      </c>
      <c r="H7" s="270">
        <v>25</v>
      </c>
      <c r="I7" s="8"/>
      <c r="L7" s="8" t="s">
        <v>685</v>
      </c>
      <c r="M7" s="270">
        <v>100</v>
      </c>
      <c r="N7" s="8"/>
      <c r="Q7" s="8" t="s">
        <v>685</v>
      </c>
      <c r="R7" s="270">
        <v>100</v>
      </c>
      <c r="S7" s="8"/>
    </row>
    <row r="8" spans="2:19" x14ac:dyDescent="0.25">
      <c r="B8" s="8"/>
      <c r="C8" s="268"/>
      <c r="D8" s="8"/>
      <c r="G8" s="8" t="s">
        <v>686</v>
      </c>
      <c r="H8" s="268">
        <v>50</v>
      </c>
      <c r="I8" s="8"/>
      <c r="L8" s="8" t="s">
        <v>687</v>
      </c>
      <c r="M8" s="268">
        <v>60.48</v>
      </c>
      <c r="N8" s="8"/>
      <c r="Q8" s="8" t="s">
        <v>687</v>
      </c>
      <c r="R8" s="268">
        <v>59.25</v>
      </c>
      <c r="S8" s="8"/>
    </row>
    <row r="9" spans="2:19" x14ac:dyDescent="0.25">
      <c r="B9" s="8"/>
      <c r="C9" s="270"/>
      <c r="D9" s="8"/>
      <c r="G9" s="8" t="s">
        <v>688</v>
      </c>
      <c r="H9" s="270">
        <v>310</v>
      </c>
      <c r="I9" s="8"/>
      <c r="L9" s="8" t="s">
        <v>689</v>
      </c>
      <c r="M9" s="270">
        <v>96.92</v>
      </c>
      <c r="N9" s="8"/>
      <c r="Q9" s="8" t="s">
        <v>689</v>
      </c>
      <c r="R9" s="270">
        <v>95.69</v>
      </c>
      <c r="S9" s="8"/>
    </row>
    <row r="10" spans="2:19" x14ac:dyDescent="0.25">
      <c r="B10" s="8"/>
      <c r="C10" s="268"/>
      <c r="D10" s="8"/>
      <c r="G10" s="8" t="s">
        <v>690</v>
      </c>
      <c r="H10" s="268">
        <v>55</v>
      </c>
      <c r="I10" s="8"/>
      <c r="L10" s="8" t="s">
        <v>691</v>
      </c>
      <c r="M10" s="268">
        <v>60.48</v>
      </c>
      <c r="N10" s="8"/>
      <c r="Q10" s="8" t="s">
        <v>691</v>
      </c>
      <c r="R10" s="268">
        <v>59.25</v>
      </c>
      <c r="S10" s="8"/>
    </row>
    <row r="11" spans="2:19" x14ac:dyDescent="0.25">
      <c r="B11" s="8"/>
      <c r="C11" s="270"/>
      <c r="D11" s="8"/>
      <c r="G11" s="8" t="s">
        <v>692</v>
      </c>
      <c r="H11" s="270">
        <v>100</v>
      </c>
      <c r="I11" s="8"/>
      <c r="L11" s="8" t="s">
        <v>693</v>
      </c>
      <c r="M11" s="270">
        <v>100</v>
      </c>
      <c r="N11" s="8"/>
      <c r="Q11" s="8" t="s">
        <v>694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695</v>
      </c>
      <c r="M12" s="268">
        <v>60</v>
      </c>
      <c r="N12" s="8"/>
      <c r="Q12" s="8" t="s">
        <v>696</v>
      </c>
      <c r="R12" s="268">
        <v>20</v>
      </c>
      <c r="S12" s="8"/>
    </row>
    <row r="13" spans="2:19" x14ac:dyDescent="0.25">
      <c r="B13" s="8"/>
      <c r="C13" s="268"/>
      <c r="D13" s="8"/>
      <c r="G13" s="8" t="s">
        <v>687</v>
      </c>
      <c r="H13" s="268">
        <v>60.48</v>
      </c>
      <c r="I13" s="8"/>
      <c r="L13" s="8" t="s">
        <v>695</v>
      </c>
      <c r="M13" s="268">
        <v>30</v>
      </c>
      <c r="N13" s="8"/>
      <c r="Q13" s="8" t="s">
        <v>697</v>
      </c>
      <c r="R13" s="270">
        <v>15</v>
      </c>
      <c r="S13" s="8"/>
    </row>
    <row r="14" spans="2:19" x14ac:dyDescent="0.25">
      <c r="B14" s="8"/>
      <c r="C14" s="270"/>
      <c r="D14" s="8"/>
      <c r="G14" s="8" t="s">
        <v>689</v>
      </c>
      <c r="H14" s="270">
        <v>96.92</v>
      </c>
      <c r="I14" s="8"/>
      <c r="L14" s="8" t="s">
        <v>698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691</v>
      </c>
      <c r="H15" s="268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390</v>
      </c>
      <c r="D18" s="8"/>
      <c r="G18" s="8" t="s">
        <v>309</v>
      </c>
      <c r="H18" s="10">
        <f>SUM(H5:H17)</f>
        <v>847.88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406" t="s">
        <v>127</v>
      </c>
      <c r="C22" s="406"/>
      <c r="D22" s="406"/>
      <c r="G22" s="406" t="s">
        <v>65</v>
      </c>
      <c r="H22" s="406"/>
      <c r="I22" s="406"/>
      <c r="L22" s="406" t="s">
        <v>87</v>
      </c>
      <c r="M22" s="406"/>
      <c r="N22" s="406"/>
      <c r="Q22" s="406" t="s">
        <v>88</v>
      </c>
      <c r="R22" s="406"/>
      <c r="S22" s="406"/>
    </row>
    <row r="23" spans="2:19" ht="15" customHeight="1" x14ac:dyDescent="0.25">
      <c r="B23" s="406"/>
      <c r="C23" s="406"/>
      <c r="D23" s="406"/>
      <c r="G23" s="406"/>
      <c r="H23" s="406"/>
      <c r="I23" s="406"/>
      <c r="L23" s="406"/>
      <c r="M23" s="406"/>
      <c r="N23" s="406"/>
      <c r="Q23" s="406"/>
      <c r="R23" s="406"/>
      <c r="S23" s="406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699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700</v>
      </c>
      <c r="C26" s="268">
        <v>100</v>
      </c>
      <c r="D26" s="8"/>
      <c r="G26" s="8" t="s">
        <v>701</v>
      </c>
      <c r="H26" s="268">
        <v>100</v>
      </c>
      <c r="I26" s="8"/>
      <c r="L26" s="8" t="s">
        <v>702</v>
      </c>
      <c r="M26" s="268">
        <v>20</v>
      </c>
      <c r="N26" s="8"/>
      <c r="P26" s="8"/>
      <c r="Q26" s="81" t="s">
        <v>703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704</v>
      </c>
      <c r="H27" s="268">
        <v>10</v>
      </c>
      <c r="I27" s="8"/>
      <c r="L27" s="8" t="s">
        <v>705</v>
      </c>
      <c r="M27" s="268">
        <v>95.61</v>
      </c>
      <c r="N27" s="8"/>
      <c r="P27" s="8"/>
      <c r="Q27" s="8" t="s">
        <v>706</v>
      </c>
      <c r="R27" s="268">
        <v>59.09</v>
      </c>
      <c r="S27" s="8"/>
    </row>
    <row r="28" spans="2:19" x14ac:dyDescent="0.25">
      <c r="B28" s="8" t="s">
        <v>707</v>
      </c>
      <c r="C28" s="270">
        <v>10</v>
      </c>
      <c r="D28" s="8"/>
      <c r="G28" s="8" t="s">
        <v>708</v>
      </c>
      <c r="H28" s="270">
        <v>40</v>
      </c>
      <c r="I28" s="8"/>
      <c r="L28" s="8" t="s">
        <v>709</v>
      </c>
      <c r="M28" s="270">
        <v>59.14</v>
      </c>
      <c r="N28" s="8"/>
      <c r="P28" s="8"/>
      <c r="Q28" s="8" t="s">
        <v>710</v>
      </c>
      <c r="R28" s="270">
        <v>59.09</v>
      </c>
      <c r="S28" s="8"/>
    </row>
    <row r="29" spans="2:19" x14ac:dyDescent="0.25">
      <c r="B29" s="8" t="s">
        <v>711</v>
      </c>
      <c r="C29" s="268">
        <v>50</v>
      </c>
      <c r="D29" s="8"/>
      <c r="G29" s="8" t="s">
        <v>712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713</v>
      </c>
      <c r="R29" s="268">
        <v>59.09</v>
      </c>
      <c r="S29" s="8"/>
    </row>
    <row r="30" spans="2:19" x14ac:dyDescent="0.25">
      <c r="B30" s="8" t="s">
        <v>714</v>
      </c>
      <c r="C30" s="270">
        <v>20</v>
      </c>
      <c r="D30" s="8"/>
      <c r="G30" s="8" t="s">
        <v>715</v>
      </c>
      <c r="H30" s="270">
        <v>100</v>
      </c>
      <c r="I30" s="8">
        <v>1326</v>
      </c>
      <c r="L30" s="8" t="s">
        <v>716</v>
      </c>
      <c r="M30" s="270">
        <v>59.14</v>
      </c>
      <c r="N30" s="8"/>
      <c r="P30" s="81">
        <v>45149</v>
      </c>
      <c r="Q30" s="8" t="s">
        <v>717</v>
      </c>
      <c r="R30" s="270">
        <v>657.15</v>
      </c>
      <c r="S30" s="8"/>
    </row>
    <row r="31" spans="2:19" x14ac:dyDescent="0.25">
      <c r="B31" s="8" t="s">
        <v>718</v>
      </c>
      <c r="C31" s="268">
        <v>10</v>
      </c>
      <c r="D31" s="8"/>
      <c r="G31" s="8" t="s">
        <v>719</v>
      </c>
      <c r="H31" s="268">
        <v>31.25</v>
      </c>
      <c r="I31" s="8"/>
      <c r="L31" s="8" t="s">
        <v>720</v>
      </c>
      <c r="M31" s="268">
        <v>100</v>
      </c>
      <c r="N31" s="8"/>
      <c r="P31" s="81">
        <v>45146</v>
      </c>
      <c r="Q31" s="8" t="s">
        <v>721</v>
      </c>
      <c r="R31" s="268">
        <v>350</v>
      </c>
      <c r="S31" s="8"/>
    </row>
    <row r="32" spans="2:19" x14ac:dyDescent="0.25">
      <c r="B32" s="8" t="s">
        <v>722</v>
      </c>
      <c r="C32" s="270">
        <v>7</v>
      </c>
      <c r="D32" s="8"/>
      <c r="G32" s="81" t="s">
        <v>723</v>
      </c>
      <c r="H32" s="270">
        <v>100</v>
      </c>
      <c r="I32" s="8"/>
      <c r="L32" s="8" t="s">
        <v>724</v>
      </c>
      <c r="M32" s="270">
        <v>50</v>
      </c>
      <c r="N32" s="8"/>
      <c r="P32" s="81">
        <v>45149</v>
      </c>
      <c r="Q32" s="8" t="s">
        <v>725</v>
      </c>
      <c r="R32" s="270">
        <v>3150.79</v>
      </c>
      <c r="S32" s="8"/>
    </row>
    <row r="33" spans="1:19" x14ac:dyDescent="0.25">
      <c r="B33" s="8" t="s">
        <v>726</v>
      </c>
      <c r="C33" s="268">
        <v>58.92</v>
      </c>
      <c r="D33" s="8"/>
      <c r="G33" s="8" t="s">
        <v>704</v>
      </c>
      <c r="H33" s="268">
        <v>10</v>
      </c>
      <c r="I33" s="8"/>
      <c r="L33" s="8" t="s">
        <v>715</v>
      </c>
      <c r="M33" s="268">
        <v>100</v>
      </c>
      <c r="N33" s="8"/>
      <c r="P33" s="81">
        <v>45155</v>
      </c>
      <c r="Q33" s="8" t="s">
        <v>727</v>
      </c>
      <c r="R33" s="268">
        <v>160</v>
      </c>
      <c r="S33" s="8"/>
    </row>
    <row r="34" spans="1:19" x14ac:dyDescent="0.25">
      <c r="B34" s="8" t="s">
        <v>728</v>
      </c>
      <c r="C34" s="268">
        <v>58.92</v>
      </c>
      <c r="D34" s="8"/>
      <c r="G34" s="8" t="s">
        <v>729</v>
      </c>
      <c r="H34" s="268">
        <v>50</v>
      </c>
      <c r="I34" s="8"/>
      <c r="L34" s="8" t="s">
        <v>730</v>
      </c>
      <c r="M34" s="268">
        <v>17</v>
      </c>
      <c r="N34" s="8"/>
      <c r="P34" s="81">
        <v>45155</v>
      </c>
      <c r="Q34" s="8" t="s">
        <v>731</v>
      </c>
      <c r="R34" s="268">
        <v>73.599999999999994</v>
      </c>
      <c r="S34" s="8"/>
    </row>
    <row r="35" spans="1:19" x14ac:dyDescent="0.25">
      <c r="B35" s="8" t="s">
        <v>732</v>
      </c>
      <c r="C35" s="270">
        <v>40.21</v>
      </c>
      <c r="D35" s="8"/>
      <c r="G35" s="8" t="s">
        <v>733</v>
      </c>
      <c r="H35" s="270">
        <v>8.9499999999999993</v>
      </c>
      <c r="I35" s="8"/>
      <c r="L35" s="8" t="s">
        <v>734</v>
      </c>
      <c r="M35" s="270">
        <v>5</v>
      </c>
      <c r="N35" s="8"/>
      <c r="P35" s="81">
        <v>45156</v>
      </c>
      <c r="Q35" s="8" t="s">
        <v>735</v>
      </c>
      <c r="R35" s="270">
        <v>217</v>
      </c>
      <c r="S35" s="8"/>
    </row>
    <row r="36" spans="1:19" x14ac:dyDescent="0.25">
      <c r="B36" s="8" t="s">
        <v>736</v>
      </c>
      <c r="C36" s="10">
        <v>95.36</v>
      </c>
      <c r="D36" s="8"/>
      <c r="G36" s="8" t="s">
        <v>737</v>
      </c>
      <c r="H36" s="270">
        <v>15</v>
      </c>
      <c r="I36" s="8"/>
      <c r="L36" s="8" t="s">
        <v>738</v>
      </c>
      <c r="M36" s="270">
        <v>52.59</v>
      </c>
      <c r="N36" s="8"/>
      <c r="P36" s="81">
        <v>45167</v>
      </c>
      <c r="Q36" s="8" t="s">
        <v>739</v>
      </c>
      <c r="R36" s="270">
        <v>150</v>
      </c>
      <c r="S36" s="8"/>
    </row>
    <row r="37" spans="1:19" x14ac:dyDescent="0.25">
      <c r="B37" s="8" t="s">
        <v>718</v>
      </c>
      <c r="C37" s="10">
        <v>10</v>
      </c>
      <c r="D37" s="8"/>
      <c r="G37" s="8" t="s">
        <v>740</v>
      </c>
      <c r="H37" s="10">
        <v>95.57</v>
      </c>
      <c r="I37" s="8"/>
      <c r="L37" s="8"/>
      <c r="M37" s="270"/>
      <c r="N37" s="8"/>
      <c r="P37" s="81">
        <v>45167</v>
      </c>
      <c r="Q37" s="8" t="s">
        <v>741</v>
      </c>
      <c r="R37" s="270">
        <v>100</v>
      </c>
      <c r="S37" s="8"/>
    </row>
    <row r="38" spans="1:19" x14ac:dyDescent="0.25">
      <c r="B38" s="8" t="s">
        <v>742</v>
      </c>
      <c r="C38" s="270">
        <v>60</v>
      </c>
      <c r="D38" s="8"/>
      <c r="G38" s="8" t="s">
        <v>743</v>
      </c>
      <c r="H38" s="270">
        <v>59.13</v>
      </c>
      <c r="I38" s="8"/>
      <c r="L38" s="8"/>
      <c r="M38" s="270"/>
      <c r="N38" s="8"/>
      <c r="P38" s="81">
        <v>45169</v>
      </c>
      <c r="Q38" s="8" t="s">
        <v>744</v>
      </c>
      <c r="R38" s="270">
        <v>821.55</v>
      </c>
      <c r="S38" s="8"/>
    </row>
    <row r="39" spans="1:19" x14ac:dyDescent="0.25">
      <c r="B39" s="8" t="s">
        <v>745</v>
      </c>
      <c r="C39" s="10">
        <v>10</v>
      </c>
      <c r="D39" s="8"/>
      <c r="G39" s="8" t="s">
        <v>728</v>
      </c>
      <c r="H39" s="10">
        <v>59.13</v>
      </c>
      <c r="I39" s="8"/>
      <c r="L39" s="8"/>
      <c r="M39" s="10"/>
      <c r="N39" s="8"/>
      <c r="P39" s="81">
        <v>45169</v>
      </c>
      <c r="Q39" s="8" t="s">
        <v>746</v>
      </c>
      <c r="R39" s="10">
        <v>53</v>
      </c>
      <c r="S39" s="8"/>
    </row>
    <row r="40" spans="1:19" x14ac:dyDescent="0.25">
      <c r="B40" s="8" t="s">
        <v>747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748</v>
      </c>
      <c r="R40" s="10">
        <v>90</v>
      </c>
      <c r="S40" s="8"/>
    </row>
    <row r="41" spans="1:19" x14ac:dyDescent="0.25">
      <c r="B41" s="8" t="s">
        <v>749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750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406" t="s">
        <v>108</v>
      </c>
      <c r="C45" s="406"/>
      <c r="D45" s="406"/>
      <c r="G45" s="406" t="s">
        <v>169</v>
      </c>
      <c r="H45" s="406"/>
      <c r="I45" s="406"/>
      <c r="L45" s="406" t="s">
        <v>113</v>
      </c>
      <c r="M45" s="406"/>
      <c r="N45" s="406"/>
      <c r="Q45" s="406" t="s">
        <v>201</v>
      </c>
      <c r="R45" s="406"/>
      <c r="S45" s="406"/>
    </row>
    <row r="46" spans="1:19" x14ac:dyDescent="0.25">
      <c r="B46" s="406"/>
      <c r="C46" s="406"/>
      <c r="D46" s="406"/>
      <c r="G46" s="406"/>
      <c r="H46" s="406"/>
      <c r="I46" s="406"/>
      <c r="L46" s="406"/>
      <c r="M46" s="406"/>
      <c r="N46" s="406"/>
      <c r="Q46" s="406"/>
      <c r="R46" s="406"/>
      <c r="S46" s="406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751</v>
      </c>
      <c r="C49" s="268">
        <v>20</v>
      </c>
      <c r="D49" s="8"/>
      <c r="F49" s="81">
        <v>45201</v>
      </c>
      <c r="G49" s="8" t="s">
        <v>752</v>
      </c>
      <c r="H49" s="268">
        <v>189</v>
      </c>
      <c r="I49" s="8"/>
      <c r="K49" s="81">
        <v>45232</v>
      </c>
      <c r="L49" s="8" t="s">
        <v>753</v>
      </c>
      <c r="M49" s="268">
        <v>60</v>
      </c>
      <c r="N49" s="8"/>
      <c r="P49" s="81">
        <v>45264</v>
      </c>
      <c r="Q49" s="8" t="s">
        <v>754</v>
      </c>
      <c r="R49" s="268">
        <v>660</v>
      </c>
      <c r="S49" s="8"/>
    </row>
    <row r="50" spans="1:19" x14ac:dyDescent="0.25">
      <c r="A50" s="81">
        <v>45175</v>
      </c>
      <c r="B50" s="8" t="s">
        <v>755</v>
      </c>
      <c r="C50" s="268">
        <v>95.54</v>
      </c>
      <c r="D50" s="8"/>
      <c r="F50" s="81">
        <v>45203</v>
      </c>
      <c r="G50" s="8" t="s">
        <v>756</v>
      </c>
      <c r="H50" s="268">
        <v>118</v>
      </c>
      <c r="I50" s="8"/>
      <c r="K50" s="81">
        <v>45236</v>
      </c>
      <c r="L50" s="8" t="s">
        <v>757</v>
      </c>
      <c r="M50" s="270">
        <v>50</v>
      </c>
      <c r="N50" s="8"/>
      <c r="P50" s="81">
        <v>45266</v>
      </c>
      <c r="Q50" s="8" t="s">
        <v>758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758</v>
      </c>
      <c r="H51" s="268">
        <v>95.54</v>
      </c>
      <c r="I51" s="8"/>
      <c r="K51" s="81">
        <v>45236</v>
      </c>
      <c r="L51" s="8" t="s">
        <v>759</v>
      </c>
      <c r="M51" s="268">
        <v>150</v>
      </c>
      <c r="N51" s="8"/>
      <c r="P51" s="81">
        <v>45266</v>
      </c>
      <c r="Q51" s="8" t="s">
        <v>760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760</v>
      </c>
      <c r="H52" s="270">
        <v>59.1</v>
      </c>
      <c r="I52" s="8"/>
      <c r="K52" s="81">
        <v>45236</v>
      </c>
      <c r="L52" s="8" t="s">
        <v>761</v>
      </c>
      <c r="M52" s="270">
        <v>20</v>
      </c>
      <c r="N52" s="8"/>
      <c r="P52" s="81">
        <v>45266</v>
      </c>
      <c r="Q52" s="8" t="s">
        <v>762</v>
      </c>
      <c r="R52" s="268">
        <v>59.1</v>
      </c>
      <c r="S52" s="8"/>
    </row>
    <row r="53" spans="1:19" x14ac:dyDescent="0.25">
      <c r="A53" s="81">
        <v>45175</v>
      </c>
      <c r="B53" s="8" t="s">
        <v>763</v>
      </c>
      <c r="C53" s="270">
        <v>59.1</v>
      </c>
      <c r="D53" s="8"/>
      <c r="F53" s="81">
        <v>45175</v>
      </c>
      <c r="G53" s="8" t="s">
        <v>762</v>
      </c>
      <c r="H53" s="268">
        <v>59.1</v>
      </c>
      <c r="I53" s="8"/>
      <c r="K53" s="81">
        <v>45237</v>
      </c>
      <c r="L53" s="8" t="s">
        <v>694</v>
      </c>
      <c r="M53" s="270">
        <v>90</v>
      </c>
      <c r="N53" s="8"/>
      <c r="P53" s="81">
        <v>45266</v>
      </c>
      <c r="Q53" s="8" t="s">
        <v>764</v>
      </c>
      <c r="R53" s="270">
        <v>62.72</v>
      </c>
      <c r="S53" s="8"/>
    </row>
    <row r="54" spans="1:19" x14ac:dyDescent="0.25">
      <c r="A54" s="81">
        <v>45184</v>
      </c>
      <c r="B54" s="8" t="s">
        <v>765</v>
      </c>
      <c r="C54" s="268">
        <v>200</v>
      </c>
      <c r="D54" s="8"/>
      <c r="F54" s="81">
        <v>45175</v>
      </c>
      <c r="G54" s="8" t="s">
        <v>766</v>
      </c>
      <c r="H54" s="270">
        <v>59.1</v>
      </c>
      <c r="I54" s="8"/>
      <c r="K54" s="81">
        <v>45238</v>
      </c>
      <c r="L54" s="8" t="s">
        <v>758</v>
      </c>
      <c r="M54" s="268">
        <v>95.54</v>
      </c>
      <c r="N54" s="8"/>
      <c r="P54" s="81">
        <v>45268</v>
      </c>
      <c r="Q54" s="8" t="s">
        <v>767</v>
      </c>
      <c r="R54" s="268">
        <v>750</v>
      </c>
      <c r="S54" s="8"/>
    </row>
    <row r="55" spans="1:19" x14ac:dyDescent="0.25">
      <c r="A55" s="81">
        <v>45188</v>
      </c>
      <c r="B55" s="8" t="s">
        <v>768</v>
      </c>
      <c r="C55" s="270">
        <v>4395.9399999999996</v>
      </c>
      <c r="D55" s="8"/>
      <c r="F55" s="81">
        <v>45212</v>
      </c>
      <c r="G55" s="8" t="s">
        <v>769</v>
      </c>
      <c r="H55" s="270">
        <v>270</v>
      </c>
      <c r="I55" s="8"/>
      <c r="K55" s="81">
        <v>45238</v>
      </c>
      <c r="L55" s="8" t="s">
        <v>760</v>
      </c>
      <c r="M55" s="270">
        <v>59.1</v>
      </c>
      <c r="N55" s="8"/>
      <c r="P55" s="81">
        <v>45272</v>
      </c>
      <c r="Q55" s="8" t="s">
        <v>767</v>
      </c>
      <c r="R55" s="270">
        <v>536</v>
      </c>
      <c r="S55" s="8"/>
    </row>
    <row r="56" spans="1:19" x14ac:dyDescent="0.25">
      <c r="A56" s="81">
        <v>45190</v>
      </c>
      <c r="B56" s="8" t="s">
        <v>770</v>
      </c>
      <c r="C56" s="268">
        <v>217</v>
      </c>
      <c r="D56" s="8"/>
      <c r="F56" s="81">
        <v>45217</v>
      </c>
      <c r="G56" s="8" t="s">
        <v>771</v>
      </c>
      <c r="H56" s="66">
        <v>166.83</v>
      </c>
      <c r="I56" s="8"/>
      <c r="K56" s="81">
        <v>45238</v>
      </c>
      <c r="L56" s="8" t="s">
        <v>762</v>
      </c>
      <c r="M56" s="268">
        <v>59.1</v>
      </c>
      <c r="N56" s="8"/>
      <c r="P56" s="81">
        <v>45275</v>
      </c>
      <c r="Q56" s="8" t="s">
        <v>767</v>
      </c>
      <c r="R56" s="268">
        <v>810</v>
      </c>
      <c r="S56" s="8"/>
    </row>
    <row r="57" spans="1:19" x14ac:dyDescent="0.25">
      <c r="A57" s="81">
        <v>45197</v>
      </c>
      <c r="B57" s="8" t="s">
        <v>772</v>
      </c>
      <c r="C57" s="268">
        <v>25</v>
      </c>
      <c r="D57" s="8"/>
      <c r="F57" s="81">
        <v>45218</v>
      </c>
      <c r="G57" s="8" t="s">
        <v>773</v>
      </c>
      <c r="H57" s="268">
        <v>30</v>
      </c>
      <c r="I57" s="8"/>
      <c r="K57" s="81">
        <v>45238</v>
      </c>
      <c r="L57" s="8" t="s">
        <v>766</v>
      </c>
      <c r="M57" s="270">
        <v>59.1</v>
      </c>
      <c r="N57" s="8"/>
      <c r="P57" s="81">
        <v>45278</v>
      </c>
      <c r="Q57" s="8" t="s">
        <v>774</v>
      </c>
      <c r="R57" s="270">
        <v>180</v>
      </c>
      <c r="S57" s="8"/>
    </row>
    <row r="58" spans="1:19" x14ac:dyDescent="0.25">
      <c r="A58" s="81">
        <v>45197</v>
      </c>
      <c r="B58" s="8" t="s">
        <v>775</v>
      </c>
      <c r="C58" s="270">
        <v>20</v>
      </c>
      <c r="D58" s="8"/>
      <c r="F58" s="81">
        <v>45218</v>
      </c>
      <c r="G58" s="8" t="s">
        <v>776</v>
      </c>
      <c r="H58" s="270">
        <v>50</v>
      </c>
      <c r="I58" s="8"/>
      <c r="K58" s="81">
        <v>45238</v>
      </c>
      <c r="L58" s="8" t="s">
        <v>777</v>
      </c>
      <c r="M58" s="270">
        <v>270</v>
      </c>
      <c r="N58" s="8"/>
      <c r="P58" s="81">
        <v>45279</v>
      </c>
      <c r="Q58" s="8" t="s">
        <v>778</v>
      </c>
      <c r="R58" s="270">
        <v>60</v>
      </c>
      <c r="S58" s="8"/>
    </row>
    <row r="59" spans="1:19" x14ac:dyDescent="0.25">
      <c r="A59" s="81">
        <v>45198</v>
      </c>
      <c r="B59" s="8" t="s">
        <v>779</v>
      </c>
      <c r="C59" s="10">
        <v>200</v>
      </c>
      <c r="D59" s="8"/>
      <c r="F59" s="81">
        <v>45223</v>
      </c>
      <c r="G59" s="8" t="s">
        <v>780</v>
      </c>
      <c r="H59" s="268">
        <v>18</v>
      </c>
      <c r="I59" s="8"/>
      <c r="K59" s="81">
        <v>45238</v>
      </c>
      <c r="L59" s="8" t="s">
        <v>781</v>
      </c>
      <c r="M59" s="10">
        <v>109.5</v>
      </c>
      <c r="N59" s="8"/>
      <c r="P59" s="81">
        <v>45281</v>
      </c>
      <c r="Q59" s="8" t="s">
        <v>782</v>
      </c>
      <c r="R59" s="10">
        <v>500</v>
      </c>
      <c r="S59" s="8"/>
    </row>
    <row r="60" spans="1:19" x14ac:dyDescent="0.25">
      <c r="A60" s="81">
        <v>45198</v>
      </c>
      <c r="B60" s="8" t="s">
        <v>783</v>
      </c>
      <c r="C60" s="10">
        <v>189</v>
      </c>
      <c r="D60" s="8"/>
      <c r="F60" s="81">
        <v>45223</v>
      </c>
      <c r="G60" s="8" t="s">
        <v>784</v>
      </c>
      <c r="H60" s="268">
        <v>100</v>
      </c>
      <c r="I60" s="8"/>
      <c r="K60" s="81">
        <v>45240</v>
      </c>
      <c r="L60" s="8" t="s">
        <v>785</v>
      </c>
      <c r="M60" s="10">
        <v>500</v>
      </c>
      <c r="N60" s="8"/>
      <c r="P60" s="81">
        <v>45282</v>
      </c>
      <c r="Q60" s="8" t="s">
        <v>786</v>
      </c>
      <c r="R60" s="10">
        <v>300</v>
      </c>
      <c r="S60" s="8"/>
    </row>
    <row r="61" spans="1:19" x14ac:dyDescent="0.25">
      <c r="A61" s="81">
        <v>45198</v>
      </c>
      <c r="B61" s="8" t="s">
        <v>787</v>
      </c>
      <c r="C61" s="10">
        <v>133.6</v>
      </c>
      <c r="D61" s="8"/>
      <c r="F61" s="81">
        <v>45223</v>
      </c>
      <c r="G61" s="8" t="s">
        <v>788</v>
      </c>
      <c r="H61" s="270">
        <v>140</v>
      </c>
      <c r="I61" s="8"/>
      <c r="K61" s="81">
        <v>45245</v>
      </c>
      <c r="L61" s="8" t="s">
        <v>789</v>
      </c>
      <c r="M61" s="10">
        <v>50</v>
      </c>
      <c r="N61" s="8"/>
      <c r="P61" s="81">
        <v>45288</v>
      </c>
      <c r="Q61" s="8" t="s">
        <v>790</v>
      </c>
      <c r="R61" s="10">
        <v>250</v>
      </c>
      <c r="S61" s="8"/>
    </row>
    <row r="62" spans="1:19" x14ac:dyDescent="0.25">
      <c r="A62" s="81">
        <v>45199</v>
      </c>
      <c r="B62" s="8" t="s">
        <v>791</v>
      </c>
      <c r="C62" s="10">
        <v>100</v>
      </c>
      <c r="D62" s="8"/>
      <c r="F62" s="81">
        <v>45223</v>
      </c>
      <c r="G62" s="8" t="s">
        <v>792</v>
      </c>
      <c r="H62" s="10">
        <v>220</v>
      </c>
      <c r="I62" s="8"/>
      <c r="K62" s="81">
        <v>45245</v>
      </c>
      <c r="L62" s="8" t="s">
        <v>793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794</v>
      </c>
      <c r="H63" s="10">
        <v>20</v>
      </c>
      <c r="I63" s="8"/>
      <c r="K63" s="81">
        <v>45245</v>
      </c>
      <c r="L63" s="8" t="s">
        <v>795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796</v>
      </c>
      <c r="H64" s="10">
        <v>20</v>
      </c>
      <c r="I64" s="8"/>
      <c r="K64" s="81">
        <v>45252</v>
      </c>
      <c r="L64" s="8" t="s">
        <v>797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798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799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800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801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802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803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406"/>
      <c r="D1" s="406"/>
      <c r="E1" s="256"/>
    </row>
    <row r="2" spans="2:13" ht="27" x14ac:dyDescent="0.35">
      <c r="C2" s="406"/>
      <c r="D2" s="406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97" t="s">
        <v>309</v>
      </c>
      <c r="C14" s="397"/>
      <c r="D14" s="397"/>
      <c r="E14" s="20">
        <f>SUM(E5:E13)</f>
        <v>300</v>
      </c>
      <c r="F14" s="8"/>
      <c r="I14" s="397" t="s">
        <v>309</v>
      </c>
      <c r="J14" s="397"/>
      <c r="K14" s="397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97" t="s">
        <v>309</v>
      </c>
      <c r="C31" s="397"/>
      <c r="D31" s="397"/>
      <c r="E31" s="20">
        <f>SUM(E22:E30)</f>
        <v>60</v>
      </c>
      <c r="F31" s="8"/>
      <c r="I31" s="397" t="s">
        <v>309</v>
      </c>
      <c r="J31" s="397"/>
      <c r="K31" s="397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804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97" t="s">
        <v>309</v>
      </c>
      <c r="C48" s="397"/>
      <c r="D48" s="397"/>
      <c r="E48" s="20">
        <f>SUM(E39:E47)</f>
        <v>165</v>
      </c>
      <c r="F48" s="8"/>
      <c r="I48" s="397" t="s">
        <v>309</v>
      </c>
      <c r="J48" s="397"/>
      <c r="K48" s="397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805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97" t="s">
        <v>309</v>
      </c>
      <c r="C65" s="397"/>
      <c r="D65" s="397"/>
      <c r="E65" s="20">
        <f>SUM(E56:E64)</f>
        <v>300</v>
      </c>
      <c r="F65" s="8"/>
      <c r="I65" s="397" t="s">
        <v>309</v>
      </c>
      <c r="J65" s="397"/>
      <c r="K65" s="397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97" t="s">
        <v>309</v>
      </c>
      <c r="C83" s="397"/>
      <c r="D83" s="397"/>
      <c r="E83" s="20">
        <f>SUM(E74:E82)</f>
        <v>0</v>
      </c>
      <c r="F83" s="8"/>
      <c r="I83" s="397" t="s">
        <v>309</v>
      </c>
      <c r="J83" s="397"/>
      <c r="K83" s="397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97" t="s">
        <v>309</v>
      </c>
      <c r="C101" s="397"/>
      <c r="D101" s="397"/>
      <c r="E101" s="20">
        <f>SUM(E92:E100)</f>
        <v>0</v>
      </c>
      <c r="F101" s="8"/>
      <c r="I101" s="397" t="s">
        <v>309</v>
      </c>
      <c r="J101" s="397"/>
      <c r="K101" s="397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406" t="s">
        <v>0</v>
      </c>
      <c r="B1" s="406"/>
      <c r="C1" s="406"/>
      <c r="F1" s="406" t="s">
        <v>1</v>
      </c>
      <c r="G1" s="406"/>
      <c r="H1" s="406"/>
      <c r="K1" s="406" t="s">
        <v>49</v>
      </c>
      <c r="L1" s="406"/>
      <c r="M1" s="406"/>
      <c r="O1" s="406" t="s">
        <v>651</v>
      </c>
      <c r="P1" s="406"/>
      <c r="Q1" s="406"/>
    </row>
    <row r="2" spans="1:17" x14ac:dyDescent="0.25">
      <c r="A2" s="406"/>
      <c r="B2" s="406"/>
      <c r="C2" s="406"/>
      <c r="F2" s="406"/>
      <c r="G2" s="406"/>
      <c r="H2" s="406"/>
      <c r="K2" s="406"/>
      <c r="L2" s="406"/>
      <c r="M2" s="406"/>
      <c r="O2" s="406"/>
      <c r="P2" s="406"/>
      <c r="Q2" s="406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806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807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808</v>
      </c>
      <c r="P18" s="10"/>
      <c r="Q18" s="8">
        <f>SUM(Q5:Q17)</f>
        <v>163.32</v>
      </c>
    </row>
    <row r="22" spans="1:17" ht="15" customHeight="1" x14ac:dyDescent="0.25">
      <c r="A22" s="406" t="s">
        <v>127</v>
      </c>
      <c r="B22" s="406"/>
      <c r="C22" s="406"/>
      <c r="F22" s="406" t="s">
        <v>65</v>
      </c>
      <c r="G22" s="406"/>
      <c r="H22" s="406"/>
      <c r="K22" s="406" t="s">
        <v>87</v>
      </c>
      <c r="L22" s="406"/>
      <c r="M22" s="406"/>
      <c r="O22" s="406" t="s">
        <v>88</v>
      </c>
      <c r="P22" s="406"/>
      <c r="Q22" s="406"/>
    </row>
    <row r="23" spans="1:17" ht="15" customHeight="1" x14ac:dyDescent="0.25">
      <c r="A23" s="406"/>
      <c r="B23" s="406"/>
      <c r="C23" s="406"/>
      <c r="F23" s="406"/>
      <c r="G23" s="406"/>
      <c r="H23" s="406"/>
      <c r="K23" s="406"/>
      <c r="L23" s="406"/>
      <c r="M23" s="406"/>
      <c r="O23" s="406"/>
      <c r="P23" s="406"/>
      <c r="Q23" s="406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809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810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807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811</v>
      </c>
      <c r="L27" s="268">
        <v>8.76</v>
      </c>
      <c r="M27" s="8"/>
      <c r="O27" s="8" t="s">
        <v>812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810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812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406" t="s">
        <v>108</v>
      </c>
      <c r="B42" s="406"/>
      <c r="C42" s="406"/>
      <c r="F42" s="406" t="s">
        <v>169</v>
      </c>
      <c r="G42" s="406"/>
      <c r="H42" s="406"/>
      <c r="K42" s="406" t="s">
        <v>113</v>
      </c>
      <c r="L42" s="406"/>
      <c r="M42" s="406"/>
      <c r="O42" s="406" t="s">
        <v>201</v>
      </c>
      <c r="P42" s="406"/>
      <c r="Q42" s="406"/>
    </row>
    <row r="43" spans="1:17" x14ac:dyDescent="0.25">
      <c r="A43" s="406"/>
      <c r="B43" s="406"/>
      <c r="C43" s="406"/>
      <c r="F43" s="406"/>
      <c r="G43" s="406"/>
      <c r="H43" s="406"/>
      <c r="K43" s="406"/>
      <c r="L43" s="406"/>
      <c r="M43" s="406"/>
      <c r="O43" s="406"/>
      <c r="P43" s="406"/>
      <c r="Q43" s="406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813</v>
      </c>
    </row>
    <row r="46" spans="1:17" x14ac:dyDescent="0.25">
      <c r="A46" s="8" t="s">
        <v>211</v>
      </c>
      <c r="B46" s="268">
        <v>300</v>
      </c>
      <c r="C46" s="8"/>
      <c r="F46" s="8" t="s">
        <v>814</v>
      </c>
      <c r="G46" s="268">
        <v>200</v>
      </c>
      <c r="H46" s="8"/>
      <c r="K46" s="8" t="s">
        <v>815</v>
      </c>
      <c r="L46" s="268">
        <v>365</v>
      </c>
      <c r="M46" s="8"/>
      <c r="O46" s="8" t="s">
        <v>816</v>
      </c>
      <c r="P46" s="268">
        <v>300</v>
      </c>
      <c r="Q46" s="8"/>
    </row>
    <row r="47" spans="1:17" x14ac:dyDescent="0.25">
      <c r="A47" s="8" t="s">
        <v>763</v>
      </c>
      <c r="B47" s="268">
        <v>250</v>
      </c>
      <c r="C47" s="8"/>
      <c r="F47" s="8" t="s">
        <v>817</v>
      </c>
      <c r="G47" s="268">
        <v>100</v>
      </c>
      <c r="H47" s="8"/>
      <c r="K47" s="8" t="s">
        <v>818</v>
      </c>
      <c r="L47" s="268">
        <v>300</v>
      </c>
      <c r="M47" s="8"/>
      <c r="O47" s="8" t="s">
        <v>819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820</v>
      </c>
      <c r="G48" s="270">
        <v>450</v>
      </c>
      <c r="H48" s="8"/>
      <c r="K48" s="8" t="s">
        <v>821</v>
      </c>
      <c r="L48" s="270">
        <v>250</v>
      </c>
      <c r="M48" s="8"/>
      <c r="O48" s="8" t="s">
        <v>822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823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824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825</v>
      </c>
      <c r="I2" s="403" t="s">
        <v>826</v>
      </c>
      <c r="J2" s="403"/>
      <c r="K2" s="403"/>
    </row>
    <row r="3" spans="4:12" x14ac:dyDescent="0.25">
      <c r="D3" s="411" t="s">
        <v>0</v>
      </c>
      <c r="E3" s="411"/>
      <c r="H3" s="410" t="s">
        <v>0</v>
      </c>
      <c r="I3" s="410"/>
      <c r="J3" s="410"/>
      <c r="K3" s="410"/>
      <c r="L3" s="410"/>
    </row>
    <row r="4" spans="4:12" x14ac:dyDescent="0.25">
      <c r="D4" s="4" t="s">
        <v>827</v>
      </c>
      <c r="E4" s="4" t="s">
        <v>828</v>
      </c>
      <c r="F4" s="29"/>
      <c r="G4" s="29"/>
      <c r="H4" s="4" t="s">
        <v>230</v>
      </c>
      <c r="I4" s="4" t="s">
        <v>829</v>
      </c>
      <c r="J4" s="4" t="s">
        <v>8</v>
      </c>
      <c r="K4" s="4" t="s">
        <v>830</v>
      </c>
      <c r="L4" s="4"/>
    </row>
    <row r="5" spans="4:12" x14ac:dyDescent="0.25">
      <c r="D5" s="273" t="s">
        <v>831</v>
      </c>
      <c r="E5" s="40">
        <f>mensualidades!G21</f>
        <v>560</v>
      </c>
      <c r="H5" s="8"/>
      <c r="I5" s="8" t="s">
        <v>832</v>
      </c>
      <c r="J5" s="9">
        <v>220.01</v>
      </c>
      <c r="K5" s="8">
        <v>1087</v>
      </c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833</v>
      </c>
      <c r="J6" s="9">
        <v>150</v>
      </c>
      <c r="K6" s="8"/>
      <c r="L6" s="8"/>
    </row>
    <row r="7" spans="4:12" x14ac:dyDescent="0.25">
      <c r="D7" s="19" t="s">
        <v>126</v>
      </c>
      <c r="E7" s="10">
        <f>'yupi '!I53</f>
        <v>56</v>
      </c>
      <c r="H7" s="8"/>
      <c r="I7" s="8" t="s">
        <v>834</v>
      </c>
      <c r="J7" s="9">
        <v>32</v>
      </c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835</v>
      </c>
      <c r="J8" s="9">
        <v>700</v>
      </c>
      <c r="K8" s="8">
        <v>1060</v>
      </c>
      <c r="L8" s="8"/>
    </row>
    <row r="9" spans="4:12" x14ac:dyDescent="0.25">
      <c r="D9" s="19" t="s">
        <v>836</v>
      </c>
      <c r="E9" s="10">
        <f>familia!J24</f>
        <v>0</v>
      </c>
      <c r="H9" s="8"/>
      <c r="I9" s="8" t="s">
        <v>837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838</v>
      </c>
      <c r="J10" s="9">
        <v>300</v>
      </c>
      <c r="K10" s="8">
        <v>1041</v>
      </c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839</v>
      </c>
      <c r="J11" s="9">
        <v>100</v>
      </c>
      <c r="K11" s="8"/>
      <c r="L11" s="8"/>
    </row>
    <row r="12" spans="4:12" x14ac:dyDescent="0.25">
      <c r="D12" s="19" t="s">
        <v>840</v>
      </c>
      <c r="E12" s="10">
        <f>nestle!I63</f>
        <v>42.5</v>
      </c>
      <c r="H12" s="8"/>
      <c r="I12" s="8" t="s">
        <v>841</v>
      </c>
      <c r="J12" s="9">
        <v>486.66</v>
      </c>
      <c r="K12" s="8">
        <v>1058</v>
      </c>
      <c r="L12" s="8"/>
    </row>
    <row r="13" spans="4:12" x14ac:dyDescent="0.25">
      <c r="D13" s="19" t="s">
        <v>842</v>
      </c>
      <c r="E13" s="10">
        <f>'detergente '!I17</f>
        <v>0</v>
      </c>
      <c r="H13" s="8"/>
      <c r="I13" s="8" t="s">
        <v>843</v>
      </c>
      <c r="J13" s="9">
        <v>935</v>
      </c>
      <c r="K13" s="8">
        <v>1057</v>
      </c>
      <c r="L13" s="8"/>
    </row>
    <row r="14" spans="4:12" x14ac:dyDescent="0.25">
      <c r="D14" s="19" t="s">
        <v>422</v>
      </c>
      <c r="E14" s="10">
        <f>PARAISO!J17</f>
        <v>8.7999999999999972</v>
      </c>
      <c r="H14" s="8"/>
      <c r="I14" s="8" t="s">
        <v>787</v>
      </c>
      <c r="J14" s="9">
        <f>'OTROS GASTOS'!C18</f>
        <v>390</v>
      </c>
      <c r="K14" s="8"/>
      <c r="L14" s="8"/>
    </row>
    <row r="15" spans="4:12" x14ac:dyDescent="0.25">
      <c r="D15" s="19" t="s">
        <v>844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1.4849999999999852</v>
      </c>
      <c r="H16" s="8"/>
      <c r="I16" s="8"/>
      <c r="J16" s="9"/>
      <c r="K16" s="8"/>
      <c r="L16" s="8"/>
    </row>
    <row r="17" spans="4:12" x14ac:dyDescent="0.25">
      <c r="D17" s="19" t="s">
        <v>845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846</v>
      </c>
      <c r="E18" s="10">
        <f>sear!J26</f>
        <v>0</v>
      </c>
      <c r="H18" s="8"/>
      <c r="I18" s="8"/>
      <c r="J18" s="9"/>
      <c r="K18" s="8"/>
      <c r="L18" s="8"/>
    </row>
    <row r="19" spans="4:12" x14ac:dyDescent="0.25">
      <c r="D19" s="19" t="s">
        <v>847</v>
      </c>
      <c r="E19" s="10">
        <f>'OTROS CLIENTES 2.'!J26</f>
        <v>0</v>
      </c>
      <c r="H19" s="8"/>
      <c r="I19" s="8"/>
      <c r="J19" s="9"/>
      <c r="K19" s="8"/>
      <c r="L19" s="8"/>
    </row>
    <row r="20" spans="4:12" x14ac:dyDescent="0.25">
      <c r="D20" s="19" t="s">
        <v>848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849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850</v>
      </c>
      <c r="E22" s="10"/>
      <c r="H22" s="8"/>
      <c r="I22" s="8"/>
      <c r="J22" s="9"/>
      <c r="K22" s="8"/>
      <c r="L22" s="8"/>
    </row>
    <row r="23" spans="4:12" x14ac:dyDescent="0.25">
      <c r="D23" s="19" t="s">
        <v>851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397" t="s">
        <v>512</v>
      </c>
      <c r="E32" s="413">
        <f>SUM(E5:E31)</f>
        <v>2331.585</v>
      </c>
      <c r="H32" s="8"/>
      <c r="I32" s="8"/>
      <c r="J32" s="416">
        <f>SUM(J5:J31)</f>
        <v>3313.67</v>
      </c>
      <c r="K32" s="8"/>
      <c r="L32" s="8"/>
    </row>
    <row r="33" spans="4:12" x14ac:dyDescent="0.25">
      <c r="D33" s="397"/>
      <c r="E33" s="413"/>
      <c r="H33" s="412" t="s">
        <v>309</v>
      </c>
      <c r="I33" s="412"/>
      <c r="J33" s="416"/>
      <c r="K33" s="8"/>
      <c r="L33" s="8"/>
    </row>
    <row r="38" spans="4:12" x14ac:dyDescent="0.25">
      <c r="D38" s="29" t="s">
        <v>826</v>
      </c>
      <c r="I38" s="403" t="s">
        <v>826</v>
      </c>
      <c r="J38" s="403"/>
      <c r="K38" s="403"/>
    </row>
    <row r="39" spans="4:12" x14ac:dyDescent="0.25">
      <c r="D39" s="411" t="s">
        <v>1</v>
      </c>
      <c r="E39" s="411"/>
      <c r="H39" s="410" t="s">
        <v>1</v>
      </c>
      <c r="I39" s="410"/>
      <c r="J39" s="410"/>
      <c r="K39" s="410"/>
      <c r="L39" s="410"/>
    </row>
    <row r="40" spans="4:12" x14ac:dyDescent="0.25">
      <c r="D40" s="13" t="s">
        <v>827</v>
      </c>
      <c r="E40" s="13" t="s">
        <v>828</v>
      </c>
      <c r="H40" s="275" t="s">
        <v>230</v>
      </c>
      <c r="I40" s="275" t="s">
        <v>829</v>
      </c>
      <c r="J40" s="275" t="s">
        <v>8</v>
      </c>
      <c r="K40" s="275" t="s">
        <v>830</v>
      </c>
      <c r="L40" s="275"/>
    </row>
    <row r="41" spans="4:12" x14ac:dyDescent="0.25">
      <c r="D41" s="273" t="s">
        <v>831</v>
      </c>
      <c r="E41" s="40">
        <f>mensualidades!G21</f>
        <v>560</v>
      </c>
      <c r="H41" s="8"/>
      <c r="I41" s="8" t="s">
        <v>832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833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834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835</v>
      </c>
      <c r="J44" s="9">
        <v>700</v>
      </c>
      <c r="K44" s="8"/>
      <c r="L44" s="8"/>
    </row>
    <row r="45" spans="4:12" x14ac:dyDescent="0.25">
      <c r="D45" s="19" t="s">
        <v>836</v>
      </c>
      <c r="E45" s="10">
        <f>familia!J52</f>
        <v>0</v>
      </c>
      <c r="H45" s="8"/>
      <c r="I45" s="8" t="s">
        <v>837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838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839</v>
      </c>
      <c r="J47" s="9">
        <v>200</v>
      </c>
      <c r="K47" s="8"/>
      <c r="L47" s="8"/>
    </row>
    <row r="48" spans="4:12" x14ac:dyDescent="0.25">
      <c r="D48" s="19" t="s">
        <v>840</v>
      </c>
      <c r="E48" s="10">
        <f>nestle!T63</f>
        <v>0</v>
      </c>
      <c r="H48" s="8"/>
      <c r="I48" s="8" t="s">
        <v>855</v>
      </c>
      <c r="J48" s="9">
        <v>470.4</v>
      </c>
      <c r="K48" s="8"/>
      <c r="L48" s="8"/>
    </row>
    <row r="49" spans="4:12" x14ac:dyDescent="0.25">
      <c r="D49" s="19" t="s">
        <v>842</v>
      </c>
      <c r="E49" s="10">
        <f>'detergente '!S17</f>
        <v>13.5</v>
      </c>
      <c r="H49" s="8"/>
      <c r="I49" s="8" t="s">
        <v>843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787</v>
      </c>
      <c r="J50" s="9">
        <f>'OTROS GASTOS'!H18</f>
        <v>847.88</v>
      </c>
      <c r="K50" s="8"/>
      <c r="L50" s="8"/>
    </row>
    <row r="51" spans="4:12" x14ac:dyDescent="0.25">
      <c r="D51" s="19" t="s">
        <v>844</v>
      </c>
      <c r="E51" s="10">
        <f>YOBEL!T19</f>
        <v>0</v>
      </c>
      <c r="H51" s="8"/>
      <c r="I51" s="8" t="s">
        <v>856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845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846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847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849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857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853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854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97" t="s">
        <v>512</v>
      </c>
      <c r="E63" s="41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97"/>
      <c r="E64" s="413"/>
      <c r="H64" s="412" t="s">
        <v>309</v>
      </c>
      <c r="I64" s="412"/>
      <c r="J64" s="50">
        <f>SUM(J41:J63)</f>
        <v>3776.38</v>
      </c>
      <c r="K64" s="8"/>
      <c r="L64" s="8"/>
    </row>
    <row r="68" spans="4:12" x14ac:dyDescent="0.25">
      <c r="D68" s="29" t="s">
        <v>858</v>
      </c>
      <c r="I68" s="403" t="s">
        <v>826</v>
      </c>
      <c r="J68" s="403"/>
      <c r="K68" s="403"/>
    </row>
    <row r="69" spans="4:12" x14ac:dyDescent="0.25">
      <c r="D69" s="411" t="s">
        <v>49</v>
      </c>
      <c r="E69" s="411"/>
      <c r="H69" s="410" t="s">
        <v>49</v>
      </c>
      <c r="I69" s="410"/>
      <c r="J69" s="410"/>
      <c r="K69" s="410"/>
      <c r="L69" s="410"/>
    </row>
    <row r="70" spans="4:12" x14ac:dyDescent="0.25">
      <c r="D70" s="13" t="s">
        <v>827</v>
      </c>
      <c r="E70" s="13" t="s">
        <v>828</v>
      </c>
      <c r="H70" s="275" t="s">
        <v>230</v>
      </c>
      <c r="I70" s="275" t="s">
        <v>829</v>
      </c>
      <c r="J70" s="275" t="s">
        <v>8</v>
      </c>
      <c r="K70" s="275" t="s">
        <v>830</v>
      </c>
      <c r="L70" s="275"/>
    </row>
    <row r="71" spans="4:12" x14ac:dyDescent="0.25">
      <c r="D71" s="273" t="s">
        <v>831</v>
      </c>
      <c r="E71" s="40">
        <f>mensualidades!G48</f>
        <v>560</v>
      </c>
      <c r="H71" s="8"/>
      <c r="I71" s="8" t="s">
        <v>832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833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834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835</v>
      </c>
      <c r="J74" s="9">
        <v>700</v>
      </c>
      <c r="K74" s="8">
        <v>1194</v>
      </c>
      <c r="L74" s="8"/>
    </row>
    <row r="75" spans="4:12" x14ac:dyDescent="0.25">
      <c r="D75" s="19" t="s">
        <v>836</v>
      </c>
      <c r="E75" s="10">
        <f>familia!J79</f>
        <v>0</v>
      </c>
      <c r="H75" s="8"/>
      <c r="I75" s="8" t="s">
        <v>837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838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839</v>
      </c>
      <c r="J77" s="9">
        <v>200</v>
      </c>
      <c r="K77" s="8">
        <v>1136</v>
      </c>
      <c r="L77" s="8"/>
    </row>
    <row r="78" spans="4:12" x14ac:dyDescent="0.25">
      <c r="D78" s="19" t="s">
        <v>840</v>
      </c>
      <c r="E78" s="10">
        <f>nestle!I131</f>
        <v>0</v>
      </c>
      <c r="H78" s="8"/>
      <c r="I78" s="8" t="s">
        <v>855</v>
      </c>
      <c r="J78" s="9">
        <v>470.41</v>
      </c>
      <c r="K78" s="8">
        <v>1184</v>
      </c>
      <c r="L78" s="8"/>
    </row>
    <row r="79" spans="4:12" x14ac:dyDescent="0.25">
      <c r="D79" s="19" t="s">
        <v>842</v>
      </c>
      <c r="E79" s="10">
        <f>'detergente '!I38</f>
        <v>0</v>
      </c>
      <c r="H79" s="8"/>
      <c r="I79" s="8" t="s">
        <v>843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859</v>
      </c>
      <c r="J80" s="9">
        <v>145</v>
      </c>
      <c r="K80" s="8">
        <v>1146</v>
      </c>
      <c r="L80" s="8"/>
    </row>
    <row r="81" spans="4:12" x14ac:dyDescent="0.25">
      <c r="D81" s="19" t="s">
        <v>844</v>
      </c>
      <c r="E81" s="10">
        <f>YOBEL!I41</f>
        <v>0</v>
      </c>
      <c r="H81" s="8"/>
      <c r="I81" s="8" t="s">
        <v>787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856</v>
      </c>
      <c r="J82" s="9">
        <v>36.04</v>
      </c>
      <c r="K82" s="8" t="s">
        <v>860</v>
      </c>
      <c r="L82" s="8"/>
    </row>
    <row r="83" spans="4:12" x14ac:dyDescent="0.25">
      <c r="D83" s="19" t="s">
        <v>845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846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847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97" t="s">
        <v>512</v>
      </c>
      <c r="E94" s="413">
        <f>SUM(E71:E93)</f>
        <v>2218.12</v>
      </c>
      <c r="H94" s="412" t="s">
        <v>309</v>
      </c>
      <c r="I94" s="412"/>
      <c r="J94" s="50">
        <f>SUM(J71:J93)</f>
        <v>3693.35</v>
      </c>
      <c r="K94" s="8"/>
      <c r="L94" s="8"/>
    </row>
    <row r="95" spans="4:12" x14ac:dyDescent="0.25">
      <c r="D95" s="397"/>
      <c r="E95" s="413"/>
    </row>
    <row r="99" spans="4:12" x14ac:dyDescent="0.25">
      <c r="I99" s="403" t="s">
        <v>826</v>
      </c>
      <c r="J99" s="403"/>
      <c r="K99" s="403"/>
    </row>
    <row r="100" spans="4:12" x14ac:dyDescent="0.25">
      <c r="D100" s="29" t="s">
        <v>863</v>
      </c>
      <c r="H100" s="410" t="s">
        <v>50</v>
      </c>
      <c r="I100" s="410"/>
      <c r="J100" s="410"/>
      <c r="K100" s="410"/>
      <c r="L100" s="410"/>
    </row>
    <row r="101" spans="4:12" x14ac:dyDescent="0.25">
      <c r="D101" s="411" t="s">
        <v>50</v>
      </c>
      <c r="E101" s="411"/>
      <c r="H101" s="275" t="s">
        <v>230</v>
      </c>
      <c r="I101" s="275" t="s">
        <v>829</v>
      </c>
      <c r="J101" s="275" t="s">
        <v>8</v>
      </c>
      <c r="K101" s="275" t="s">
        <v>830</v>
      </c>
      <c r="L101" s="275"/>
    </row>
    <row r="102" spans="4:12" x14ac:dyDescent="0.25">
      <c r="D102" s="13" t="s">
        <v>827</v>
      </c>
      <c r="E102" s="13" t="s">
        <v>828</v>
      </c>
      <c r="H102" s="8"/>
      <c r="I102" s="8" t="s">
        <v>832</v>
      </c>
      <c r="J102" s="9">
        <v>330</v>
      </c>
      <c r="K102" s="8"/>
      <c r="L102" s="8"/>
    </row>
    <row r="103" spans="4:12" x14ac:dyDescent="0.25">
      <c r="D103" s="273" t="s">
        <v>831</v>
      </c>
      <c r="E103" s="40">
        <f>mensualidades!P48</f>
        <v>590</v>
      </c>
      <c r="H103" s="8"/>
      <c r="I103" s="8" t="s">
        <v>833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834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835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837</v>
      </c>
      <c r="J106" s="9">
        <v>10</v>
      </c>
      <c r="K106" s="8"/>
      <c r="L106" s="8"/>
    </row>
    <row r="107" spans="4:12" x14ac:dyDescent="0.25">
      <c r="D107" s="19" t="s">
        <v>836</v>
      </c>
      <c r="E107" s="10">
        <f>familia!J111</f>
        <v>0</v>
      </c>
      <c r="H107" s="8"/>
      <c r="I107" s="8" t="s">
        <v>838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839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855</v>
      </c>
      <c r="J109" s="9">
        <v>470.41</v>
      </c>
      <c r="K109" s="8">
        <v>1220</v>
      </c>
      <c r="L109" s="8"/>
    </row>
    <row r="110" spans="4:12" x14ac:dyDescent="0.25">
      <c r="D110" s="19" t="s">
        <v>840</v>
      </c>
      <c r="E110" s="10">
        <f>nestle!T131</f>
        <v>0</v>
      </c>
      <c r="H110" s="8"/>
      <c r="I110" s="8" t="s">
        <v>843</v>
      </c>
      <c r="J110" s="9">
        <v>1138.3399999999999</v>
      </c>
      <c r="K110" s="8"/>
      <c r="L110" s="8"/>
    </row>
    <row r="111" spans="4:12" x14ac:dyDescent="0.25">
      <c r="D111" s="19" t="s">
        <v>842</v>
      </c>
      <c r="E111" s="10">
        <f>'detergente '!I70</f>
        <v>0</v>
      </c>
      <c r="H111" s="8"/>
      <c r="I111" s="8" t="s">
        <v>859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787</v>
      </c>
      <c r="J112" s="9">
        <f>'OTROS GASTOS'!R18</f>
        <v>469.19</v>
      </c>
      <c r="K112" s="8"/>
      <c r="L112" s="8"/>
    </row>
    <row r="113" spans="4:12" x14ac:dyDescent="0.25">
      <c r="D113" s="19" t="s">
        <v>844</v>
      </c>
      <c r="E113" s="10">
        <f>YOBEL!I73</f>
        <v>0</v>
      </c>
      <c r="H113" s="8"/>
      <c r="I113" s="8" t="s">
        <v>856</v>
      </c>
      <c r="J113" s="9">
        <v>36.04</v>
      </c>
      <c r="K113" s="8" t="s">
        <v>860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864</v>
      </c>
      <c r="J114" s="9">
        <v>85</v>
      </c>
      <c r="K114" s="8">
        <v>1225</v>
      </c>
      <c r="L114" s="8"/>
    </row>
    <row r="115" spans="4:12" x14ac:dyDescent="0.25">
      <c r="D115" s="19" t="s">
        <v>845</v>
      </c>
      <c r="E115" s="10">
        <f>'plasticos Ester'!S66</f>
        <v>0</v>
      </c>
      <c r="H115" s="8"/>
      <c r="I115" s="8" t="s">
        <v>865</v>
      </c>
      <c r="J115" s="9">
        <f>NOMINA!Q18</f>
        <v>163.32</v>
      </c>
      <c r="K115" s="8"/>
      <c r="L115" s="8"/>
    </row>
    <row r="116" spans="4:12" x14ac:dyDescent="0.25">
      <c r="D116" s="19" t="s">
        <v>846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847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854</v>
      </c>
      <c r="E125" s="10">
        <f>IESS!N22</f>
        <v>926.29</v>
      </c>
      <c r="H125" s="412" t="s">
        <v>309</v>
      </c>
      <c r="I125" s="412"/>
      <c r="J125" s="50">
        <f>SUM(J102:J124)</f>
        <v>3644.8100000000004</v>
      </c>
      <c r="K125" s="8"/>
      <c r="L125" s="8"/>
    </row>
    <row r="126" spans="4:12" x14ac:dyDescent="0.25">
      <c r="D126" s="397" t="s">
        <v>512</v>
      </c>
      <c r="E126" s="413">
        <f>SUM(E103:E125)</f>
        <v>2797.43</v>
      </c>
    </row>
    <row r="127" spans="4:12" x14ac:dyDescent="0.25">
      <c r="D127" s="397"/>
      <c r="E127" s="413"/>
    </row>
    <row r="129" spans="4:12" x14ac:dyDescent="0.25">
      <c r="I129" s="403" t="s">
        <v>826</v>
      </c>
      <c r="J129" s="403"/>
      <c r="K129" s="403"/>
    </row>
    <row r="130" spans="4:12" x14ac:dyDescent="0.25">
      <c r="D130" s="29" t="s">
        <v>866</v>
      </c>
      <c r="H130" s="410" t="s">
        <v>127</v>
      </c>
      <c r="I130" s="410"/>
      <c r="J130" s="410"/>
      <c r="K130" s="410"/>
      <c r="L130" s="410"/>
    </row>
    <row r="131" spans="4:12" x14ac:dyDescent="0.25">
      <c r="D131" s="411" t="s">
        <v>127</v>
      </c>
      <c r="E131" s="411"/>
      <c r="H131" s="275" t="s">
        <v>230</v>
      </c>
      <c r="I131" s="275" t="s">
        <v>829</v>
      </c>
      <c r="J131" s="275" t="s">
        <v>8</v>
      </c>
      <c r="K131" s="275" t="s">
        <v>830</v>
      </c>
      <c r="L131" s="275"/>
    </row>
    <row r="132" spans="4:12" x14ac:dyDescent="0.25">
      <c r="D132" s="13" t="s">
        <v>827</v>
      </c>
      <c r="E132" s="13" t="s">
        <v>828</v>
      </c>
      <c r="H132" s="8"/>
      <c r="I132" s="8" t="s">
        <v>832</v>
      </c>
      <c r="J132" s="9">
        <v>100</v>
      </c>
      <c r="K132" s="8">
        <v>1290</v>
      </c>
      <c r="L132" s="8"/>
    </row>
    <row r="133" spans="4:12" x14ac:dyDescent="0.25">
      <c r="D133" s="273" t="s">
        <v>831</v>
      </c>
      <c r="E133" s="40">
        <f>mensualidades!G75</f>
        <v>520</v>
      </c>
      <c r="H133" s="8"/>
      <c r="I133" s="8" t="s">
        <v>833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834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835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837</v>
      </c>
      <c r="J136" s="9"/>
      <c r="K136" s="8"/>
      <c r="L136" s="8"/>
    </row>
    <row r="137" spans="4:12" x14ac:dyDescent="0.25">
      <c r="D137" s="19" t="s">
        <v>836</v>
      </c>
      <c r="E137" s="10">
        <f>familia!J131</f>
        <v>0</v>
      </c>
      <c r="H137" s="8"/>
      <c r="I137" s="8" t="s">
        <v>838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839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855</v>
      </c>
      <c r="J139" s="9">
        <v>486.64</v>
      </c>
      <c r="K139" s="8"/>
      <c r="L139" s="8"/>
    </row>
    <row r="140" spans="4:12" x14ac:dyDescent="0.25">
      <c r="D140" s="19" t="s">
        <v>840</v>
      </c>
      <c r="E140" s="10">
        <f>nestle!I199</f>
        <v>956.5</v>
      </c>
      <c r="H140" s="8"/>
      <c r="I140" s="8" t="s">
        <v>843</v>
      </c>
      <c r="J140" s="9">
        <v>1168.76</v>
      </c>
      <c r="K140" s="8">
        <v>1250</v>
      </c>
      <c r="L140" s="8"/>
    </row>
    <row r="141" spans="4:12" x14ac:dyDescent="0.25">
      <c r="D141" s="19" t="s">
        <v>842</v>
      </c>
      <c r="E141" s="10">
        <f>'detergente '!I59</f>
        <v>0</v>
      </c>
      <c r="H141" s="8"/>
      <c r="I141" s="8" t="s">
        <v>859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787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844</v>
      </c>
      <c r="E143" s="10">
        <f>YOBEL!I63</f>
        <v>0</v>
      </c>
      <c r="H143" s="8"/>
      <c r="I143" s="8" t="s">
        <v>856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845</v>
      </c>
      <c r="E145" s="10">
        <f>'plasticos Ester'!I98</f>
        <v>0</v>
      </c>
      <c r="H145" s="8"/>
      <c r="I145" s="8" t="s">
        <v>867</v>
      </c>
      <c r="J145" s="9">
        <f>NOMINA!C39</f>
        <v>665</v>
      </c>
      <c r="K145" s="8"/>
      <c r="L145" s="8"/>
    </row>
    <row r="146" spans="4:12" x14ac:dyDescent="0.25">
      <c r="D146" s="19" t="s">
        <v>846</v>
      </c>
      <c r="E146" s="10">
        <f>sear!J84</f>
        <v>79.799999999999955</v>
      </c>
      <c r="H146" s="8"/>
      <c r="I146" s="8" t="s">
        <v>855</v>
      </c>
      <c r="J146" s="9">
        <v>486.64</v>
      </c>
      <c r="K146" s="8"/>
      <c r="L146" s="8"/>
    </row>
    <row r="147" spans="4:12" x14ac:dyDescent="0.25">
      <c r="D147" s="19" t="s">
        <v>847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854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97" t="s">
        <v>512</v>
      </c>
      <c r="E156" s="413">
        <f>SUM(E133:E155)</f>
        <v>3818.8999999999996</v>
      </c>
      <c r="H156" s="412" t="s">
        <v>309</v>
      </c>
      <c r="I156" s="412"/>
      <c r="J156" s="50">
        <f>SUM(J132:J155)</f>
        <v>4130.47</v>
      </c>
      <c r="K156" s="8"/>
      <c r="L156" s="8"/>
    </row>
    <row r="157" spans="4:12" x14ac:dyDescent="0.25">
      <c r="D157" s="397"/>
      <c r="E157" s="413"/>
    </row>
    <row r="160" spans="4:12" x14ac:dyDescent="0.25">
      <c r="I160" s="403" t="s">
        <v>826</v>
      </c>
      <c r="J160" s="403"/>
      <c r="K160" s="403"/>
    </row>
    <row r="161" spans="4:12" x14ac:dyDescent="0.25">
      <c r="D161" s="29" t="s">
        <v>866</v>
      </c>
      <c r="H161" s="410" t="s">
        <v>65</v>
      </c>
      <c r="I161" s="410"/>
      <c r="J161" s="410"/>
      <c r="K161" s="410"/>
      <c r="L161" s="410"/>
    </row>
    <row r="162" spans="4:12" x14ac:dyDescent="0.25">
      <c r="D162" s="411" t="s">
        <v>671</v>
      </c>
      <c r="E162" s="411"/>
      <c r="H162" s="275" t="s">
        <v>230</v>
      </c>
      <c r="I162" s="275" t="s">
        <v>829</v>
      </c>
      <c r="J162" s="275" t="s">
        <v>8</v>
      </c>
      <c r="K162" s="275" t="s">
        <v>830</v>
      </c>
      <c r="L162" s="275"/>
    </row>
    <row r="163" spans="4:12" x14ac:dyDescent="0.25">
      <c r="D163" s="13" t="s">
        <v>827</v>
      </c>
      <c r="E163" s="13" t="s">
        <v>828</v>
      </c>
      <c r="H163" s="8"/>
      <c r="I163" s="8" t="s">
        <v>832</v>
      </c>
      <c r="J163" s="9">
        <v>165</v>
      </c>
      <c r="K163" s="8"/>
      <c r="L163" s="8"/>
    </row>
    <row r="164" spans="4:12" x14ac:dyDescent="0.25">
      <c r="D164" s="273" t="s">
        <v>831</v>
      </c>
      <c r="E164" s="40">
        <f>mensualidades!P75</f>
        <v>540</v>
      </c>
      <c r="H164" s="8"/>
      <c r="I164" s="8" t="s">
        <v>833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834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835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837</v>
      </c>
      <c r="J167" s="9"/>
      <c r="K167" s="8"/>
      <c r="L167" s="8"/>
    </row>
    <row r="168" spans="4:12" x14ac:dyDescent="0.25">
      <c r="D168" s="19" t="s">
        <v>836</v>
      </c>
      <c r="E168" s="10">
        <f>familia!J159</f>
        <v>0</v>
      </c>
      <c r="H168" s="8"/>
      <c r="I168" s="8" t="s">
        <v>838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839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840</v>
      </c>
      <c r="E171" s="10">
        <f>nestle!T199</f>
        <v>1428.25</v>
      </c>
      <c r="H171" s="8"/>
      <c r="I171" s="8" t="s">
        <v>843</v>
      </c>
      <c r="J171" s="9">
        <v>1040</v>
      </c>
      <c r="K171" s="8">
        <v>1304</v>
      </c>
      <c r="L171" s="8"/>
    </row>
    <row r="172" spans="4:12" x14ac:dyDescent="0.25">
      <c r="D172" s="19" t="s">
        <v>842</v>
      </c>
      <c r="E172" s="10">
        <f>'detergente '!S59</f>
        <v>226</v>
      </c>
      <c r="H172" s="8"/>
      <c r="I172" s="8" t="s">
        <v>859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787</v>
      </c>
      <c r="J173" s="9">
        <f>'OTROS GASTOS'!H42</f>
        <v>699.03</v>
      </c>
      <c r="K173" s="8"/>
      <c r="L173" s="8"/>
    </row>
    <row r="174" spans="4:12" x14ac:dyDescent="0.25">
      <c r="D174" s="19" t="s">
        <v>844</v>
      </c>
      <c r="E174" s="10">
        <f>YOBEL!T63</f>
        <v>0</v>
      </c>
      <c r="H174" s="8"/>
      <c r="I174" s="8" t="s">
        <v>856</v>
      </c>
      <c r="J174" s="9">
        <v>36.200000000000003</v>
      </c>
      <c r="K174" s="8" t="s">
        <v>868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845</v>
      </c>
      <c r="E176" s="10">
        <f>'plasticos Ester'!S97</f>
        <v>0</v>
      </c>
      <c r="H176" s="8"/>
      <c r="I176" s="8" t="s">
        <v>867</v>
      </c>
      <c r="J176" s="9">
        <f>NOMINA!G39</f>
        <v>950</v>
      </c>
      <c r="K176" s="8"/>
      <c r="L176" s="8"/>
    </row>
    <row r="177" spans="4:12" x14ac:dyDescent="0.25">
      <c r="D177" s="19" t="s">
        <v>846</v>
      </c>
      <c r="E177" s="10">
        <f>sear!U84</f>
        <v>54.599999999999909</v>
      </c>
      <c r="H177" s="8"/>
      <c r="I177" s="8" t="s">
        <v>855</v>
      </c>
      <c r="J177" s="9">
        <v>486.64</v>
      </c>
      <c r="K177" s="8">
        <v>1315</v>
      </c>
      <c r="L177" s="8"/>
    </row>
    <row r="178" spans="4:12" x14ac:dyDescent="0.25">
      <c r="D178" s="19" t="s">
        <v>847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849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854</v>
      </c>
      <c r="E186" s="10">
        <f>IESS!F50</f>
        <v>763.01</v>
      </c>
      <c r="H186" s="412" t="s">
        <v>309</v>
      </c>
      <c r="I186" s="412"/>
      <c r="J186" s="50">
        <f>SUM(J163:J185)</f>
        <v>3760.8699999999994</v>
      </c>
      <c r="K186" s="8"/>
      <c r="L186" s="8"/>
    </row>
    <row r="187" spans="4:12" x14ac:dyDescent="0.25">
      <c r="D187" s="397" t="s">
        <v>512</v>
      </c>
      <c r="E187" s="391">
        <f>SUM(E164:E186)</f>
        <v>4244.5999999999995</v>
      </c>
    </row>
    <row r="188" spans="4:12" x14ac:dyDescent="0.25">
      <c r="D188" s="397"/>
      <c r="E188" s="391"/>
    </row>
    <row r="190" spans="4:12" x14ac:dyDescent="0.25">
      <c r="I190" s="403" t="s">
        <v>826</v>
      </c>
      <c r="J190" s="403"/>
      <c r="K190" s="403"/>
    </row>
    <row r="191" spans="4:12" x14ac:dyDescent="0.25">
      <c r="D191" s="29" t="s">
        <v>826</v>
      </c>
      <c r="H191" s="410" t="s">
        <v>87</v>
      </c>
      <c r="I191" s="410"/>
      <c r="J191" s="410"/>
      <c r="K191" s="410"/>
      <c r="L191" s="410"/>
    </row>
    <row r="192" spans="4:12" x14ac:dyDescent="0.25">
      <c r="D192" s="411" t="s">
        <v>87</v>
      </c>
      <c r="E192" s="411"/>
      <c r="H192" s="275" t="s">
        <v>230</v>
      </c>
      <c r="I192" s="275" t="s">
        <v>829</v>
      </c>
      <c r="J192" s="275" t="s">
        <v>8</v>
      </c>
      <c r="K192" s="275" t="s">
        <v>830</v>
      </c>
      <c r="L192" s="275"/>
    </row>
    <row r="193" spans="4:12" x14ac:dyDescent="0.25">
      <c r="D193" s="13" t="s">
        <v>827</v>
      </c>
      <c r="E193" s="13" t="s">
        <v>828</v>
      </c>
      <c r="H193" s="8"/>
      <c r="I193" s="8" t="s">
        <v>832</v>
      </c>
      <c r="J193" s="9">
        <v>120</v>
      </c>
      <c r="K193" s="8"/>
      <c r="L193" s="8"/>
    </row>
    <row r="194" spans="4:12" x14ac:dyDescent="0.25">
      <c r="D194" s="273" t="s">
        <v>831</v>
      </c>
      <c r="E194" s="40">
        <f>mensualidades!G102</f>
        <v>510</v>
      </c>
      <c r="H194" s="8"/>
      <c r="I194" s="8" t="s">
        <v>833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834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835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837</v>
      </c>
      <c r="J197" s="9"/>
      <c r="K197" s="8"/>
      <c r="L197" s="8"/>
    </row>
    <row r="198" spans="4:12" x14ac:dyDescent="0.25">
      <c r="D198" s="19" t="s">
        <v>836</v>
      </c>
      <c r="E198" s="10">
        <f>familia!J185</f>
        <v>0</v>
      </c>
      <c r="H198" s="8"/>
      <c r="I198" s="8" t="s">
        <v>838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839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840</v>
      </c>
      <c r="E201" s="10">
        <f>nestle!I279</f>
        <v>1925.099000000002</v>
      </c>
      <c r="H201" s="8"/>
      <c r="I201" s="8" t="s">
        <v>843</v>
      </c>
      <c r="J201" s="9">
        <v>1035.97</v>
      </c>
      <c r="K201" s="8"/>
      <c r="L201" s="8"/>
    </row>
    <row r="202" spans="4:12" x14ac:dyDescent="0.25">
      <c r="D202" s="19" t="s">
        <v>869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787</v>
      </c>
      <c r="J203" s="9">
        <f>'OTROS GASTOS'!M42</f>
        <v>617.62</v>
      </c>
      <c r="K203" s="8"/>
      <c r="L203" s="8"/>
    </row>
    <row r="204" spans="4:12" x14ac:dyDescent="0.25">
      <c r="D204" s="19" t="s">
        <v>844</v>
      </c>
      <c r="E204" s="10">
        <f>YOBEL!I87</f>
        <v>0</v>
      </c>
      <c r="H204" s="8"/>
      <c r="I204" s="8" t="s">
        <v>856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855</v>
      </c>
      <c r="J205" s="9">
        <v>486.64</v>
      </c>
      <c r="K205" s="8"/>
      <c r="L205" s="8"/>
    </row>
    <row r="206" spans="4:12" x14ac:dyDescent="0.25">
      <c r="D206" s="19" t="s">
        <v>845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849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854</v>
      </c>
      <c r="E216" s="277">
        <f>IESS!J50</f>
        <v>763.18</v>
      </c>
      <c r="H216" s="412" t="s">
        <v>309</v>
      </c>
      <c r="I216" s="412"/>
      <c r="J216" s="50">
        <f>SUM(J193:J215)</f>
        <v>3841.89</v>
      </c>
      <c r="K216" s="8"/>
      <c r="L216" s="8"/>
    </row>
    <row r="217" spans="4:12" x14ac:dyDescent="0.25">
      <c r="D217" s="397" t="s">
        <v>512</v>
      </c>
      <c r="E217" s="415">
        <f>SUM(E194:E216)</f>
        <v>5800.3623000000016</v>
      </c>
    </row>
    <row r="218" spans="4:12" x14ac:dyDescent="0.25">
      <c r="D218" s="397"/>
      <c r="E218" s="415"/>
    </row>
    <row r="220" spans="4:12" x14ac:dyDescent="0.25">
      <c r="I220" s="403" t="s">
        <v>826</v>
      </c>
      <c r="J220" s="403"/>
      <c r="K220" s="403"/>
    </row>
    <row r="221" spans="4:12" x14ac:dyDescent="0.25">
      <c r="D221" s="29" t="s">
        <v>826</v>
      </c>
      <c r="H221" s="410" t="s">
        <v>88</v>
      </c>
      <c r="I221" s="410"/>
      <c r="J221" s="410"/>
      <c r="K221" s="410"/>
      <c r="L221" s="410"/>
    </row>
    <row r="222" spans="4:12" x14ac:dyDescent="0.25">
      <c r="D222" s="411" t="s">
        <v>88</v>
      </c>
      <c r="E222" s="411"/>
      <c r="H222" s="275" t="s">
        <v>230</v>
      </c>
      <c r="I222" s="275" t="s">
        <v>829</v>
      </c>
      <c r="J222" s="275" t="s">
        <v>8</v>
      </c>
      <c r="K222" s="275" t="s">
        <v>830</v>
      </c>
      <c r="L222" s="275"/>
    </row>
    <row r="223" spans="4:12" x14ac:dyDescent="0.25">
      <c r="D223" s="13" t="s">
        <v>827</v>
      </c>
      <c r="E223" s="13" t="s">
        <v>828</v>
      </c>
      <c r="H223" s="8"/>
      <c r="I223" s="8" t="s">
        <v>832</v>
      </c>
      <c r="J223" s="9">
        <v>100</v>
      </c>
      <c r="K223" s="8"/>
      <c r="L223" s="8"/>
    </row>
    <row r="224" spans="4:12" x14ac:dyDescent="0.25">
      <c r="D224" s="273" t="s">
        <v>831</v>
      </c>
      <c r="E224" s="40">
        <f>mensualidades!P102</f>
        <v>480</v>
      </c>
      <c r="H224" s="8"/>
      <c r="I224" s="8" t="s">
        <v>833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834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835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837</v>
      </c>
      <c r="J227" s="9"/>
      <c r="K227" s="8"/>
      <c r="L227" s="8"/>
    </row>
    <row r="228" spans="4:12" x14ac:dyDescent="0.25">
      <c r="D228" s="19" t="s">
        <v>836</v>
      </c>
      <c r="E228" s="10">
        <f>familia!J212</f>
        <v>0</v>
      </c>
      <c r="H228" s="8"/>
      <c r="I228" s="8" t="s">
        <v>838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839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840</v>
      </c>
      <c r="E231" s="10">
        <f>nestle!T279</f>
        <v>1693.3388999999988</v>
      </c>
      <c r="H231" s="8"/>
      <c r="I231" s="8" t="s">
        <v>843</v>
      </c>
      <c r="J231" s="9">
        <v>1084.57</v>
      </c>
      <c r="K231" s="8"/>
      <c r="L231" s="8"/>
    </row>
    <row r="232" spans="4:12" x14ac:dyDescent="0.25">
      <c r="D232" s="19" t="s">
        <v>842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787</v>
      </c>
      <c r="J233" s="9">
        <f>'OTROS GASTOS'!R42</f>
        <v>6126.13</v>
      </c>
      <c r="K233" s="8"/>
      <c r="L233" s="8"/>
    </row>
    <row r="234" spans="4:12" x14ac:dyDescent="0.25">
      <c r="D234" s="19" t="s">
        <v>844</v>
      </c>
      <c r="E234" s="10">
        <f>YOBEL!T87</f>
        <v>35.800000000000011</v>
      </c>
      <c r="H234" s="8"/>
      <c r="I234" s="8" t="s">
        <v>856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855</v>
      </c>
      <c r="J235" s="9">
        <v>486.64</v>
      </c>
      <c r="K235" s="8"/>
      <c r="L235" s="8"/>
    </row>
    <row r="236" spans="4:12" x14ac:dyDescent="0.25">
      <c r="D236" s="19" t="s">
        <v>845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854</v>
      </c>
      <c r="E246" s="277">
        <f>IESS!N50</f>
        <v>811.73000000000013</v>
      </c>
      <c r="H246" s="412" t="s">
        <v>309</v>
      </c>
      <c r="I246" s="412"/>
      <c r="J246" s="50">
        <f>SUM(J223:J245)</f>
        <v>9357.64</v>
      </c>
      <c r="K246" s="8"/>
      <c r="L246" s="8"/>
    </row>
    <row r="247" spans="4:12" x14ac:dyDescent="0.25">
      <c r="D247" s="397" t="s">
        <v>512</v>
      </c>
      <c r="E247" s="415">
        <f>SUM(E224:E246)</f>
        <v>8859.0673999999981</v>
      </c>
    </row>
    <row r="248" spans="4:12" x14ac:dyDescent="0.25">
      <c r="D248" s="397"/>
      <c r="E248" s="415"/>
    </row>
    <row r="250" spans="4:12" x14ac:dyDescent="0.25">
      <c r="I250" s="403" t="s">
        <v>826</v>
      </c>
      <c r="J250" s="403"/>
      <c r="K250" s="403"/>
    </row>
    <row r="251" spans="4:12" x14ac:dyDescent="0.25">
      <c r="D251" s="29" t="s">
        <v>826</v>
      </c>
      <c r="H251" s="410" t="s">
        <v>616</v>
      </c>
      <c r="I251" s="410"/>
      <c r="J251" s="410"/>
      <c r="K251" s="410"/>
      <c r="L251" s="410"/>
    </row>
    <row r="252" spans="4:12" x14ac:dyDescent="0.25">
      <c r="D252" s="411" t="s">
        <v>616</v>
      </c>
      <c r="E252" s="411"/>
      <c r="H252" s="275" t="s">
        <v>230</v>
      </c>
      <c r="I252" s="275" t="s">
        <v>829</v>
      </c>
      <c r="J252" s="275" t="s">
        <v>8</v>
      </c>
      <c r="K252" s="275" t="s">
        <v>830</v>
      </c>
      <c r="L252" s="275"/>
    </row>
    <row r="253" spans="4:12" x14ac:dyDescent="0.25">
      <c r="D253" s="13" t="s">
        <v>827</v>
      </c>
      <c r="E253" s="13" t="s">
        <v>828</v>
      </c>
      <c r="H253" s="8"/>
      <c r="I253" s="8" t="s">
        <v>832</v>
      </c>
      <c r="J253" s="9">
        <v>120</v>
      </c>
      <c r="K253" s="8"/>
      <c r="L253" s="8"/>
    </row>
    <row r="254" spans="4:12" x14ac:dyDescent="0.25">
      <c r="D254" s="273" t="s">
        <v>831</v>
      </c>
      <c r="E254" s="40">
        <f>mensualidades!G133</f>
        <v>1290</v>
      </c>
      <c r="H254" s="8"/>
      <c r="I254" s="8" t="s">
        <v>833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834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806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837</v>
      </c>
      <c r="J257" s="9"/>
      <c r="K257" s="8"/>
      <c r="L257" s="8"/>
    </row>
    <row r="258" spans="4:12" x14ac:dyDescent="0.25">
      <c r="D258" s="19" t="s">
        <v>836</v>
      </c>
      <c r="E258" s="10">
        <f>familia!J239</f>
        <v>118.70000000000005</v>
      </c>
      <c r="H258" s="8"/>
      <c r="I258" s="8" t="s">
        <v>838</v>
      </c>
      <c r="J258" s="9"/>
      <c r="K258" s="8"/>
      <c r="L258" s="8"/>
    </row>
    <row r="259" spans="4:12" x14ac:dyDescent="0.25">
      <c r="D259" s="19" t="s">
        <v>871</v>
      </c>
      <c r="E259" s="10">
        <f>UNIVIAST!J135</f>
        <v>17.399999999999977</v>
      </c>
      <c r="H259" s="8"/>
      <c r="I259" s="8" t="s">
        <v>839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840</v>
      </c>
      <c r="E261" s="10">
        <f>nestle!I361</f>
        <v>1553.4781999999977</v>
      </c>
      <c r="H261" s="8"/>
      <c r="I261" s="8" t="s">
        <v>843</v>
      </c>
      <c r="J261" s="9">
        <v>1084.57</v>
      </c>
      <c r="K261" s="8"/>
      <c r="L261" s="8"/>
    </row>
    <row r="262" spans="4:12" x14ac:dyDescent="0.25">
      <c r="D262" s="19" t="s">
        <v>842</v>
      </c>
      <c r="E262" s="10">
        <f>'detergente '!I104</f>
        <v>0</v>
      </c>
      <c r="H262" s="8"/>
      <c r="I262" s="8" t="s">
        <v>872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787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856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855</v>
      </c>
      <c r="J265" s="9"/>
      <c r="K265" s="8"/>
      <c r="L265" s="8"/>
    </row>
    <row r="266" spans="4:12" x14ac:dyDescent="0.25">
      <c r="D266" s="19" t="s">
        <v>845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861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854</v>
      </c>
      <c r="E276" s="277">
        <f>IESS!B79</f>
        <v>811.86000000000013</v>
      </c>
      <c r="H276" s="412" t="s">
        <v>309</v>
      </c>
      <c r="I276" s="412"/>
      <c r="J276" s="50">
        <f>SUM(J253:J275)</f>
        <v>9038.3900000000012</v>
      </c>
      <c r="K276" s="8"/>
      <c r="L276" s="8"/>
    </row>
    <row r="277" spans="4:12" x14ac:dyDescent="0.25">
      <c r="D277" s="397" t="s">
        <v>512</v>
      </c>
      <c r="E277" s="415">
        <f>SUM(E254:E276)</f>
        <v>6628.3801999999978</v>
      </c>
    </row>
    <row r="278" spans="4:12" x14ac:dyDescent="0.25">
      <c r="D278" s="397"/>
      <c r="E278" s="415"/>
    </row>
    <row r="281" spans="4:12" x14ac:dyDescent="0.25">
      <c r="I281" s="403" t="s">
        <v>826</v>
      </c>
      <c r="J281" s="403"/>
      <c r="K281" s="403"/>
    </row>
    <row r="282" spans="4:12" x14ac:dyDescent="0.25">
      <c r="D282" s="29" t="s">
        <v>826</v>
      </c>
      <c r="H282" s="410" t="s">
        <v>169</v>
      </c>
      <c r="I282" s="410"/>
      <c r="J282" s="410"/>
      <c r="K282" s="410"/>
      <c r="L282" s="410"/>
    </row>
    <row r="283" spans="4:12" x14ac:dyDescent="0.25">
      <c r="D283" s="411" t="s">
        <v>169</v>
      </c>
      <c r="E283" s="411"/>
      <c r="H283" s="275" t="s">
        <v>230</v>
      </c>
      <c r="I283" s="275" t="s">
        <v>829</v>
      </c>
      <c r="J283" s="275" t="s">
        <v>8</v>
      </c>
      <c r="K283" s="275" t="s">
        <v>830</v>
      </c>
      <c r="L283" s="275"/>
    </row>
    <row r="284" spans="4:12" x14ac:dyDescent="0.25">
      <c r="D284" s="13" t="s">
        <v>827</v>
      </c>
      <c r="E284" s="13" t="s">
        <v>828</v>
      </c>
      <c r="H284" s="8"/>
      <c r="I284" s="8" t="s">
        <v>832</v>
      </c>
      <c r="J284" s="9">
        <v>220</v>
      </c>
      <c r="K284" s="8"/>
      <c r="L284" s="8"/>
    </row>
    <row r="285" spans="4:12" x14ac:dyDescent="0.25">
      <c r="D285" s="273" t="s">
        <v>831</v>
      </c>
      <c r="E285" s="40">
        <f>mensualidades!P133</f>
        <v>1310</v>
      </c>
      <c r="H285" s="8"/>
      <c r="I285" s="8" t="s">
        <v>833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834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806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837</v>
      </c>
      <c r="J288" s="9"/>
      <c r="K288" s="8"/>
      <c r="L288" s="8"/>
    </row>
    <row r="289" spans="4:12" x14ac:dyDescent="0.25">
      <c r="D289" s="19" t="s">
        <v>836</v>
      </c>
      <c r="E289" s="10">
        <f>familia!J266</f>
        <v>7.332300000000032</v>
      </c>
      <c r="H289" s="8"/>
      <c r="I289" s="8" t="s">
        <v>838</v>
      </c>
      <c r="J289" s="9"/>
      <c r="K289" s="8"/>
      <c r="L289" s="8"/>
    </row>
    <row r="290" spans="4:12" x14ac:dyDescent="0.25">
      <c r="D290" s="19" t="s">
        <v>871</v>
      </c>
      <c r="E290" s="10">
        <f>UNIVIAST!V135</f>
        <v>82.5</v>
      </c>
      <c r="H290" s="8"/>
      <c r="I290" s="8" t="s">
        <v>839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843</v>
      </c>
      <c r="J291" s="9">
        <v>1025.28</v>
      </c>
      <c r="K291" s="8"/>
      <c r="L291" s="8"/>
    </row>
    <row r="292" spans="4:12" x14ac:dyDescent="0.25">
      <c r="D292" s="19" t="s">
        <v>840</v>
      </c>
      <c r="E292" s="10">
        <f>nestle!T361</f>
        <v>1482.6952999999994</v>
      </c>
      <c r="H292" s="8"/>
      <c r="I292" s="8" t="s">
        <v>872</v>
      </c>
      <c r="J292" s="9">
        <v>800</v>
      </c>
      <c r="K292" s="8"/>
      <c r="L292" s="8"/>
    </row>
    <row r="293" spans="4:12" x14ac:dyDescent="0.25">
      <c r="D293" s="19" t="s">
        <v>842</v>
      </c>
      <c r="E293" s="10">
        <f>'detergente '!S104</f>
        <v>0</v>
      </c>
      <c r="H293" s="8"/>
      <c r="I293" s="8" t="s">
        <v>787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856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855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851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861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862</v>
      </c>
      <c r="E306" s="276">
        <f>'RASTREO CARSYNC'!F60</f>
        <v>36.1</v>
      </c>
      <c r="H306" s="412" t="s">
        <v>309</v>
      </c>
      <c r="I306" s="412"/>
      <c r="J306" s="50">
        <f>SUM(J284:J305)</f>
        <v>5508.6900000000005</v>
      </c>
      <c r="K306" s="8"/>
      <c r="L306" s="8"/>
    </row>
    <row r="307" spans="4:12" x14ac:dyDescent="0.25">
      <c r="D307" s="274" t="s">
        <v>854</v>
      </c>
      <c r="E307" s="277">
        <f>IESS!F79</f>
        <v>755.46</v>
      </c>
    </row>
    <row r="308" spans="4:12" x14ac:dyDescent="0.25">
      <c r="D308" s="397" t="s">
        <v>512</v>
      </c>
      <c r="E308" s="414">
        <f>SUM(E285:E307)</f>
        <v>6218.5911279999991</v>
      </c>
    </row>
    <row r="309" spans="4:12" x14ac:dyDescent="0.25">
      <c r="D309" s="397"/>
      <c r="E309" s="414"/>
    </row>
    <row r="311" spans="4:12" x14ac:dyDescent="0.25">
      <c r="I311" s="403" t="s">
        <v>826</v>
      </c>
      <c r="J311" s="403"/>
      <c r="K311" s="403"/>
    </row>
    <row r="312" spans="4:12" x14ac:dyDescent="0.25">
      <c r="H312" s="410" t="s">
        <v>113</v>
      </c>
      <c r="I312" s="410"/>
      <c r="J312" s="410"/>
      <c r="K312" s="410"/>
      <c r="L312" s="410"/>
    </row>
    <row r="313" spans="4:12" x14ac:dyDescent="0.25">
      <c r="D313" s="29" t="s">
        <v>826</v>
      </c>
      <c r="H313" s="275" t="s">
        <v>230</v>
      </c>
      <c r="I313" s="275" t="s">
        <v>829</v>
      </c>
      <c r="J313" s="275" t="s">
        <v>8</v>
      </c>
      <c r="K313" s="275" t="s">
        <v>830</v>
      </c>
      <c r="L313" s="275"/>
    </row>
    <row r="314" spans="4:12" x14ac:dyDescent="0.25">
      <c r="D314" s="411" t="s">
        <v>113</v>
      </c>
      <c r="E314" s="411"/>
      <c r="H314" s="8"/>
      <c r="I314" s="8" t="s">
        <v>832</v>
      </c>
      <c r="J314" s="9">
        <v>140</v>
      </c>
      <c r="K314" s="8"/>
      <c r="L314" s="8"/>
    </row>
    <row r="315" spans="4:12" x14ac:dyDescent="0.25">
      <c r="D315" s="13" t="s">
        <v>827</v>
      </c>
      <c r="E315" s="13" t="s">
        <v>828</v>
      </c>
      <c r="H315" s="8"/>
      <c r="I315" s="8" t="s">
        <v>833</v>
      </c>
      <c r="J315" s="9"/>
      <c r="K315" s="8"/>
      <c r="L315" s="8"/>
    </row>
    <row r="316" spans="4:12" x14ac:dyDescent="0.25">
      <c r="D316" s="273" t="s">
        <v>831</v>
      </c>
      <c r="E316" s="40">
        <f>mensualidades!P163</f>
        <v>1300</v>
      </c>
      <c r="H316" s="8"/>
      <c r="I316" s="8" t="s">
        <v>834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806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837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838</v>
      </c>
      <c r="J319" s="9"/>
      <c r="K319" s="8"/>
      <c r="L319" s="8"/>
    </row>
    <row r="320" spans="4:12" x14ac:dyDescent="0.25">
      <c r="D320" s="19" t="s">
        <v>836</v>
      </c>
      <c r="E320" s="10">
        <f>familia!J292</f>
        <v>170.54019999999991</v>
      </c>
      <c r="H320" s="8"/>
      <c r="I320" s="8" t="s">
        <v>839</v>
      </c>
      <c r="J320" s="9">
        <v>241.24</v>
      </c>
      <c r="K320" s="8"/>
      <c r="L320" s="8"/>
    </row>
    <row r="321" spans="4:12" x14ac:dyDescent="0.25">
      <c r="D321" s="19" t="s">
        <v>873</v>
      </c>
      <c r="E321" s="10">
        <f>UNIVIAST!J164</f>
        <v>87</v>
      </c>
      <c r="H321" s="8"/>
      <c r="I321" s="8" t="s">
        <v>843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872</v>
      </c>
      <c r="J322" s="9">
        <v>800</v>
      </c>
      <c r="K322" s="8"/>
      <c r="L322" s="8"/>
    </row>
    <row r="323" spans="4:12" x14ac:dyDescent="0.25">
      <c r="D323" s="19" t="s">
        <v>840</v>
      </c>
      <c r="E323" s="10">
        <f>nestle!I433</f>
        <v>1755.1478999999999</v>
      </c>
      <c r="H323" s="8"/>
      <c r="I323" s="8" t="s">
        <v>787</v>
      </c>
      <c r="J323" s="9">
        <f>'OTROS GASTOS'!M73</f>
        <v>2052.34</v>
      </c>
      <c r="K323" s="8"/>
      <c r="L323" s="8"/>
    </row>
    <row r="324" spans="4:12" x14ac:dyDescent="0.25">
      <c r="D324" s="19" t="s">
        <v>842</v>
      </c>
      <c r="E324" s="10">
        <f>'detergente '!I125</f>
        <v>0</v>
      </c>
      <c r="H324" s="8"/>
      <c r="I324" s="8" t="s">
        <v>856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855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870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851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862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854</v>
      </c>
      <c r="E338" s="278">
        <f>IESS!J79</f>
        <v>703.58000000000015</v>
      </c>
      <c r="H338" s="412" t="s">
        <v>309</v>
      </c>
      <c r="I338" s="412"/>
      <c r="J338" s="50">
        <f>SUM(J314:J336)</f>
        <v>4311.1200000000008</v>
      </c>
      <c r="K338" s="8"/>
      <c r="L338" s="8"/>
    </row>
    <row r="339" spans="4:12" x14ac:dyDescent="0.25">
      <c r="D339" s="397" t="s">
        <v>512</v>
      </c>
      <c r="E339" s="413">
        <f>SUM(E316:E336)</f>
        <v>5227.6639999999998</v>
      </c>
    </row>
    <row r="340" spans="4:12" x14ac:dyDescent="0.25">
      <c r="D340" s="397"/>
      <c r="E340" s="413"/>
    </row>
    <row r="343" spans="4:12" x14ac:dyDescent="0.25">
      <c r="I343" s="403" t="s">
        <v>826</v>
      </c>
      <c r="J343" s="403"/>
      <c r="K343" s="403"/>
    </row>
    <row r="344" spans="4:12" x14ac:dyDescent="0.25">
      <c r="H344" s="410" t="s">
        <v>201</v>
      </c>
      <c r="I344" s="410"/>
      <c r="J344" s="410"/>
      <c r="K344" s="410"/>
      <c r="L344" s="410"/>
    </row>
    <row r="345" spans="4:12" x14ac:dyDescent="0.25">
      <c r="D345" s="29" t="s">
        <v>826</v>
      </c>
      <c r="H345" s="275" t="s">
        <v>230</v>
      </c>
      <c r="I345" s="275" t="s">
        <v>829</v>
      </c>
      <c r="J345" s="275" t="s">
        <v>8</v>
      </c>
      <c r="K345" s="275" t="s">
        <v>830</v>
      </c>
      <c r="L345" s="275"/>
    </row>
    <row r="346" spans="4:12" x14ac:dyDescent="0.25">
      <c r="D346" s="411" t="s">
        <v>201</v>
      </c>
      <c r="E346" s="411"/>
      <c r="H346" s="8"/>
      <c r="I346" s="8" t="s">
        <v>832</v>
      </c>
      <c r="J346" s="9"/>
      <c r="K346" s="8"/>
      <c r="L346" s="8"/>
    </row>
    <row r="347" spans="4:12" x14ac:dyDescent="0.25">
      <c r="D347" s="13" t="s">
        <v>827</v>
      </c>
      <c r="E347" s="13" t="s">
        <v>828</v>
      </c>
      <c r="H347" s="8"/>
      <c r="I347" s="8" t="s">
        <v>833</v>
      </c>
      <c r="J347" s="9"/>
      <c r="K347" s="8"/>
      <c r="L347" s="8"/>
    </row>
    <row r="348" spans="4:12" x14ac:dyDescent="0.25">
      <c r="D348" s="273" t="s">
        <v>831</v>
      </c>
      <c r="E348" s="40">
        <f>mensualidades!G359</f>
        <v>0</v>
      </c>
      <c r="H348" s="8"/>
      <c r="I348" s="8" t="s">
        <v>834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874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837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875</v>
      </c>
      <c r="J351" s="9">
        <v>241.29</v>
      </c>
      <c r="K351" s="8"/>
      <c r="L351" s="8"/>
    </row>
    <row r="352" spans="4:12" x14ac:dyDescent="0.25">
      <c r="D352" s="19" t="s">
        <v>836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840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842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844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845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846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876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846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846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846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412" t="s">
        <v>309</v>
      </c>
      <c r="I369" s="412"/>
      <c r="J369" s="50">
        <f>SUM(J346:J368)</f>
        <v>241.29</v>
      </c>
      <c r="K369" s="8"/>
      <c r="L369" s="8"/>
    </row>
    <row r="370" spans="4:12" x14ac:dyDescent="0.25">
      <c r="D370" s="397" t="s">
        <v>512</v>
      </c>
      <c r="E370" s="413">
        <f>SUM(E348:E368)</f>
        <v>150</v>
      </c>
    </row>
    <row r="371" spans="4:12" x14ac:dyDescent="0.25">
      <c r="D371" s="397"/>
      <c r="E371" s="413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417" t="s">
        <v>877</v>
      </c>
      <c r="H1" s="417"/>
      <c r="I1" s="417"/>
      <c r="J1" s="417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878</v>
      </c>
      <c r="C3" s="279">
        <f>utilidad!E32</f>
        <v>2331.585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879</v>
      </c>
      <c r="C6" s="280">
        <f t="shared" ref="C6:N6" si="0">SUM(C3:C5)</f>
        <v>2331.585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880</v>
      </c>
      <c r="C8" s="281">
        <f>utilidad!J32</f>
        <v>3313.67</v>
      </c>
      <c r="D8" s="281">
        <f>utilidad!J64</f>
        <v>3776.38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881</v>
      </c>
      <c r="C12" s="282">
        <f t="shared" ref="C12:N12" si="1">SUM(C8:C11)</f>
        <v>3313.67</v>
      </c>
      <c r="D12" s="282">
        <f t="shared" si="1"/>
        <v>3776.38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828</v>
      </c>
      <c r="C15" s="283">
        <f>C6-C12</f>
        <v>-982.08500000000004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285"/>
      <c r="B3" s="286"/>
      <c r="C3" s="286"/>
      <c r="D3" s="286"/>
      <c r="E3" s="338"/>
      <c r="F3" s="307"/>
      <c r="G3" s="286"/>
      <c r="H3" s="286"/>
      <c r="I3" s="307"/>
      <c r="J3" s="288"/>
      <c r="K3" s="339"/>
      <c r="L3" s="290"/>
      <c r="M3" s="290"/>
      <c r="N3" s="285"/>
      <c r="O3" s="286"/>
      <c r="P3" s="286"/>
      <c r="Q3" s="286"/>
      <c r="R3" s="338"/>
      <c r="S3" s="307"/>
      <c r="T3" s="286"/>
      <c r="U3" s="286"/>
      <c r="V3" s="307"/>
      <c r="W3" s="286"/>
      <c r="X3" s="286"/>
      <c r="Y3" s="290"/>
      <c r="Z3" s="290"/>
    </row>
    <row r="4" spans="1:26" x14ac:dyDescent="0.25">
      <c r="A4" s="285"/>
      <c r="B4" s="286"/>
      <c r="C4" s="286"/>
      <c r="D4" s="286"/>
      <c r="E4" s="338"/>
      <c r="F4" s="307"/>
      <c r="G4" s="286"/>
      <c r="H4" s="286"/>
      <c r="I4" s="307"/>
      <c r="J4" s="288"/>
      <c r="K4" s="339"/>
      <c r="L4" s="290"/>
      <c r="M4" s="290"/>
      <c r="N4" s="285"/>
      <c r="O4" s="286"/>
      <c r="P4" s="286"/>
      <c r="Q4" s="286"/>
      <c r="R4" s="338"/>
      <c r="S4" s="307"/>
      <c r="T4" s="286"/>
      <c r="U4" s="286"/>
      <c r="V4" s="307"/>
      <c r="W4" s="286"/>
      <c r="X4" s="286"/>
      <c r="Y4" s="290"/>
      <c r="Z4" s="290"/>
    </row>
    <row r="5" spans="1:26" x14ac:dyDescent="0.25">
      <c r="A5" s="285"/>
      <c r="B5" s="286"/>
      <c r="C5" s="286"/>
      <c r="D5" s="286"/>
      <c r="E5" s="338"/>
      <c r="F5" s="340"/>
      <c r="G5" s="286"/>
      <c r="H5" s="286"/>
      <c r="I5" s="307"/>
      <c r="J5" s="341"/>
      <c r="K5" s="342"/>
      <c r="L5" s="290"/>
      <c r="M5" s="290"/>
      <c r="N5" s="285"/>
      <c r="O5" s="286"/>
      <c r="P5" s="286"/>
      <c r="Q5" s="286"/>
      <c r="R5" s="338"/>
      <c r="S5" s="307"/>
      <c r="T5" s="286"/>
      <c r="U5" s="286"/>
      <c r="V5" s="307"/>
      <c r="W5" s="286"/>
      <c r="X5" s="286"/>
      <c r="Y5" s="290"/>
      <c r="Z5" s="290"/>
    </row>
    <row r="6" spans="1:26" x14ac:dyDescent="0.25">
      <c r="A6" s="285"/>
      <c r="B6" s="286"/>
      <c r="C6" s="286"/>
      <c r="D6" s="286"/>
      <c r="E6" s="338"/>
      <c r="F6" s="307"/>
      <c r="G6" s="286"/>
      <c r="H6" s="286"/>
      <c r="I6" s="307"/>
      <c r="J6" s="341"/>
      <c r="K6" s="342"/>
      <c r="L6" s="290"/>
      <c r="M6" s="290"/>
      <c r="N6" s="285"/>
      <c r="O6" s="286"/>
      <c r="P6" s="286"/>
      <c r="Q6" s="286"/>
      <c r="R6" s="338"/>
      <c r="S6" s="307"/>
      <c r="T6" s="286"/>
      <c r="U6" s="286"/>
      <c r="V6" s="307"/>
      <c r="W6" s="286"/>
      <c r="X6" s="286"/>
      <c r="Y6" s="290"/>
      <c r="Z6" s="290"/>
    </row>
    <row r="7" spans="1:26" x14ac:dyDescent="0.25">
      <c r="A7" s="285"/>
      <c r="B7" s="286"/>
      <c r="C7" s="286"/>
      <c r="D7" s="286"/>
      <c r="E7" s="338"/>
      <c r="F7" s="340"/>
      <c r="G7" s="286"/>
      <c r="H7" s="286"/>
      <c r="I7" s="307"/>
      <c r="J7" s="341"/>
      <c r="K7" s="342"/>
      <c r="L7" s="290"/>
      <c r="M7" s="290"/>
      <c r="N7" s="285"/>
      <c r="O7" s="286"/>
      <c r="P7" s="286"/>
      <c r="Q7" s="286"/>
      <c r="R7" s="338"/>
      <c r="S7" s="307"/>
      <c r="T7" s="286"/>
      <c r="U7" s="286"/>
      <c r="V7" s="307"/>
      <c r="W7" s="286"/>
      <c r="X7" s="286"/>
      <c r="Y7" s="290"/>
      <c r="Z7" s="290"/>
    </row>
    <row r="8" spans="1:26" x14ac:dyDescent="0.25">
      <c r="A8" s="285"/>
      <c r="B8" s="286"/>
      <c r="C8" s="286"/>
      <c r="D8" s="286"/>
      <c r="E8" s="338"/>
      <c r="F8" s="307"/>
      <c r="G8" s="286"/>
      <c r="H8" s="286"/>
      <c r="I8" s="307"/>
      <c r="J8" s="288"/>
      <c r="K8" s="286"/>
      <c r="L8" s="290"/>
      <c r="M8" s="290"/>
      <c r="N8" s="285"/>
      <c r="O8" s="286"/>
      <c r="P8" s="286"/>
      <c r="Q8" s="286"/>
      <c r="R8" s="338"/>
      <c r="S8" s="307"/>
      <c r="T8" s="286"/>
      <c r="U8" s="286"/>
      <c r="V8" s="307"/>
      <c r="W8" s="286"/>
      <c r="X8" s="286"/>
      <c r="Y8" s="290"/>
      <c r="Z8" s="290"/>
    </row>
    <row r="9" spans="1:26" x14ac:dyDescent="0.25">
      <c r="A9" s="285"/>
      <c r="B9" s="286"/>
      <c r="C9" s="286"/>
      <c r="D9" s="286"/>
      <c r="E9" s="338"/>
      <c r="F9" s="307"/>
      <c r="G9" s="286"/>
      <c r="H9" s="286"/>
      <c r="I9" s="307"/>
      <c r="J9" s="288"/>
      <c r="K9" s="286"/>
      <c r="L9" s="290"/>
      <c r="M9" s="290"/>
      <c r="N9" s="285"/>
      <c r="O9" s="286"/>
      <c r="P9" s="286"/>
      <c r="Q9" s="286"/>
      <c r="R9" s="338"/>
      <c r="S9" s="307"/>
      <c r="T9" s="286"/>
      <c r="U9" s="286"/>
      <c r="V9" s="307"/>
      <c r="W9" s="286"/>
      <c r="X9" s="286"/>
      <c r="Y9" s="290"/>
      <c r="Z9" s="290"/>
    </row>
    <row r="10" spans="1:26" x14ac:dyDescent="0.25">
      <c r="A10" s="285"/>
      <c r="B10" s="286"/>
      <c r="C10" s="286"/>
      <c r="D10" s="286"/>
      <c r="E10" s="338"/>
      <c r="F10" s="307"/>
      <c r="G10" s="286"/>
      <c r="H10" s="286"/>
      <c r="I10" s="307"/>
      <c r="J10" s="288"/>
      <c r="K10" s="286"/>
      <c r="L10" s="290"/>
      <c r="M10" s="290"/>
      <c r="N10" s="285"/>
      <c r="O10" s="286"/>
      <c r="P10" s="286"/>
      <c r="Q10" s="286"/>
      <c r="R10" s="338"/>
      <c r="S10" s="307"/>
      <c r="T10" s="286"/>
      <c r="U10" s="286"/>
      <c r="V10" s="307"/>
      <c r="W10" s="286"/>
      <c r="X10" s="286"/>
      <c r="Y10" s="290"/>
      <c r="Z10" s="290"/>
    </row>
    <row r="11" spans="1:26" x14ac:dyDescent="0.25">
      <c r="A11" s="285"/>
      <c r="B11" s="286"/>
      <c r="C11" s="286"/>
      <c r="D11" s="286"/>
      <c r="E11" s="338"/>
      <c r="F11" s="307"/>
      <c r="G11" s="286"/>
      <c r="H11" s="286"/>
      <c r="I11" s="307"/>
      <c r="J11" s="288"/>
      <c r="K11" s="286"/>
      <c r="L11" s="290"/>
      <c r="M11" s="290"/>
      <c r="N11" s="285"/>
      <c r="O11" s="286"/>
      <c r="P11" s="286"/>
      <c r="Q11" s="286"/>
      <c r="R11" s="338"/>
      <c r="S11" s="307"/>
      <c r="T11" s="286"/>
      <c r="U11" s="286"/>
      <c r="V11" s="307"/>
      <c r="W11" s="286"/>
      <c r="X11" s="286"/>
      <c r="Y11" s="290"/>
      <c r="Z11" s="290"/>
    </row>
    <row r="12" spans="1:26" x14ac:dyDescent="0.25">
      <c r="A12" s="285"/>
      <c r="B12" s="286"/>
      <c r="C12" s="286"/>
      <c r="D12" s="286"/>
      <c r="E12" s="338"/>
      <c r="F12" s="307"/>
      <c r="G12" s="286"/>
      <c r="H12" s="286"/>
      <c r="I12" s="307"/>
      <c r="J12" s="288"/>
      <c r="K12" s="286"/>
      <c r="L12" s="290"/>
      <c r="M12" s="290"/>
      <c r="N12" s="285"/>
      <c r="O12" s="286"/>
      <c r="P12" s="286"/>
      <c r="Q12" s="286"/>
      <c r="R12" s="338"/>
      <c r="S12" s="307"/>
      <c r="T12" s="286"/>
      <c r="U12" s="286"/>
      <c r="V12" s="307"/>
      <c r="W12" s="286"/>
      <c r="X12" s="286"/>
      <c r="Y12" s="290"/>
      <c r="Z12" s="290"/>
    </row>
    <row r="13" spans="1:26" x14ac:dyDescent="0.25">
      <c r="A13" s="285"/>
      <c r="B13" s="286"/>
      <c r="C13" s="286"/>
      <c r="D13" s="286"/>
      <c r="E13" s="338"/>
      <c r="F13" s="307"/>
      <c r="G13" s="286"/>
      <c r="H13" s="286"/>
      <c r="I13" s="307"/>
      <c r="J13" s="288"/>
      <c r="K13" s="286"/>
      <c r="L13" s="290"/>
      <c r="M13" s="290"/>
      <c r="N13" s="285"/>
      <c r="O13" s="286"/>
      <c r="P13" s="286"/>
      <c r="Q13" s="286"/>
      <c r="R13" s="338"/>
      <c r="S13" s="307"/>
      <c r="T13" s="286"/>
      <c r="U13" s="286"/>
      <c r="V13" s="307"/>
      <c r="W13" s="286"/>
      <c r="X13" s="286"/>
      <c r="Y13" s="290"/>
      <c r="Z13" s="290"/>
    </row>
    <row r="14" spans="1:26" x14ac:dyDescent="0.25">
      <c r="A14" s="285"/>
      <c r="B14" s="286"/>
      <c r="C14" s="286"/>
      <c r="D14" s="286"/>
      <c r="E14" s="338"/>
      <c r="F14" s="307"/>
      <c r="G14" s="286"/>
      <c r="H14" s="286"/>
      <c r="I14" s="307"/>
      <c r="J14" s="288"/>
      <c r="K14" s="286"/>
      <c r="L14" s="290"/>
      <c r="M14" s="290"/>
      <c r="N14" s="285"/>
      <c r="O14" s="286"/>
      <c r="P14" s="286"/>
      <c r="Q14" s="286"/>
      <c r="R14" s="338"/>
      <c r="S14" s="307"/>
      <c r="T14" s="286"/>
      <c r="U14" s="286"/>
      <c r="V14" s="307"/>
      <c r="W14" s="286"/>
      <c r="X14" s="286"/>
      <c r="Y14" s="290"/>
      <c r="Z14" s="290"/>
    </row>
    <row r="15" spans="1:26" x14ac:dyDescent="0.25">
      <c r="A15" s="285"/>
      <c r="B15" s="286"/>
      <c r="C15" s="286"/>
      <c r="D15" s="286"/>
      <c r="E15" s="338"/>
      <c r="F15" s="307"/>
      <c r="G15" s="286"/>
      <c r="H15" s="286"/>
      <c r="I15" s="307"/>
      <c r="J15" s="288"/>
      <c r="K15" s="286"/>
      <c r="L15" s="290"/>
      <c r="M15" s="290"/>
      <c r="N15" s="285"/>
      <c r="O15" s="286"/>
      <c r="P15" s="286"/>
      <c r="Q15" s="286"/>
      <c r="R15" s="338"/>
      <c r="S15" s="307"/>
      <c r="T15" s="286"/>
      <c r="U15" s="286"/>
      <c r="V15" s="307"/>
      <c r="W15" s="286"/>
      <c r="X15" s="286"/>
      <c r="Y15" s="290"/>
      <c r="Z15" s="290"/>
    </row>
    <row r="16" spans="1:26" x14ac:dyDescent="0.25">
      <c r="A16" s="285"/>
      <c r="B16" s="286"/>
      <c r="C16" s="286"/>
      <c r="D16" s="286"/>
      <c r="E16" s="338"/>
      <c r="F16" s="307"/>
      <c r="G16" s="286"/>
      <c r="H16" s="286"/>
      <c r="I16" s="307"/>
      <c r="J16" s="288"/>
      <c r="K16" s="286"/>
      <c r="L16" s="290"/>
      <c r="M16" s="290"/>
      <c r="N16" s="285"/>
      <c r="O16" s="286"/>
      <c r="P16" s="286"/>
      <c r="Q16" s="286"/>
      <c r="R16" s="338"/>
      <c r="S16" s="307"/>
      <c r="T16" s="286"/>
      <c r="U16" s="286"/>
      <c r="V16" s="307"/>
      <c r="W16" s="286"/>
      <c r="X16" s="286"/>
      <c r="Y16" s="290"/>
      <c r="Z16" s="290"/>
    </row>
    <row r="17" spans="1:26" x14ac:dyDescent="0.25">
      <c r="A17" s="285"/>
      <c r="B17" s="286"/>
      <c r="C17" s="286"/>
      <c r="D17" s="286"/>
      <c r="E17" s="338"/>
      <c r="F17" s="307"/>
      <c r="G17" s="286"/>
      <c r="H17" s="286"/>
      <c r="I17" s="307"/>
      <c r="J17" s="288"/>
      <c r="K17" s="286"/>
      <c r="L17" s="290"/>
      <c r="M17" s="290"/>
      <c r="N17" s="285"/>
      <c r="O17" s="286"/>
      <c r="P17" s="286"/>
      <c r="Q17" s="286"/>
      <c r="R17" s="338"/>
      <c r="S17" s="307"/>
      <c r="T17" s="286"/>
      <c r="U17" s="286"/>
      <c r="V17" s="307"/>
      <c r="W17" s="286"/>
      <c r="X17" s="286"/>
      <c r="Y17" s="290"/>
      <c r="Z17" s="290"/>
    </row>
    <row r="18" spans="1:26" x14ac:dyDescent="0.25">
      <c r="A18" s="285"/>
      <c r="B18" s="286"/>
      <c r="C18" s="286"/>
      <c r="D18" s="286"/>
      <c r="E18" s="338"/>
      <c r="F18" s="307"/>
      <c r="G18" s="286"/>
      <c r="H18" s="286"/>
      <c r="I18" s="307"/>
      <c r="J18" s="288"/>
      <c r="K18" s="286"/>
      <c r="L18" s="290"/>
      <c r="M18" s="290"/>
      <c r="N18" s="285"/>
      <c r="O18" s="286"/>
      <c r="P18" s="286"/>
      <c r="Q18" s="286"/>
      <c r="R18" s="338"/>
      <c r="S18" s="307"/>
      <c r="T18" s="286"/>
      <c r="U18" s="286"/>
      <c r="V18" s="307"/>
      <c r="W18" s="286"/>
      <c r="X18" s="286"/>
      <c r="Y18" s="290"/>
      <c r="Z18" s="290"/>
    </row>
    <row r="19" spans="1:26" x14ac:dyDescent="0.25">
      <c r="A19" s="285"/>
      <c r="B19" s="286"/>
      <c r="C19" s="286"/>
      <c r="D19" s="286"/>
      <c r="E19" s="338"/>
      <c r="F19" s="307"/>
      <c r="G19" s="286"/>
      <c r="H19" s="286"/>
      <c r="I19" s="307"/>
      <c r="J19" s="288"/>
      <c r="K19" s="286"/>
      <c r="L19" s="290"/>
      <c r="M19" s="290"/>
      <c r="N19" s="285"/>
      <c r="O19" s="286"/>
      <c r="P19" s="286"/>
      <c r="Q19" s="286"/>
      <c r="R19" s="338"/>
      <c r="S19" s="307"/>
      <c r="T19" s="286"/>
      <c r="U19" s="286"/>
      <c r="V19" s="307"/>
      <c r="W19" s="286"/>
      <c r="X19" s="286"/>
      <c r="Y19" s="290"/>
      <c r="Z19" s="290"/>
    </row>
    <row r="20" spans="1:26" x14ac:dyDescent="0.25">
      <c r="A20" s="285"/>
      <c r="B20" s="286"/>
      <c r="C20" s="286"/>
      <c r="D20" s="286"/>
      <c r="E20" s="338"/>
      <c r="F20" s="307"/>
      <c r="G20" s="286"/>
      <c r="H20" s="286"/>
      <c r="I20" s="307"/>
      <c r="J20" s="288"/>
      <c r="K20" s="286"/>
      <c r="L20" s="290"/>
      <c r="M20" s="290"/>
      <c r="N20" s="285"/>
      <c r="O20" s="286"/>
      <c r="P20" s="286"/>
      <c r="Q20" s="286"/>
      <c r="R20" s="338"/>
      <c r="S20" s="307"/>
      <c r="T20" s="286"/>
      <c r="U20" s="286"/>
      <c r="V20" s="307"/>
      <c r="W20" s="286"/>
      <c r="X20" s="286"/>
      <c r="Y20" s="290"/>
      <c r="Z20" s="290"/>
    </row>
    <row r="21" spans="1:26" x14ac:dyDescent="0.25">
      <c r="A21" s="285"/>
      <c r="B21" s="286"/>
      <c r="C21" s="286"/>
      <c r="D21" s="286"/>
      <c r="E21" s="338"/>
      <c r="F21" s="307"/>
      <c r="G21" s="286"/>
      <c r="H21" s="286"/>
      <c r="I21" s="307"/>
      <c r="J21" s="288"/>
      <c r="K21" s="286"/>
      <c r="L21" s="290"/>
      <c r="M21" s="290"/>
      <c r="N21" s="285"/>
      <c r="O21" s="286"/>
      <c r="P21" s="286"/>
      <c r="Q21" s="286"/>
      <c r="R21" s="338"/>
      <c r="S21" s="307"/>
      <c r="T21" s="286"/>
      <c r="U21" s="286"/>
      <c r="V21" s="307"/>
      <c r="W21" s="286"/>
      <c r="X21" s="286"/>
      <c r="Y21" s="290"/>
      <c r="Z21" s="290"/>
    </row>
    <row r="22" spans="1:26" x14ac:dyDescent="0.25">
      <c r="A22" s="285"/>
      <c r="B22" s="286"/>
      <c r="C22" s="286"/>
      <c r="D22" s="286"/>
      <c r="E22" s="338"/>
      <c r="F22" s="307"/>
      <c r="G22" s="286"/>
      <c r="H22" s="286"/>
      <c r="I22" s="307"/>
      <c r="J22" s="288"/>
      <c r="K22" s="286"/>
      <c r="L22" s="290"/>
      <c r="M22" s="290"/>
      <c r="N22" s="285"/>
      <c r="O22" s="286"/>
      <c r="P22" s="286"/>
      <c r="Q22" s="286"/>
      <c r="R22" s="338"/>
      <c r="S22" s="307"/>
      <c r="T22" s="286"/>
      <c r="U22" s="286"/>
      <c r="V22" s="307"/>
      <c r="W22" s="286"/>
      <c r="X22" s="286"/>
      <c r="Y22" s="290"/>
      <c r="Z22" s="290"/>
    </row>
    <row r="23" spans="1:26" x14ac:dyDescent="0.25">
      <c r="A23" s="285"/>
      <c r="B23" s="286"/>
      <c r="C23" s="286"/>
      <c r="D23" s="286"/>
      <c r="E23" s="338"/>
      <c r="F23" s="307"/>
      <c r="G23" s="286"/>
      <c r="H23" s="286"/>
      <c r="I23" s="307"/>
      <c r="J23" s="288"/>
      <c r="K23" s="286"/>
      <c r="L23" s="290"/>
      <c r="M23" s="290"/>
      <c r="N23" s="285"/>
      <c r="O23" s="286"/>
      <c r="P23" s="286"/>
      <c r="Q23" s="286"/>
      <c r="R23" s="338"/>
      <c r="S23" s="307"/>
      <c r="T23" s="286"/>
      <c r="U23" s="286"/>
      <c r="V23" s="307"/>
      <c r="W23" s="286"/>
      <c r="X23" s="286"/>
      <c r="Y23" s="290"/>
      <c r="Z23" s="290"/>
    </row>
    <row r="24" spans="1:26" x14ac:dyDescent="0.25">
      <c r="A24" s="285"/>
      <c r="B24" s="286"/>
      <c r="C24" s="286"/>
      <c r="D24" s="286"/>
      <c r="E24" s="338"/>
      <c r="F24" s="307"/>
      <c r="G24" s="286"/>
      <c r="H24" s="286"/>
      <c r="I24" s="307"/>
      <c r="J24" s="288"/>
      <c r="K24" s="286"/>
      <c r="L24" s="290"/>
      <c r="M24" s="290"/>
      <c r="N24" s="285"/>
      <c r="O24" s="286"/>
      <c r="P24" s="286"/>
      <c r="Q24" s="286"/>
      <c r="R24" s="338"/>
      <c r="S24" s="307"/>
      <c r="T24" s="286"/>
      <c r="U24" s="286"/>
      <c r="V24" s="307"/>
      <c r="W24" s="286"/>
      <c r="X24" s="286"/>
      <c r="Y24" s="290"/>
      <c r="Z24" s="290"/>
    </row>
    <row r="25" spans="1:26" x14ac:dyDescent="0.25">
      <c r="A25" s="285"/>
      <c r="B25" s="286"/>
      <c r="C25" s="286"/>
      <c r="D25" s="286"/>
      <c r="E25" s="338"/>
      <c r="F25" s="307"/>
      <c r="G25" s="286"/>
      <c r="H25" s="286"/>
      <c r="I25" s="307"/>
      <c r="J25" s="288"/>
      <c r="K25" s="286"/>
      <c r="L25" s="290"/>
      <c r="M25" s="290"/>
      <c r="N25" s="285"/>
      <c r="O25" s="286"/>
      <c r="P25" s="286"/>
      <c r="Q25" s="286"/>
      <c r="R25" s="338"/>
      <c r="S25" s="307"/>
      <c r="T25" s="286"/>
      <c r="U25" s="286"/>
      <c r="V25" s="307"/>
      <c r="W25" s="286"/>
      <c r="X25" s="286"/>
      <c r="Y25" s="290"/>
      <c r="Z25" s="290"/>
    </row>
    <row r="26" spans="1:26" x14ac:dyDescent="0.25">
      <c r="A26" s="285"/>
      <c r="B26" s="286"/>
      <c r="C26" s="286"/>
      <c r="D26" s="286"/>
      <c r="E26" s="338"/>
      <c r="F26" s="307"/>
      <c r="G26" s="286"/>
      <c r="H26" s="286"/>
      <c r="I26" s="307"/>
      <c r="J26" s="288"/>
      <c r="K26" s="286"/>
      <c r="L26" s="290"/>
      <c r="M26" s="290"/>
      <c r="N26" s="285"/>
      <c r="O26" s="286"/>
      <c r="P26" s="286"/>
      <c r="Q26" s="286"/>
      <c r="R26" s="338"/>
      <c r="S26" s="307"/>
      <c r="T26" s="286"/>
      <c r="U26" s="286"/>
      <c r="V26" s="307"/>
      <c r="W26" s="286"/>
      <c r="X26" s="286"/>
      <c r="Y26" s="290"/>
      <c r="Z26" s="290"/>
    </row>
    <row r="27" spans="1:26" x14ac:dyDescent="0.25">
      <c r="A27" s="285"/>
      <c r="B27" s="286"/>
      <c r="C27" s="286"/>
      <c r="D27" s="286"/>
      <c r="E27" s="338"/>
      <c r="F27" s="307"/>
      <c r="G27" s="286"/>
      <c r="H27" s="286"/>
      <c r="I27" s="307"/>
      <c r="J27" s="288"/>
      <c r="K27" s="286"/>
      <c r="L27" s="290"/>
      <c r="M27" s="290"/>
      <c r="N27" s="285"/>
      <c r="O27" s="286"/>
      <c r="P27" s="286"/>
      <c r="Q27" s="286"/>
      <c r="R27" s="338"/>
      <c r="S27" s="307"/>
      <c r="T27" s="286"/>
      <c r="U27" s="286"/>
      <c r="V27" s="307"/>
      <c r="W27" s="286"/>
      <c r="X27" s="286"/>
      <c r="Y27" s="290"/>
      <c r="Z27" s="290"/>
    </row>
    <row r="28" spans="1:26" x14ac:dyDescent="0.25">
      <c r="A28" s="285"/>
      <c r="B28" s="286"/>
      <c r="C28" s="286"/>
      <c r="D28" s="286"/>
      <c r="E28" s="338"/>
      <c r="F28" s="307"/>
      <c r="G28" s="286"/>
      <c r="H28" s="286"/>
      <c r="I28" s="307"/>
      <c r="J28" s="288"/>
      <c r="K28" s="286"/>
      <c r="L28" s="290"/>
      <c r="M28" s="290"/>
      <c r="N28" s="285"/>
      <c r="O28" s="286"/>
      <c r="P28" s="286"/>
      <c r="Q28" s="286"/>
      <c r="R28" s="338"/>
      <c r="S28" s="307"/>
      <c r="T28" s="286"/>
      <c r="U28" s="286"/>
      <c r="V28" s="307"/>
      <c r="W28" s="286"/>
      <c r="X28" s="286"/>
      <c r="Y28" s="290"/>
      <c r="Z28" s="290"/>
    </row>
    <row r="29" spans="1:26" x14ac:dyDescent="0.25">
      <c r="A29" s="285"/>
      <c r="B29" s="286"/>
      <c r="C29" s="286"/>
      <c r="D29" s="286"/>
      <c r="E29" s="338"/>
      <c r="F29" s="307"/>
      <c r="G29" s="286"/>
      <c r="H29" s="286"/>
      <c r="I29" s="307"/>
      <c r="J29" s="288"/>
      <c r="K29" s="286"/>
      <c r="L29" s="290"/>
      <c r="M29" s="290"/>
      <c r="N29" s="285"/>
      <c r="O29" s="286"/>
      <c r="P29" s="286"/>
      <c r="Q29" s="286"/>
      <c r="R29" s="338"/>
      <c r="S29" s="307"/>
      <c r="T29" s="286"/>
      <c r="U29" s="286"/>
      <c r="V29" s="307"/>
      <c r="W29" s="286"/>
      <c r="X29" s="286"/>
      <c r="Y29" s="290"/>
      <c r="Z29" s="290"/>
    </row>
    <row r="30" spans="1:26" x14ac:dyDescent="0.25">
      <c r="A30" s="285"/>
      <c r="B30" s="286"/>
      <c r="C30" s="286"/>
      <c r="D30" s="286"/>
      <c r="E30" s="338"/>
      <c r="F30" s="307"/>
      <c r="G30" s="286"/>
      <c r="H30" s="286"/>
      <c r="I30" s="307"/>
      <c r="J30" s="288"/>
      <c r="K30" s="286"/>
      <c r="L30" s="290"/>
      <c r="M30" s="290"/>
      <c r="N30" s="285"/>
      <c r="O30" s="286"/>
      <c r="P30" s="286"/>
      <c r="Q30" s="286"/>
      <c r="R30" s="338"/>
      <c r="S30" s="307"/>
      <c r="T30" s="286"/>
      <c r="U30" s="286"/>
      <c r="V30" s="307"/>
      <c r="W30" s="286"/>
      <c r="X30" s="286"/>
      <c r="Y30" s="290"/>
      <c r="Z30" s="290"/>
    </row>
    <row r="31" spans="1:26" x14ac:dyDescent="0.25">
      <c r="A31" s="285"/>
      <c r="B31" s="286"/>
      <c r="C31" s="286"/>
      <c r="D31" s="286"/>
      <c r="E31" s="338"/>
      <c r="F31" s="307"/>
      <c r="G31" s="286"/>
      <c r="H31" s="286"/>
      <c r="I31" s="307"/>
      <c r="J31" s="288"/>
      <c r="K31" s="286"/>
      <c r="L31" s="290"/>
      <c r="M31" s="290"/>
      <c r="N31" s="285"/>
      <c r="O31" s="286"/>
      <c r="P31" s="286"/>
      <c r="Q31" s="286"/>
      <c r="R31" s="338"/>
      <c r="S31" s="307"/>
      <c r="T31" s="286"/>
      <c r="U31" s="286"/>
      <c r="V31" s="307"/>
      <c r="W31" s="286"/>
      <c r="X31" s="286"/>
      <c r="Y31" s="290"/>
      <c r="Z31" s="290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393" t="s">
        <v>48</v>
      </c>
      <c r="F38" s="393"/>
      <c r="G38" s="393"/>
      <c r="H38" s="393"/>
      <c r="I38" s="24">
        <f>F37-I36</f>
        <v>0</v>
      </c>
      <c r="J38" s="33"/>
      <c r="R38" s="393" t="s">
        <v>48</v>
      </c>
      <c r="S38" s="393"/>
      <c r="T38" s="393"/>
      <c r="U38" s="393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393" t="s">
        <v>48</v>
      </c>
      <c r="F80" s="393"/>
      <c r="G80" s="393"/>
      <c r="H80" s="393"/>
      <c r="I80" s="24">
        <f>F79-I78</f>
        <v>0</v>
      </c>
      <c r="R80" s="393" t="s">
        <v>48</v>
      </c>
      <c r="S80" s="393"/>
      <c r="T80" s="393"/>
      <c r="U80" s="393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393" t="s">
        <v>48</v>
      </c>
      <c r="F123" s="393"/>
      <c r="G123" s="393"/>
      <c r="H123" s="393"/>
      <c r="I123" s="24">
        <f>F122-I121</f>
        <v>0</v>
      </c>
      <c r="R123" s="393" t="s">
        <v>48</v>
      </c>
      <c r="S123" s="393"/>
      <c r="T123" s="393"/>
      <c r="U123" s="393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393" t="s">
        <v>48</v>
      </c>
      <c r="F168" s="393"/>
      <c r="G168" s="393"/>
      <c r="H168" s="393"/>
      <c r="I168" s="24">
        <f>F167-I166</f>
        <v>100.30079999999998</v>
      </c>
      <c r="R168" s="393" t="s">
        <v>48</v>
      </c>
      <c r="S168" s="393"/>
      <c r="T168" s="393"/>
      <c r="U168" s="393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393" t="s">
        <v>48</v>
      </c>
      <c r="F211" s="393"/>
      <c r="G211" s="393"/>
      <c r="H211" s="393"/>
      <c r="I211" s="24">
        <f>F210-I209</f>
        <v>101.67750000000001</v>
      </c>
      <c r="R211" s="393" t="s">
        <v>48</v>
      </c>
      <c r="S211" s="393"/>
      <c r="T211" s="393"/>
      <c r="U211" s="393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393" t="s">
        <v>48</v>
      </c>
      <c r="F254" s="393"/>
      <c r="G254" s="393"/>
      <c r="H254" s="393"/>
      <c r="I254" s="24">
        <f>F253-I252</f>
        <v>106.20000000000005</v>
      </c>
      <c r="R254" s="393" t="s">
        <v>48</v>
      </c>
      <c r="S254" s="393"/>
      <c r="T254" s="393"/>
      <c r="U254" s="393"/>
      <c r="V254" s="24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A191" sqref="A191:K200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96" t="s">
        <v>0</v>
      </c>
      <c r="C1" s="396"/>
      <c r="D1" s="396"/>
      <c r="E1" s="396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/>
      <c r="B3" s="8"/>
      <c r="C3" s="8"/>
      <c r="D3" s="8"/>
      <c r="E3" s="8"/>
      <c r="F3" s="18"/>
      <c r="G3" s="21"/>
      <c r="H3" s="21"/>
      <c r="I3" s="21"/>
      <c r="J3" s="21"/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</row>
    <row r="23" spans="1:10" x14ac:dyDescent="0.25">
      <c r="F23" s="19" t="s">
        <v>47</v>
      </c>
      <c r="G23" s="20">
        <f>G22*0.99</f>
        <v>0</v>
      </c>
    </row>
    <row r="24" spans="1:10" x14ac:dyDescent="0.25">
      <c r="F24" s="393" t="s">
        <v>48</v>
      </c>
      <c r="G24" s="393"/>
      <c r="H24" s="393"/>
      <c r="I24" s="393"/>
      <c r="J24" s="100">
        <f>G23-J22</f>
        <v>0</v>
      </c>
    </row>
    <row r="29" spans="1:10" ht="27" x14ac:dyDescent="0.35">
      <c r="B29" s="396" t="s">
        <v>1</v>
      </c>
      <c r="C29" s="396"/>
      <c r="D29" s="396"/>
      <c r="E29" s="396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393" t="s">
        <v>48</v>
      </c>
      <c r="G52" s="393"/>
      <c r="H52" s="393"/>
      <c r="I52" s="393"/>
      <c r="J52" s="100">
        <f>G51-J50</f>
        <v>0</v>
      </c>
    </row>
    <row r="56" spans="1:10" ht="27" x14ac:dyDescent="0.35">
      <c r="B56" s="396" t="s">
        <v>49</v>
      </c>
      <c r="C56" s="396"/>
      <c r="D56" s="396"/>
      <c r="E56" s="396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393" t="s">
        <v>48</v>
      </c>
      <c r="G79" s="393"/>
      <c r="H79" s="393"/>
      <c r="I79" s="393"/>
      <c r="J79" s="100">
        <f>G78-J77</f>
        <v>0</v>
      </c>
    </row>
    <row r="82" spans="1:10" ht="27" x14ac:dyDescent="0.35">
      <c r="B82" s="396" t="s">
        <v>254</v>
      </c>
      <c r="C82" s="396"/>
      <c r="D82" s="396"/>
      <c r="E82" s="396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393" t="s">
        <v>48</v>
      </c>
      <c r="G105" s="393"/>
      <c r="H105" s="393"/>
      <c r="I105" s="393"/>
      <c r="J105" s="100">
        <f>G104-J103</f>
        <v>0</v>
      </c>
    </row>
    <row r="108" spans="1:10" ht="27" x14ac:dyDescent="0.35">
      <c r="B108" s="396" t="s">
        <v>127</v>
      </c>
      <c r="C108" s="396"/>
      <c r="D108" s="396"/>
      <c r="E108" s="396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393" t="s">
        <v>48</v>
      </c>
      <c r="G131" s="393"/>
      <c r="H131" s="393"/>
      <c r="I131" s="393"/>
      <c r="J131" s="100">
        <f>G130-J129</f>
        <v>0</v>
      </c>
    </row>
    <row r="136" spans="1:10" ht="27" x14ac:dyDescent="0.35">
      <c r="B136" s="396" t="s">
        <v>255</v>
      </c>
      <c r="C136" s="396"/>
      <c r="D136" s="396"/>
      <c r="E136" s="396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393" t="s">
        <v>48</v>
      </c>
      <c r="G159" s="393"/>
      <c r="H159" s="393"/>
      <c r="I159" s="393"/>
      <c r="J159" s="100">
        <f>G158-J157</f>
        <v>0</v>
      </c>
    </row>
    <row r="162" spans="1:10" ht="27" x14ac:dyDescent="0.35">
      <c r="B162" s="396" t="s">
        <v>87</v>
      </c>
      <c r="C162" s="396"/>
      <c r="D162" s="396"/>
      <c r="E162" s="396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393" t="s">
        <v>48</v>
      </c>
      <c r="G185" s="393"/>
      <c r="H185" s="393"/>
      <c r="I185" s="393"/>
      <c r="J185" s="100">
        <f>G184-J183</f>
        <v>0</v>
      </c>
    </row>
    <row r="189" spans="1:10" ht="27" x14ac:dyDescent="0.35">
      <c r="B189" s="396" t="s">
        <v>256</v>
      </c>
      <c r="C189" s="396"/>
      <c r="D189" s="396"/>
      <c r="E189" s="396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393" t="s">
        <v>48</v>
      </c>
      <c r="G212" s="393"/>
      <c r="H212" s="393"/>
      <c r="I212" s="393"/>
      <c r="J212" s="100">
        <f>G211-J210</f>
        <v>0</v>
      </c>
    </row>
    <row r="216" spans="1:10" ht="27" x14ac:dyDescent="0.35">
      <c r="B216" s="396" t="s">
        <v>108</v>
      </c>
      <c r="C216" s="396"/>
      <c r="D216" s="396"/>
      <c r="E216" s="396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393" t="s">
        <v>48</v>
      </c>
      <c r="G239" s="393"/>
      <c r="H239" s="393"/>
      <c r="I239" s="393"/>
      <c r="J239" s="100">
        <f>G238-J237</f>
        <v>118.70000000000005</v>
      </c>
    </row>
    <row r="243" spans="1:11" ht="27" x14ac:dyDescent="0.35">
      <c r="B243" s="396" t="s">
        <v>109</v>
      </c>
      <c r="C243" s="396"/>
      <c r="D243" s="396"/>
      <c r="E243" s="396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393" t="s">
        <v>48</v>
      </c>
      <c r="G266" s="393"/>
      <c r="H266" s="393"/>
      <c r="I266" s="393"/>
      <c r="J266" s="100">
        <f>G265-J264</f>
        <v>7.332300000000032</v>
      </c>
    </row>
    <row r="269" spans="1:10" ht="27" x14ac:dyDescent="0.35">
      <c r="B269" s="396" t="s">
        <v>265</v>
      </c>
      <c r="C269" s="396"/>
      <c r="D269" s="396"/>
      <c r="E269" s="396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393" t="s">
        <v>48</v>
      </c>
      <c r="G292" s="393"/>
      <c r="H292" s="393"/>
      <c r="I292" s="393"/>
      <c r="J292" s="100">
        <f>G291-J290</f>
        <v>170.54019999999991</v>
      </c>
    </row>
    <row r="296" spans="1:10" ht="27" x14ac:dyDescent="0.35">
      <c r="B296" s="396" t="s">
        <v>201</v>
      </c>
      <c r="C296" s="396"/>
      <c r="D296" s="396"/>
      <c r="E296" s="396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393" t="s">
        <v>48</v>
      </c>
      <c r="G319" s="393"/>
      <c r="H319" s="393"/>
      <c r="I319" s="393"/>
      <c r="J319" s="100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96" t="s">
        <v>0</v>
      </c>
      <c r="C1" s="396"/>
      <c r="D1" s="396"/>
      <c r="E1" s="396"/>
      <c r="N1" s="396" t="s">
        <v>1</v>
      </c>
      <c r="O1" s="396"/>
      <c r="P1" s="396"/>
      <c r="Q1" s="396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393" t="s">
        <v>48</v>
      </c>
      <c r="G24" s="393"/>
      <c r="H24" s="393"/>
      <c r="I24" s="393"/>
      <c r="J24" s="100">
        <f>G23-J22</f>
        <v>0</v>
      </c>
      <c r="R24" s="393" t="s">
        <v>48</v>
      </c>
      <c r="S24" s="393"/>
      <c r="T24" s="393"/>
      <c r="U24" s="393"/>
      <c r="V24" s="100">
        <f>S23-V22</f>
        <v>0</v>
      </c>
    </row>
    <row r="29" spans="1:24" ht="27" x14ac:dyDescent="0.35">
      <c r="B29" s="396" t="s">
        <v>49</v>
      </c>
      <c r="C29" s="396"/>
      <c r="D29" s="396"/>
      <c r="E29" s="396"/>
      <c r="N29" s="396" t="s">
        <v>50</v>
      </c>
      <c r="O29" s="396"/>
      <c r="P29" s="396"/>
      <c r="Q29" s="396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285"/>
      <c r="B31" s="286"/>
      <c r="C31" s="286"/>
      <c r="D31" s="286"/>
      <c r="E31" s="286"/>
      <c r="F31" s="343"/>
      <c r="G31" s="307"/>
      <c r="H31" s="307"/>
      <c r="I31" s="344"/>
      <c r="J31" s="307"/>
      <c r="K31" s="290"/>
      <c r="L31" s="290"/>
      <c r="M31" s="285"/>
      <c r="N31" s="286"/>
      <c r="O31" s="286"/>
      <c r="P31" s="286"/>
      <c r="Q31" s="286"/>
      <c r="R31" s="343"/>
      <c r="S31" s="307"/>
      <c r="T31" s="307"/>
      <c r="U31" s="345"/>
      <c r="V31" s="307"/>
      <c r="W31" s="290"/>
      <c r="X31" s="290"/>
    </row>
    <row r="32" spans="1:24" x14ac:dyDescent="0.25">
      <c r="A32" s="285"/>
      <c r="B32" s="286"/>
      <c r="C32" s="286"/>
      <c r="D32" s="286"/>
      <c r="E32" s="286"/>
      <c r="F32" s="343"/>
      <c r="G32" s="307"/>
      <c r="H32" s="307"/>
      <c r="I32" s="344"/>
      <c r="J32" s="307"/>
      <c r="K32" s="290"/>
      <c r="L32" s="290"/>
      <c r="M32" s="285"/>
      <c r="N32" s="286"/>
      <c r="O32" s="286"/>
      <c r="P32" s="286"/>
      <c r="Q32" s="286"/>
      <c r="R32" s="343"/>
      <c r="S32" s="307"/>
      <c r="T32" s="307"/>
      <c r="U32" s="346"/>
      <c r="V32" s="307"/>
      <c r="W32" s="290"/>
      <c r="X32" s="290"/>
    </row>
    <row r="33" spans="1:33" x14ac:dyDescent="0.25">
      <c r="A33" s="285"/>
      <c r="B33" s="286"/>
      <c r="C33" s="286"/>
      <c r="D33" s="286"/>
      <c r="E33" s="286"/>
      <c r="F33" s="343"/>
      <c r="G33" s="307"/>
      <c r="H33" s="307"/>
      <c r="I33" s="344"/>
      <c r="J33" s="307"/>
      <c r="K33" s="290"/>
      <c r="L33" s="290"/>
      <c r="M33" s="285"/>
      <c r="N33" s="286"/>
      <c r="O33" s="286"/>
      <c r="P33" s="286"/>
      <c r="Q33" s="286"/>
      <c r="R33" s="343"/>
      <c r="S33" s="307"/>
      <c r="T33" s="307"/>
      <c r="U33" s="346"/>
      <c r="V33" s="307"/>
      <c r="W33" s="290"/>
      <c r="X33" s="347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285"/>
      <c r="B34" s="286"/>
      <c r="C34" s="286"/>
      <c r="D34" s="286"/>
      <c r="E34" s="286"/>
      <c r="F34" s="343"/>
      <c r="G34" s="307"/>
      <c r="H34" s="307"/>
      <c r="I34" s="344"/>
      <c r="J34" s="307"/>
      <c r="K34" s="290"/>
      <c r="L34" s="290"/>
      <c r="M34" s="285"/>
      <c r="N34" s="286"/>
      <c r="O34" s="286"/>
      <c r="P34" s="286"/>
      <c r="Q34" s="286"/>
      <c r="R34" s="343"/>
      <c r="S34" s="307"/>
      <c r="T34" s="307"/>
      <c r="U34" s="346"/>
      <c r="V34" s="307"/>
      <c r="W34" s="290"/>
      <c r="X34" s="348"/>
      <c r="AC34" s="31"/>
      <c r="AD34" s="64"/>
      <c r="AE34" s="64"/>
      <c r="AF34" s="64"/>
      <c r="AG34" s="64"/>
    </row>
    <row r="35" spans="1:33" x14ac:dyDescent="0.25">
      <c r="A35" s="285"/>
      <c r="B35" s="286"/>
      <c r="C35" s="286"/>
      <c r="D35" s="286"/>
      <c r="E35" s="286"/>
      <c r="F35" s="343"/>
      <c r="G35" s="307"/>
      <c r="H35" s="307"/>
      <c r="I35" s="344"/>
      <c r="J35" s="307"/>
      <c r="K35" s="290"/>
      <c r="L35" s="290"/>
      <c r="M35" s="285"/>
      <c r="N35" s="286"/>
      <c r="O35" s="286"/>
      <c r="P35" s="286"/>
      <c r="Q35" s="286"/>
      <c r="R35" s="343"/>
      <c r="S35" s="307"/>
      <c r="T35" s="307"/>
      <c r="U35" s="346"/>
      <c r="V35" s="307"/>
      <c r="W35" s="290"/>
      <c r="X35" s="348"/>
      <c r="AC35" s="31"/>
      <c r="AD35" s="64"/>
      <c r="AE35" s="64"/>
      <c r="AF35" s="64"/>
      <c r="AG35" s="64"/>
    </row>
    <row r="36" spans="1:33" x14ac:dyDescent="0.25">
      <c r="A36" s="285"/>
      <c r="B36" s="286"/>
      <c r="C36" s="286"/>
      <c r="D36" s="286"/>
      <c r="E36" s="286"/>
      <c r="F36" s="343"/>
      <c r="G36" s="307"/>
      <c r="H36" s="307"/>
      <c r="I36" s="344"/>
      <c r="J36" s="307"/>
      <c r="K36" s="290"/>
      <c r="L36" s="290"/>
      <c r="M36" s="285"/>
      <c r="N36" s="286"/>
      <c r="O36" s="286"/>
      <c r="P36" s="286"/>
      <c r="Q36" s="286"/>
      <c r="R36" s="343"/>
      <c r="S36" s="307"/>
      <c r="T36" s="307"/>
      <c r="U36" s="345"/>
      <c r="V36" s="307"/>
      <c r="W36" s="290"/>
      <c r="X36" s="290"/>
    </row>
    <row r="37" spans="1:33" x14ac:dyDescent="0.25">
      <c r="A37" s="285"/>
      <c r="B37" s="286"/>
      <c r="C37" s="286"/>
      <c r="D37" s="286"/>
      <c r="E37" s="286"/>
      <c r="F37" s="343"/>
      <c r="G37" s="307"/>
      <c r="H37" s="307"/>
      <c r="I37" s="344"/>
      <c r="J37" s="307"/>
      <c r="K37" s="290"/>
      <c r="L37" s="290"/>
      <c r="M37" s="285"/>
      <c r="N37" s="286"/>
      <c r="O37" s="286"/>
      <c r="P37" s="286"/>
      <c r="Q37" s="286"/>
      <c r="R37" s="343"/>
      <c r="S37" s="307"/>
      <c r="T37" s="307"/>
      <c r="U37" s="349"/>
      <c r="V37" s="307"/>
      <c r="W37" s="290"/>
      <c r="X37" s="290"/>
    </row>
    <row r="38" spans="1:33" x14ac:dyDescent="0.25">
      <c r="A38" s="285"/>
      <c r="B38" s="286"/>
      <c r="C38" s="286"/>
      <c r="D38" s="286"/>
      <c r="E38" s="286"/>
      <c r="F38" s="343"/>
      <c r="G38" s="307"/>
      <c r="H38" s="307"/>
      <c r="I38" s="344"/>
      <c r="J38" s="307"/>
      <c r="K38" s="290"/>
      <c r="L38" s="290"/>
      <c r="M38" s="285"/>
      <c r="N38" s="286"/>
      <c r="O38" s="286"/>
      <c r="P38" s="286"/>
      <c r="Q38" s="286"/>
      <c r="R38" s="343"/>
      <c r="S38" s="307"/>
      <c r="T38" s="307"/>
      <c r="U38" s="307"/>
      <c r="V38" s="307"/>
      <c r="W38" s="290"/>
      <c r="X38" s="347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285"/>
      <c r="B39" s="286"/>
      <c r="C39" s="286"/>
      <c r="D39" s="286"/>
      <c r="E39" s="286"/>
      <c r="F39" s="343"/>
      <c r="G39" s="307"/>
      <c r="H39" s="307"/>
      <c r="I39" s="344"/>
      <c r="J39" s="307"/>
      <c r="K39" s="290"/>
      <c r="L39" s="290"/>
      <c r="M39" s="285"/>
      <c r="N39" s="286"/>
      <c r="O39" s="286"/>
      <c r="P39" s="286"/>
      <c r="Q39" s="286"/>
      <c r="R39" s="343"/>
      <c r="S39" s="307"/>
      <c r="T39" s="307"/>
      <c r="U39" s="307"/>
      <c r="V39" s="307"/>
      <c r="W39" s="290"/>
      <c r="X39" s="348"/>
      <c r="AC39" s="31"/>
      <c r="AD39" s="64"/>
      <c r="AE39" s="64"/>
      <c r="AF39" s="64"/>
      <c r="AG39" s="64"/>
    </row>
    <row r="40" spans="1:33" x14ac:dyDescent="0.25">
      <c r="A40" s="285"/>
      <c r="B40" s="286"/>
      <c r="C40" s="286"/>
      <c r="D40" s="286"/>
      <c r="E40" s="286"/>
      <c r="F40" s="343"/>
      <c r="G40" s="307"/>
      <c r="H40" s="307"/>
      <c r="I40" s="307"/>
      <c r="J40" s="307"/>
      <c r="K40" s="290"/>
      <c r="L40" s="290"/>
      <c r="M40" s="285"/>
      <c r="N40" s="286"/>
      <c r="O40" s="286"/>
      <c r="P40" s="286"/>
      <c r="Q40" s="286"/>
      <c r="R40" s="343"/>
      <c r="S40" s="307"/>
      <c r="T40" s="307"/>
      <c r="U40" s="307"/>
      <c r="V40" s="307"/>
      <c r="W40" s="290"/>
      <c r="X40" s="348"/>
      <c r="AC40" s="31"/>
      <c r="AD40" s="64"/>
      <c r="AE40" s="64"/>
      <c r="AF40" s="64"/>
      <c r="AG40" s="64"/>
    </row>
    <row r="41" spans="1:33" x14ac:dyDescent="0.25">
      <c r="A41" s="285"/>
      <c r="B41" s="286"/>
      <c r="C41" s="286"/>
      <c r="D41" s="286"/>
      <c r="E41" s="286"/>
      <c r="F41" s="343"/>
      <c r="G41" s="307"/>
      <c r="H41" s="307"/>
      <c r="I41" s="307"/>
      <c r="J41" s="307"/>
      <c r="K41" s="290"/>
      <c r="L41" s="290"/>
      <c r="M41" s="285"/>
      <c r="N41" s="286"/>
      <c r="O41" s="286"/>
      <c r="P41" s="286"/>
      <c r="Q41" s="286"/>
      <c r="R41" s="343"/>
      <c r="S41" s="307"/>
      <c r="T41" s="307"/>
      <c r="U41" s="307"/>
      <c r="V41" s="307"/>
      <c r="W41" s="290"/>
      <c r="X41" s="348"/>
      <c r="AC41" s="31"/>
      <c r="AD41" s="64"/>
      <c r="AE41" s="64"/>
      <c r="AF41" s="64"/>
      <c r="AG41" s="64"/>
    </row>
    <row r="42" spans="1:33" x14ac:dyDescent="0.25">
      <c r="A42" s="285"/>
      <c r="B42" s="286"/>
      <c r="C42" s="286"/>
      <c r="D42" s="286"/>
      <c r="E42" s="286"/>
      <c r="F42" s="343"/>
      <c r="G42" s="307"/>
      <c r="H42" s="307"/>
      <c r="I42" s="307"/>
      <c r="J42" s="307"/>
      <c r="K42" s="290"/>
      <c r="L42" s="290"/>
      <c r="M42" s="285"/>
      <c r="N42" s="286"/>
      <c r="O42" s="286"/>
      <c r="P42" s="286"/>
      <c r="Q42" s="286"/>
      <c r="R42" s="343"/>
      <c r="S42" s="307"/>
      <c r="T42" s="307"/>
      <c r="U42" s="307"/>
      <c r="V42" s="307"/>
      <c r="W42" s="290"/>
      <c r="X42" s="348"/>
      <c r="AC42" s="31"/>
      <c r="AD42" s="64"/>
      <c r="AE42" s="64"/>
      <c r="AF42" s="64"/>
      <c r="AG42" s="64"/>
    </row>
    <row r="43" spans="1:33" x14ac:dyDescent="0.25">
      <c r="A43" s="285"/>
      <c r="B43" s="286"/>
      <c r="C43" s="286"/>
      <c r="D43" s="286"/>
      <c r="E43" s="286"/>
      <c r="F43" s="343"/>
      <c r="G43" s="307"/>
      <c r="H43" s="307"/>
      <c r="I43" s="307"/>
      <c r="J43" s="307"/>
      <c r="K43" s="290"/>
      <c r="L43" s="290"/>
      <c r="M43" s="285"/>
      <c r="N43" s="286"/>
      <c r="O43" s="286"/>
      <c r="P43" s="286"/>
      <c r="Q43" s="286"/>
      <c r="R43" s="343"/>
      <c r="S43" s="307"/>
      <c r="T43" s="307"/>
      <c r="U43" s="307"/>
      <c r="V43" s="307"/>
      <c r="W43" s="290"/>
      <c r="X43" s="290"/>
    </row>
    <row r="44" spans="1:33" x14ac:dyDescent="0.25">
      <c r="A44" s="285"/>
      <c r="B44" s="286"/>
      <c r="C44" s="286"/>
      <c r="D44" s="286"/>
      <c r="E44" s="286"/>
      <c r="F44" s="343"/>
      <c r="G44" s="307"/>
      <c r="H44" s="307"/>
      <c r="I44" s="307"/>
      <c r="J44" s="307"/>
      <c r="K44" s="290"/>
      <c r="L44" s="290"/>
      <c r="M44" s="285"/>
      <c r="N44" s="286"/>
      <c r="O44" s="286"/>
      <c r="P44" s="286"/>
      <c r="Q44" s="286"/>
      <c r="R44" s="343"/>
      <c r="S44" s="307"/>
      <c r="T44" s="307"/>
      <c r="U44" s="307"/>
      <c r="V44" s="307"/>
      <c r="W44" s="290"/>
      <c r="X44" s="290"/>
    </row>
    <row r="45" spans="1:33" x14ac:dyDescent="0.25">
      <c r="A45" s="285"/>
      <c r="B45" s="286"/>
      <c r="C45" s="286"/>
      <c r="D45" s="286"/>
      <c r="E45" s="286"/>
      <c r="F45" s="343"/>
      <c r="G45" s="307"/>
      <c r="H45" s="307"/>
      <c r="I45" s="307"/>
      <c r="J45" s="307"/>
      <c r="K45" s="290"/>
      <c r="L45" s="290"/>
      <c r="M45" s="285"/>
      <c r="N45" s="286"/>
      <c r="O45" s="286"/>
      <c r="P45" s="286"/>
      <c r="Q45" s="286"/>
      <c r="R45" s="343"/>
      <c r="S45" s="307"/>
      <c r="T45" s="307"/>
      <c r="U45" s="307"/>
      <c r="V45" s="307"/>
      <c r="W45" s="290"/>
      <c r="X45" s="290"/>
    </row>
    <row r="46" spans="1:33" x14ac:dyDescent="0.25">
      <c r="A46" s="285"/>
      <c r="B46" s="286"/>
      <c r="C46" s="286"/>
      <c r="D46" s="286"/>
      <c r="E46" s="286"/>
      <c r="F46" s="286"/>
      <c r="G46" s="307"/>
      <c r="H46" s="307"/>
      <c r="I46" s="307"/>
      <c r="J46" s="307"/>
      <c r="K46" s="290"/>
      <c r="L46" s="290"/>
      <c r="M46" s="285"/>
      <c r="N46" s="286"/>
      <c r="O46" s="286"/>
      <c r="P46" s="286"/>
      <c r="Q46" s="286"/>
      <c r="R46" s="286"/>
      <c r="S46" s="307"/>
      <c r="T46" s="307"/>
      <c r="U46" s="307"/>
      <c r="V46" s="307"/>
      <c r="W46" s="290"/>
      <c r="X46" s="290"/>
    </row>
    <row r="47" spans="1:33" x14ac:dyDescent="0.25">
      <c r="A47" s="285"/>
      <c r="B47" s="286"/>
      <c r="C47" s="286"/>
      <c r="D47" s="286"/>
      <c r="E47" s="286"/>
      <c r="F47" s="343"/>
      <c r="G47" s="307"/>
      <c r="H47" s="307"/>
      <c r="I47" s="307"/>
      <c r="J47" s="307"/>
      <c r="K47" s="290"/>
      <c r="L47" s="290"/>
      <c r="M47" s="285"/>
      <c r="N47" s="286"/>
      <c r="O47" s="286"/>
      <c r="P47" s="286"/>
      <c r="Q47" s="286"/>
      <c r="R47" s="343"/>
      <c r="S47" s="307"/>
      <c r="T47" s="307"/>
      <c r="U47" s="307"/>
      <c r="V47" s="307"/>
      <c r="W47" s="290"/>
      <c r="X47" s="290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393" t="s">
        <v>48</v>
      </c>
      <c r="G52" s="393"/>
      <c r="H52" s="393"/>
      <c r="I52" s="393"/>
      <c r="J52" s="100">
        <f>G51-J50</f>
        <v>0</v>
      </c>
      <c r="R52" s="393" t="s">
        <v>48</v>
      </c>
      <c r="S52" s="393"/>
      <c r="T52" s="393"/>
      <c r="U52" s="393"/>
      <c r="V52" s="100">
        <f>S51-V50</f>
        <v>0</v>
      </c>
    </row>
    <row r="57" spans="1:22" ht="27" x14ac:dyDescent="0.35">
      <c r="B57" s="396" t="s">
        <v>127</v>
      </c>
      <c r="C57" s="396"/>
      <c r="D57" s="396"/>
      <c r="E57" s="396"/>
      <c r="N57" s="396" t="s">
        <v>65</v>
      </c>
      <c r="O57" s="396"/>
      <c r="P57" s="396"/>
      <c r="Q57" s="396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393" t="s">
        <v>48</v>
      </c>
      <c r="G80" s="393"/>
      <c r="H80" s="393"/>
      <c r="I80" s="393"/>
      <c r="J80" s="100">
        <f>G79-J78</f>
        <v>69.599999999999909</v>
      </c>
      <c r="R80" s="393" t="s">
        <v>48</v>
      </c>
      <c r="S80" s="393"/>
      <c r="T80" s="393"/>
      <c r="U80" s="393"/>
      <c r="V80" s="100">
        <f>S79-V78</f>
        <v>65.899999999999977</v>
      </c>
    </row>
    <row r="84" spans="1:22" ht="27" x14ac:dyDescent="0.35">
      <c r="B84" s="396" t="s">
        <v>87</v>
      </c>
      <c r="C84" s="396"/>
      <c r="D84" s="396"/>
      <c r="E84" s="396"/>
      <c r="N84" s="396" t="s">
        <v>88</v>
      </c>
      <c r="O84" s="396"/>
      <c r="P84" s="396"/>
      <c r="Q84" s="396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393" t="s">
        <v>48</v>
      </c>
      <c r="G107" s="393"/>
      <c r="H107" s="393"/>
      <c r="I107" s="393"/>
      <c r="J107" s="100">
        <f>G106-J105</f>
        <v>43.5</v>
      </c>
      <c r="R107" s="393" t="s">
        <v>48</v>
      </c>
      <c r="S107" s="393"/>
      <c r="T107" s="393"/>
      <c r="U107" s="393"/>
      <c r="V107" s="100">
        <f>S106-V105</f>
        <v>34.799999999999955</v>
      </c>
    </row>
    <row r="112" spans="1:22" ht="27" x14ac:dyDescent="0.35">
      <c r="B112" s="396" t="s">
        <v>108</v>
      </c>
      <c r="C112" s="396"/>
      <c r="D112" s="396"/>
      <c r="E112" s="396"/>
      <c r="N112" s="396" t="s">
        <v>169</v>
      </c>
      <c r="O112" s="396"/>
      <c r="P112" s="396"/>
      <c r="Q112" s="396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393" t="s">
        <v>48</v>
      </c>
      <c r="G135" s="393"/>
      <c r="H135" s="393"/>
      <c r="I135" s="393"/>
      <c r="J135" s="100">
        <f>G134-J133</f>
        <v>17.399999999999977</v>
      </c>
      <c r="R135" s="393" t="s">
        <v>48</v>
      </c>
      <c r="S135" s="393"/>
      <c r="T135" s="393"/>
      <c r="U135" s="393"/>
      <c r="V135" s="100">
        <f>S134-V133</f>
        <v>82.5</v>
      </c>
    </row>
    <row r="141" spans="1:22" ht="27" x14ac:dyDescent="0.35">
      <c r="B141" s="396" t="s">
        <v>113</v>
      </c>
      <c r="C141" s="396"/>
      <c r="D141" s="396"/>
      <c r="E141" s="396"/>
      <c r="N141" s="396" t="s">
        <v>201</v>
      </c>
      <c r="O141" s="396"/>
      <c r="P141" s="396"/>
      <c r="Q141" s="396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393" t="s">
        <v>48</v>
      </c>
      <c r="G164" s="393"/>
      <c r="H164" s="393"/>
      <c r="I164" s="393"/>
      <c r="J164" s="100">
        <f>G163-J162</f>
        <v>87</v>
      </c>
      <c r="R164" s="393" t="s">
        <v>48</v>
      </c>
      <c r="S164" s="393"/>
      <c r="T164" s="393"/>
      <c r="U164" s="393"/>
      <c r="V164" s="100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285">
        <v>45294</v>
      </c>
      <c r="B3" s="286" t="s">
        <v>209</v>
      </c>
      <c r="C3" s="286" t="s">
        <v>40</v>
      </c>
      <c r="D3" s="286" t="s">
        <v>307</v>
      </c>
      <c r="E3" s="286" t="s">
        <v>22</v>
      </c>
      <c r="F3" s="286"/>
      <c r="G3" s="307">
        <v>250</v>
      </c>
      <c r="H3" s="350"/>
      <c r="I3" s="307">
        <v>200</v>
      </c>
      <c r="J3" s="351"/>
      <c r="K3" s="290"/>
      <c r="L3" s="285"/>
      <c r="M3" s="286"/>
      <c r="N3" s="286"/>
      <c r="O3" s="286"/>
      <c r="P3" s="286"/>
      <c r="Q3" s="286"/>
      <c r="R3" s="306"/>
      <c r="S3" s="352"/>
      <c r="T3" s="307"/>
    </row>
    <row r="4" spans="1:20" x14ac:dyDescent="0.25">
      <c r="A4" s="285"/>
      <c r="B4" s="286"/>
      <c r="C4" s="286"/>
      <c r="D4" s="286"/>
      <c r="E4" s="286"/>
      <c r="F4" s="291"/>
      <c r="G4" s="306"/>
      <c r="H4" s="353"/>
      <c r="I4" s="307"/>
      <c r="J4" s="351"/>
      <c r="K4" s="290"/>
      <c r="L4" s="285"/>
      <c r="M4" s="286"/>
      <c r="N4" s="286"/>
      <c r="O4" s="286"/>
      <c r="P4" s="286"/>
      <c r="Q4" s="286"/>
      <c r="R4" s="307"/>
      <c r="S4" s="352"/>
      <c r="T4" s="307"/>
    </row>
    <row r="5" spans="1:20" x14ac:dyDescent="0.25">
      <c r="A5" s="285"/>
      <c r="B5" s="286"/>
      <c r="C5" s="286"/>
      <c r="D5" s="286"/>
      <c r="E5" s="286"/>
      <c r="F5" s="291"/>
      <c r="G5" s="306"/>
      <c r="H5" s="353"/>
      <c r="I5" s="307"/>
      <c r="J5" s="351"/>
      <c r="K5" s="290"/>
      <c r="L5" s="285"/>
      <c r="M5" s="286"/>
      <c r="N5" s="286"/>
      <c r="O5" s="286"/>
      <c r="P5" s="286"/>
      <c r="Q5" s="286"/>
      <c r="R5" s="307"/>
      <c r="S5" s="352"/>
      <c r="T5" s="307"/>
    </row>
    <row r="6" spans="1:20" x14ac:dyDescent="0.25">
      <c r="A6" s="285"/>
      <c r="B6" s="286"/>
      <c r="C6" s="286"/>
      <c r="D6" s="286"/>
      <c r="E6" s="286"/>
      <c r="F6" s="291"/>
      <c r="G6" s="306"/>
      <c r="H6" s="353"/>
      <c r="I6" s="307"/>
      <c r="J6" s="351"/>
      <c r="K6" s="290"/>
      <c r="L6" s="285"/>
      <c r="M6" s="286"/>
      <c r="N6" s="286"/>
      <c r="O6" s="286"/>
      <c r="P6" s="286"/>
      <c r="Q6" s="286"/>
      <c r="R6" s="307"/>
      <c r="S6" s="352"/>
      <c r="T6" s="307"/>
    </row>
    <row r="7" spans="1:20" x14ac:dyDescent="0.25">
      <c r="A7" s="294"/>
      <c r="B7" s="291"/>
      <c r="C7" s="291"/>
      <c r="D7" s="291"/>
      <c r="E7" s="291"/>
      <c r="F7" s="291"/>
      <c r="G7" s="306"/>
      <c r="H7" s="353"/>
      <c r="I7" s="306"/>
      <c r="J7" s="351"/>
      <c r="K7" s="290"/>
      <c r="L7" s="294"/>
      <c r="M7" s="291"/>
      <c r="N7" s="291"/>
      <c r="O7" s="291"/>
      <c r="P7" s="291"/>
      <c r="Q7" s="291"/>
      <c r="R7" s="306"/>
      <c r="S7" s="352"/>
      <c r="T7" s="306"/>
    </row>
    <row r="8" spans="1:20" x14ac:dyDescent="0.25">
      <c r="A8" s="294"/>
      <c r="B8" s="291"/>
      <c r="C8" s="291"/>
      <c r="D8" s="291"/>
      <c r="E8" s="291"/>
      <c r="F8" s="291"/>
      <c r="G8" s="306"/>
      <c r="H8" s="353"/>
      <c r="I8" s="306"/>
      <c r="J8" s="351"/>
      <c r="K8" s="290"/>
      <c r="L8" s="294"/>
      <c r="M8" s="291"/>
      <c r="N8" s="291"/>
      <c r="O8" s="291"/>
      <c r="P8" s="291"/>
      <c r="Q8" s="291"/>
      <c r="R8" s="306"/>
      <c r="S8" s="352"/>
      <c r="T8" s="306"/>
    </row>
    <row r="9" spans="1:20" x14ac:dyDescent="0.25">
      <c r="A9" s="294"/>
      <c r="B9" s="291"/>
      <c r="C9" s="291"/>
      <c r="D9" s="291"/>
      <c r="E9" s="291"/>
      <c r="F9" s="291"/>
      <c r="G9" s="306"/>
      <c r="H9" s="353"/>
      <c r="I9" s="306"/>
      <c r="J9" s="351"/>
      <c r="K9" s="290"/>
      <c r="L9" s="294"/>
      <c r="M9" s="291"/>
      <c r="N9" s="291"/>
      <c r="O9" s="291"/>
      <c r="P9" s="291"/>
      <c r="Q9" s="291"/>
      <c r="R9" s="306"/>
      <c r="S9" s="352"/>
      <c r="T9" s="306"/>
    </row>
    <row r="10" spans="1:20" x14ac:dyDescent="0.25">
      <c r="A10" s="294"/>
      <c r="B10" s="291"/>
      <c r="C10" s="291"/>
      <c r="D10" s="291"/>
      <c r="E10" s="291"/>
      <c r="F10" s="291"/>
      <c r="G10" s="306"/>
      <c r="H10" s="353"/>
      <c r="I10" s="306"/>
      <c r="J10" s="351"/>
      <c r="K10" s="290"/>
      <c r="L10" s="294"/>
      <c r="M10" s="291"/>
      <c r="N10" s="291"/>
      <c r="O10" s="291"/>
      <c r="P10" s="291"/>
      <c r="Q10" s="354"/>
      <c r="R10" s="306"/>
      <c r="S10" s="355"/>
      <c r="T10" s="306"/>
    </row>
    <row r="11" spans="1:20" x14ac:dyDescent="0.25">
      <c r="A11" s="294"/>
      <c r="B11" s="291"/>
      <c r="C11" s="291"/>
      <c r="D11" s="291"/>
      <c r="E11" s="291"/>
      <c r="F11" s="291"/>
      <c r="G11" s="306"/>
      <c r="H11" s="353"/>
      <c r="I11" s="306"/>
      <c r="J11" s="351"/>
      <c r="K11" s="290"/>
      <c r="L11" s="294"/>
      <c r="M11" s="291"/>
      <c r="N11" s="291"/>
      <c r="O11" s="291"/>
      <c r="P11" s="291"/>
      <c r="Q11" s="291"/>
      <c r="R11" s="306"/>
      <c r="S11" s="355"/>
      <c r="T11" s="306"/>
    </row>
    <row r="12" spans="1:20" x14ac:dyDescent="0.25">
      <c r="A12" s="294"/>
      <c r="B12" s="291"/>
      <c r="C12" s="291"/>
      <c r="D12" s="291"/>
      <c r="E12" s="291"/>
      <c r="F12" s="291"/>
      <c r="G12" s="306"/>
      <c r="H12" s="353"/>
      <c r="I12" s="306"/>
      <c r="J12" s="351"/>
      <c r="K12" s="290"/>
      <c r="L12" s="294"/>
      <c r="M12" s="291"/>
      <c r="N12" s="291"/>
      <c r="O12" s="291"/>
      <c r="P12" s="291"/>
      <c r="Q12" s="291"/>
      <c r="R12" s="306"/>
      <c r="S12" s="355"/>
      <c r="T12" s="306"/>
    </row>
    <row r="13" spans="1:20" x14ac:dyDescent="0.25">
      <c r="A13" s="294"/>
      <c r="B13" s="291"/>
      <c r="C13" s="291"/>
      <c r="D13" s="291"/>
      <c r="E13" s="291"/>
      <c r="F13" s="291"/>
      <c r="G13" s="306"/>
      <c r="H13" s="353"/>
      <c r="I13" s="306"/>
      <c r="J13" s="351"/>
      <c r="K13" s="290"/>
      <c r="L13" s="294"/>
      <c r="M13" s="291"/>
      <c r="N13" s="291"/>
      <c r="O13" s="291"/>
      <c r="P13" s="291"/>
      <c r="Q13" s="291"/>
      <c r="R13" s="306"/>
      <c r="S13" s="355"/>
      <c r="T13" s="306"/>
    </row>
    <row r="14" spans="1:20" x14ac:dyDescent="0.25">
      <c r="A14" s="294"/>
      <c r="B14" s="291"/>
      <c r="C14" s="291"/>
      <c r="D14" s="291"/>
      <c r="E14" s="291"/>
      <c r="F14" s="291"/>
      <c r="G14" s="306"/>
      <c r="H14" s="353"/>
      <c r="I14" s="306"/>
      <c r="J14" s="351"/>
      <c r="K14" s="290"/>
      <c r="L14" s="294"/>
      <c r="M14" s="291"/>
      <c r="N14" s="291"/>
      <c r="O14" s="291"/>
      <c r="P14" s="291"/>
      <c r="Q14" s="291"/>
      <c r="R14" s="306"/>
      <c r="S14" s="355"/>
      <c r="T14" s="306"/>
    </row>
    <row r="15" spans="1:20" x14ac:dyDescent="0.25">
      <c r="A15" s="294"/>
      <c r="B15" s="291"/>
      <c r="C15" s="291"/>
      <c r="D15" s="291"/>
      <c r="E15" s="291"/>
      <c r="F15" s="291"/>
      <c r="G15" s="306"/>
      <c r="H15" s="353"/>
      <c r="I15" s="306"/>
      <c r="J15" s="351"/>
      <c r="K15" s="290"/>
      <c r="L15" s="294"/>
      <c r="M15" s="291"/>
      <c r="N15" s="291"/>
      <c r="O15" s="291"/>
      <c r="P15" s="291"/>
      <c r="Q15" s="291"/>
      <c r="R15" s="306"/>
      <c r="S15" s="349"/>
      <c r="T15" s="306"/>
    </row>
    <row r="16" spans="1:20" x14ac:dyDescent="0.25">
      <c r="A16" s="294"/>
      <c r="B16" s="291"/>
      <c r="C16" s="291"/>
      <c r="D16" s="291"/>
      <c r="E16" s="291"/>
      <c r="F16" s="291"/>
      <c r="G16" s="306"/>
      <c r="H16" s="353"/>
      <c r="I16" s="306"/>
      <c r="J16" s="351"/>
      <c r="K16" s="290"/>
      <c r="L16" s="294"/>
      <c r="M16" s="291"/>
      <c r="N16" s="291"/>
      <c r="O16" s="291"/>
      <c r="P16" s="291"/>
      <c r="Q16" s="291"/>
      <c r="R16" s="306"/>
      <c r="S16" s="349"/>
      <c r="T16" s="306"/>
    </row>
    <row r="17" spans="1:20" x14ac:dyDescent="0.25">
      <c r="A17" s="294"/>
      <c r="B17" s="291"/>
      <c r="C17" s="291"/>
      <c r="D17" s="291"/>
      <c r="E17" s="291"/>
      <c r="F17" s="291"/>
      <c r="G17" s="306"/>
      <c r="H17" s="353"/>
      <c r="I17" s="306"/>
      <c r="J17" s="351"/>
      <c r="K17" s="290"/>
      <c r="L17" s="294"/>
      <c r="M17" s="291"/>
      <c r="N17" s="291"/>
      <c r="O17" s="291"/>
      <c r="P17" s="291"/>
      <c r="Q17" s="291"/>
      <c r="R17" s="306"/>
      <c r="S17" s="349"/>
      <c r="T17" s="306"/>
    </row>
    <row r="18" spans="1:20" x14ac:dyDescent="0.25">
      <c r="A18" s="294"/>
      <c r="B18" s="291"/>
      <c r="C18" s="291"/>
      <c r="D18" s="291"/>
      <c r="E18" s="291"/>
      <c r="F18" s="291"/>
      <c r="G18" s="306"/>
      <c r="H18" s="353"/>
      <c r="I18" s="306"/>
      <c r="J18" s="351"/>
      <c r="K18" s="290"/>
      <c r="L18" s="294"/>
      <c r="M18" s="291"/>
      <c r="N18" s="291"/>
      <c r="O18" s="291"/>
      <c r="P18" s="291"/>
      <c r="Q18" s="291"/>
      <c r="R18" s="306"/>
      <c r="S18" s="349"/>
      <c r="T18" s="306"/>
    </row>
    <row r="19" spans="1:20" x14ac:dyDescent="0.25">
      <c r="A19" s="294"/>
      <c r="B19" s="291"/>
      <c r="C19" s="291"/>
      <c r="D19" s="291"/>
      <c r="E19" s="291"/>
      <c r="F19" s="291"/>
      <c r="G19" s="306"/>
      <c r="H19" s="356"/>
      <c r="I19" s="306"/>
      <c r="J19" s="357"/>
      <c r="K19" s="290"/>
      <c r="L19" s="294"/>
      <c r="M19" s="291"/>
      <c r="N19" s="291"/>
      <c r="O19" s="291"/>
      <c r="P19" s="291"/>
      <c r="Q19" s="291"/>
      <c r="R19" s="306"/>
      <c r="S19" s="352"/>
      <c r="T19" s="306"/>
    </row>
    <row r="20" spans="1:20" x14ac:dyDescent="0.25">
      <c r="A20" s="294"/>
      <c r="B20" s="291"/>
      <c r="C20" s="291"/>
      <c r="D20" s="291"/>
      <c r="E20" s="291"/>
      <c r="F20" s="291"/>
      <c r="G20" s="306"/>
      <c r="H20" s="356"/>
      <c r="I20" s="306"/>
      <c r="J20" s="357"/>
      <c r="K20" s="290"/>
      <c r="L20" s="294"/>
      <c r="M20" s="291"/>
      <c r="N20" s="291"/>
      <c r="O20" s="291"/>
      <c r="P20" s="291"/>
      <c r="Q20" s="291"/>
      <c r="R20" s="306"/>
      <c r="S20" s="352"/>
      <c r="T20" s="306"/>
    </row>
    <row r="21" spans="1:20" x14ac:dyDescent="0.25">
      <c r="A21" s="294"/>
      <c r="B21" s="291"/>
      <c r="C21" s="291"/>
      <c r="D21" s="291"/>
      <c r="E21" s="291"/>
      <c r="F21" s="343"/>
      <c r="G21" s="306"/>
      <c r="H21" s="356"/>
      <c r="I21" s="306"/>
      <c r="J21" s="357"/>
      <c r="K21" s="290"/>
      <c r="L21" s="294"/>
      <c r="M21" s="291"/>
      <c r="N21" s="291"/>
      <c r="O21" s="291"/>
      <c r="P21" s="291"/>
      <c r="Q21" s="291"/>
      <c r="R21" s="306"/>
      <c r="S21" s="352"/>
      <c r="T21" s="306"/>
    </row>
    <row r="22" spans="1:20" x14ac:dyDescent="0.25">
      <c r="A22" s="294"/>
      <c r="B22" s="291"/>
      <c r="C22" s="291"/>
      <c r="D22" s="291"/>
      <c r="E22" s="291"/>
      <c r="F22" s="291"/>
      <c r="G22" s="306"/>
      <c r="H22" s="356"/>
      <c r="I22" s="306"/>
      <c r="J22" s="357"/>
      <c r="K22" s="290"/>
      <c r="L22" s="294"/>
      <c r="M22" s="291"/>
      <c r="N22" s="291"/>
      <c r="O22" s="291"/>
      <c r="P22" s="291"/>
      <c r="Q22" s="291"/>
      <c r="R22" s="306"/>
      <c r="S22" s="352"/>
      <c r="T22" s="306"/>
    </row>
    <row r="23" spans="1:20" x14ac:dyDescent="0.25">
      <c r="A23" s="294"/>
      <c r="B23" s="294"/>
      <c r="C23" s="294"/>
      <c r="D23" s="294"/>
      <c r="E23" s="294"/>
      <c r="F23" s="291"/>
      <c r="G23" s="306"/>
      <c r="H23" s="356"/>
      <c r="I23" s="306"/>
      <c r="J23" s="357"/>
      <c r="K23" s="290"/>
      <c r="L23" s="294"/>
      <c r="M23" s="294"/>
      <c r="N23" s="294"/>
      <c r="O23" s="294"/>
      <c r="P23" s="294"/>
      <c r="Q23" s="291"/>
      <c r="R23" s="306"/>
      <c r="S23" s="352"/>
      <c r="T23" s="306"/>
    </row>
    <row r="24" spans="1:20" x14ac:dyDescent="0.25">
      <c r="A24" s="294"/>
      <c r="B24" s="291"/>
      <c r="C24" s="291"/>
      <c r="D24" s="291"/>
      <c r="E24" s="291"/>
      <c r="F24" s="291"/>
      <c r="G24" s="306"/>
      <c r="H24" s="356"/>
      <c r="I24" s="306"/>
      <c r="J24" s="357"/>
      <c r="K24" s="290"/>
      <c r="L24" s="294"/>
      <c r="M24" s="291"/>
      <c r="N24" s="291"/>
      <c r="O24" s="291"/>
      <c r="P24" s="291"/>
      <c r="Q24" s="291"/>
      <c r="R24" s="306"/>
      <c r="S24" s="352"/>
      <c r="T24" s="306"/>
    </row>
    <row r="25" spans="1:20" x14ac:dyDescent="0.25">
      <c r="A25" s="294"/>
      <c r="B25" s="291"/>
      <c r="C25" s="291"/>
      <c r="D25" s="291"/>
      <c r="E25" s="291"/>
      <c r="F25" s="291"/>
      <c r="G25" s="306"/>
      <c r="H25" s="356"/>
      <c r="I25" s="306"/>
      <c r="J25" s="357"/>
      <c r="K25" s="290"/>
      <c r="L25" s="294"/>
      <c r="M25" s="291"/>
      <c r="N25" s="291"/>
      <c r="O25" s="291"/>
      <c r="P25" s="291"/>
      <c r="Q25" s="291"/>
      <c r="R25" s="306"/>
      <c r="S25" s="352"/>
      <c r="T25" s="306"/>
    </row>
    <row r="26" spans="1:20" x14ac:dyDescent="0.25">
      <c r="A26" s="294"/>
      <c r="B26" s="291"/>
      <c r="C26" s="291"/>
      <c r="D26" s="291"/>
      <c r="E26" s="291"/>
      <c r="F26" s="291"/>
      <c r="G26" s="306"/>
      <c r="H26" s="356"/>
      <c r="I26" s="306"/>
      <c r="J26" s="357"/>
      <c r="K26" s="290"/>
      <c r="L26" s="294"/>
      <c r="M26" s="291"/>
      <c r="N26" s="291"/>
      <c r="O26" s="291"/>
      <c r="P26" s="291"/>
      <c r="Q26" s="291"/>
      <c r="R26" s="306"/>
      <c r="S26" s="306"/>
      <c r="T26" s="306"/>
    </row>
    <row r="27" spans="1:20" x14ac:dyDescent="0.25">
      <c r="A27" s="294"/>
      <c r="B27" s="291"/>
      <c r="C27" s="291"/>
      <c r="D27" s="291"/>
      <c r="E27" s="291"/>
      <c r="F27" s="291"/>
      <c r="G27" s="306"/>
      <c r="H27" s="356"/>
      <c r="I27" s="306"/>
      <c r="J27" s="357"/>
      <c r="K27" s="290"/>
      <c r="L27" s="294"/>
      <c r="M27" s="291"/>
      <c r="N27" s="291"/>
      <c r="O27" s="291"/>
      <c r="P27" s="291"/>
      <c r="Q27" s="291"/>
      <c r="R27" s="306"/>
      <c r="S27" s="306"/>
      <c r="T27" s="306"/>
    </row>
    <row r="28" spans="1:20" x14ac:dyDescent="0.25">
      <c r="A28" s="294"/>
      <c r="B28" s="291"/>
      <c r="C28" s="291"/>
      <c r="D28" s="291"/>
      <c r="E28" s="291"/>
      <c r="F28" s="291"/>
      <c r="G28" s="306"/>
      <c r="H28" s="356"/>
      <c r="I28" s="306"/>
      <c r="J28" s="357"/>
      <c r="K28" s="290"/>
      <c r="L28" s="294"/>
      <c r="M28" s="291"/>
      <c r="N28" s="291"/>
      <c r="O28" s="291"/>
      <c r="P28" s="291"/>
      <c r="Q28" s="291"/>
      <c r="R28" s="306"/>
      <c r="S28" s="306"/>
      <c r="T28" s="306"/>
    </row>
    <row r="29" spans="1:20" x14ac:dyDescent="0.25">
      <c r="A29" s="294"/>
      <c r="B29" s="291"/>
      <c r="C29" s="291"/>
      <c r="D29" s="291"/>
      <c r="E29" s="291"/>
      <c r="F29" s="291"/>
      <c r="G29" s="306"/>
      <c r="H29" s="353"/>
      <c r="I29" s="306"/>
      <c r="J29" s="357"/>
      <c r="K29" s="290"/>
      <c r="L29" s="294"/>
      <c r="M29" s="291"/>
      <c r="N29" s="291"/>
      <c r="O29" s="291"/>
      <c r="P29" s="291"/>
      <c r="Q29" s="291"/>
      <c r="R29" s="306"/>
      <c r="S29" s="306"/>
      <c r="T29" s="306"/>
    </row>
    <row r="30" spans="1:20" x14ac:dyDescent="0.25">
      <c r="A30" s="294"/>
      <c r="B30" s="291"/>
      <c r="C30" s="291"/>
      <c r="D30" s="291"/>
      <c r="E30" s="291"/>
      <c r="F30" s="291"/>
      <c r="G30" s="306"/>
      <c r="H30" s="353"/>
      <c r="I30" s="306"/>
      <c r="J30" s="357"/>
      <c r="K30" s="290"/>
      <c r="L30" s="294"/>
      <c r="M30" s="291"/>
      <c r="N30" s="291"/>
      <c r="O30" s="291"/>
      <c r="P30" s="291"/>
      <c r="Q30" s="291"/>
      <c r="R30" s="306"/>
      <c r="S30" s="306"/>
      <c r="T30" s="306"/>
    </row>
    <row r="31" spans="1:20" x14ac:dyDescent="0.25">
      <c r="A31" s="294"/>
      <c r="B31" s="291"/>
      <c r="C31" s="291"/>
      <c r="D31" s="291"/>
      <c r="E31" s="291"/>
      <c r="F31" s="291"/>
      <c r="G31" s="306"/>
      <c r="H31" s="353"/>
      <c r="I31" s="306"/>
      <c r="J31" s="357"/>
      <c r="K31" s="290"/>
      <c r="L31" s="294"/>
      <c r="M31" s="291"/>
      <c r="N31" s="291"/>
      <c r="O31" s="291"/>
      <c r="P31" s="291"/>
      <c r="Q31" s="291"/>
      <c r="R31" s="306"/>
      <c r="S31" s="306"/>
      <c r="T31" s="306"/>
    </row>
    <row r="32" spans="1:20" x14ac:dyDescent="0.25">
      <c r="A32" s="294"/>
      <c r="B32" s="291"/>
      <c r="C32" s="291"/>
      <c r="D32" s="291"/>
      <c r="E32" s="291"/>
      <c r="F32" s="291"/>
      <c r="G32" s="306"/>
      <c r="H32" s="358"/>
      <c r="I32" s="306"/>
      <c r="J32" s="357"/>
      <c r="K32" s="290"/>
      <c r="L32" s="294"/>
      <c r="M32" s="291"/>
      <c r="N32" s="291"/>
      <c r="O32" s="291"/>
      <c r="P32" s="291"/>
      <c r="Q32" s="291"/>
      <c r="R32" s="306"/>
      <c r="S32" s="306"/>
      <c r="T32" s="306"/>
    </row>
    <row r="33" spans="1:20" x14ac:dyDescent="0.25">
      <c r="A33" s="294"/>
      <c r="B33" s="291"/>
      <c r="C33" s="291"/>
      <c r="D33" s="291"/>
      <c r="E33" s="291"/>
      <c r="F33" s="291"/>
      <c r="G33" s="306"/>
      <c r="H33" s="358"/>
      <c r="I33" s="306"/>
      <c r="J33" s="357"/>
      <c r="K33" s="290"/>
      <c r="L33" s="294"/>
      <c r="M33" s="291"/>
      <c r="N33" s="291"/>
      <c r="O33" s="291"/>
      <c r="P33" s="291"/>
      <c r="Q33" s="291"/>
      <c r="R33" s="306"/>
      <c r="S33" s="306"/>
      <c r="T33" s="306"/>
    </row>
    <row r="34" spans="1:20" x14ac:dyDescent="0.25">
      <c r="A34" s="294"/>
      <c r="B34" s="291"/>
      <c r="C34" s="291"/>
      <c r="D34" s="291"/>
      <c r="E34" s="291"/>
      <c r="F34" s="291"/>
      <c r="G34" s="306"/>
      <c r="H34" s="306"/>
      <c r="I34" s="306"/>
      <c r="J34" s="357"/>
      <c r="K34" s="290"/>
      <c r="L34" s="294"/>
      <c r="M34" s="291"/>
      <c r="N34" s="291"/>
      <c r="O34" s="291"/>
      <c r="P34" s="291"/>
      <c r="Q34" s="291"/>
      <c r="R34" s="306"/>
      <c r="S34" s="306"/>
      <c r="T34" s="306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250</v>
      </c>
      <c r="H61" s="21"/>
      <c r="I61" s="23">
        <f>SUM(I3:I60)</f>
        <v>200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242.5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397" t="s">
        <v>48</v>
      </c>
      <c r="F63" s="397"/>
      <c r="G63" s="397"/>
      <c r="H63" s="397"/>
      <c r="I63" s="100">
        <f>G62-I61</f>
        <v>42.5</v>
      </c>
      <c r="J63" s="121"/>
      <c r="L63" s="8"/>
      <c r="M63" s="8"/>
      <c r="N63" s="8"/>
      <c r="O63" s="8"/>
      <c r="P63" s="397" t="s">
        <v>48</v>
      </c>
      <c r="Q63" s="397"/>
      <c r="R63" s="397"/>
      <c r="S63" s="397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98" t="s">
        <v>49</v>
      </c>
      <c r="D69" s="398"/>
      <c r="E69" s="398"/>
      <c r="N69" s="398" t="s">
        <v>50</v>
      </c>
      <c r="O69" s="398"/>
      <c r="P69" s="398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285"/>
      <c r="B71" s="286"/>
      <c r="C71" s="286"/>
      <c r="D71" s="286"/>
      <c r="E71" s="286"/>
      <c r="F71" s="286"/>
      <c r="G71" s="307"/>
      <c r="H71" s="307"/>
      <c r="I71" s="307"/>
      <c r="J71" s="359"/>
      <c r="K71" s="290"/>
      <c r="L71" s="285"/>
      <c r="M71" s="286"/>
      <c r="N71" s="286"/>
      <c r="O71" s="286"/>
      <c r="P71" s="286"/>
      <c r="Q71" s="286"/>
      <c r="R71" s="307"/>
      <c r="S71" s="344"/>
      <c r="T71" s="307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285"/>
      <c r="B72" s="286"/>
      <c r="C72" s="286"/>
      <c r="D72" s="286"/>
      <c r="E72" s="286"/>
      <c r="F72" s="286"/>
      <c r="G72" s="307"/>
      <c r="H72" s="307"/>
      <c r="I72" s="307"/>
      <c r="J72" s="359"/>
      <c r="K72" s="290"/>
      <c r="L72" s="285"/>
      <c r="M72" s="286"/>
      <c r="N72" s="286"/>
      <c r="O72" s="286"/>
      <c r="P72" s="286"/>
      <c r="Q72" s="286"/>
      <c r="R72" s="307"/>
      <c r="S72" s="344"/>
      <c r="T72" s="307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285"/>
      <c r="B73" s="286"/>
      <c r="C73" s="286"/>
      <c r="D73" s="286"/>
      <c r="E73" s="286"/>
      <c r="F73" s="286"/>
      <c r="G73" s="307"/>
      <c r="H73" s="307"/>
      <c r="I73" s="307"/>
      <c r="J73" s="359"/>
      <c r="K73" s="290"/>
      <c r="L73" s="285"/>
      <c r="M73" s="286"/>
      <c r="N73" s="286"/>
      <c r="O73" s="286"/>
      <c r="P73" s="286"/>
      <c r="Q73" s="286"/>
      <c r="R73" s="307"/>
      <c r="S73" s="344"/>
      <c r="T73" s="307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285"/>
      <c r="B74" s="286"/>
      <c r="C74" s="286"/>
      <c r="D74" s="286"/>
      <c r="E74" s="286"/>
      <c r="F74" s="286"/>
      <c r="G74" s="307"/>
      <c r="H74" s="307"/>
      <c r="I74" s="307"/>
      <c r="J74" s="359"/>
      <c r="K74" s="290"/>
      <c r="L74" s="285"/>
      <c r="M74" s="286"/>
      <c r="N74" s="286"/>
      <c r="O74" s="286"/>
      <c r="P74" s="286"/>
      <c r="Q74" s="286"/>
      <c r="R74" s="307"/>
      <c r="S74" s="344"/>
      <c r="T74" s="307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294"/>
      <c r="B75" s="291"/>
      <c r="C75" s="291"/>
      <c r="D75" s="291"/>
      <c r="E75" s="291"/>
      <c r="F75" s="291"/>
      <c r="G75" s="306"/>
      <c r="H75" s="306"/>
      <c r="I75" s="306"/>
      <c r="J75" s="360"/>
      <c r="K75" s="290"/>
      <c r="L75" s="294"/>
      <c r="M75" s="291"/>
      <c r="N75" s="291"/>
      <c r="O75" s="291"/>
      <c r="P75" s="291"/>
      <c r="Q75" s="291"/>
      <c r="R75" s="306"/>
      <c r="S75" s="361"/>
      <c r="T75" s="306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294"/>
      <c r="B76" s="291"/>
      <c r="C76" s="291"/>
      <c r="D76" s="291"/>
      <c r="E76" s="291"/>
      <c r="F76" s="291"/>
      <c r="G76" s="306"/>
      <c r="H76" s="306"/>
      <c r="I76" s="306"/>
      <c r="J76" s="359"/>
      <c r="K76" s="290"/>
      <c r="L76" s="294"/>
      <c r="M76" s="291"/>
      <c r="N76" s="291"/>
      <c r="O76" s="291"/>
      <c r="P76" s="291"/>
      <c r="Q76" s="291"/>
      <c r="R76" s="306"/>
      <c r="S76" s="361"/>
      <c r="T76" s="306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294"/>
      <c r="B77" s="291"/>
      <c r="C77" s="291"/>
      <c r="D77" s="291"/>
      <c r="E77" s="291"/>
      <c r="F77" s="291"/>
      <c r="G77" s="306"/>
      <c r="H77" s="306"/>
      <c r="I77" s="306"/>
      <c r="J77" s="359"/>
      <c r="K77" s="290"/>
      <c r="L77" s="294"/>
      <c r="M77" s="291"/>
      <c r="N77" s="291"/>
      <c r="O77" s="291"/>
      <c r="P77" s="291"/>
      <c r="Q77" s="291"/>
      <c r="R77" s="306"/>
      <c r="S77" s="361"/>
      <c r="T77" s="306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294"/>
      <c r="B78" s="291"/>
      <c r="C78" s="291"/>
      <c r="D78" s="291"/>
      <c r="E78" s="291"/>
      <c r="F78" s="291"/>
      <c r="G78" s="306"/>
      <c r="H78" s="306"/>
      <c r="I78" s="306"/>
      <c r="J78" s="359"/>
      <c r="K78" s="290"/>
      <c r="L78" s="294"/>
      <c r="M78" s="291"/>
      <c r="N78" s="291"/>
      <c r="O78" s="291"/>
      <c r="P78" s="291"/>
      <c r="Q78" s="291"/>
      <c r="R78" s="306"/>
      <c r="S78" s="361"/>
      <c r="T78" s="306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294"/>
      <c r="B79" s="291"/>
      <c r="C79" s="291"/>
      <c r="D79" s="291"/>
      <c r="E79" s="291"/>
      <c r="F79" s="291"/>
      <c r="G79" s="306"/>
      <c r="H79" s="306"/>
      <c r="I79" s="306"/>
      <c r="J79" s="360"/>
      <c r="K79" s="290"/>
      <c r="L79" s="294"/>
      <c r="M79" s="291"/>
      <c r="N79" s="291"/>
      <c r="O79" s="291"/>
      <c r="P79" s="291"/>
      <c r="Q79" s="291"/>
      <c r="R79" s="306"/>
      <c r="S79" s="361"/>
      <c r="T79" s="306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294"/>
      <c r="B80" s="291"/>
      <c r="C80" s="291"/>
      <c r="D80" s="291"/>
      <c r="E80" s="291"/>
      <c r="F80" s="291"/>
      <c r="G80" s="306"/>
      <c r="H80" s="306"/>
      <c r="I80" s="306"/>
      <c r="J80" s="360"/>
      <c r="K80" s="290"/>
      <c r="L80" s="294"/>
      <c r="M80" s="291"/>
      <c r="N80" s="291"/>
      <c r="O80" s="291"/>
      <c r="P80" s="291"/>
      <c r="Q80" s="291"/>
      <c r="R80" s="306"/>
      <c r="S80" s="361"/>
      <c r="T80" s="306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294"/>
      <c r="B81" s="291"/>
      <c r="C81" s="291"/>
      <c r="D81" s="291"/>
      <c r="E81" s="291"/>
      <c r="F81" s="291"/>
      <c r="G81" s="306"/>
      <c r="H81" s="306"/>
      <c r="I81" s="306"/>
      <c r="J81" s="360"/>
      <c r="K81" s="290"/>
      <c r="L81" s="294"/>
      <c r="M81" s="291"/>
      <c r="N81" s="291"/>
      <c r="O81" s="291"/>
      <c r="P81" s="291"/>
      <c r="Q81" s="291"/>
      <c r="R81" s="306"/>
      <c r="S81" s="361"/>
      <c r="T81" s="306"/>
      <c r="Z81" s="19" t="s">
        <v>309</v>
      </c>
      <c r="AA81" s="8" t="e">
        <f ca="1">SUM(AA71:AA81)</f>
        <v>#VALUE!</v>
      </c>
    </row>
    <row r="82" spans="1:29" x14ac:dyDescent="0.25">
      <c r="A82" s="294"/>
      <c r="B82" s="291"/>
      <c r="C82" s="291"/>
      <c r="D82" s="291"/>
      <c r="E82" s="291"/>
      <c r="F82" s="291"/>
      <c r="G82" s="306"/>
      <c r="H82" s="306"/>
      <c r="I82" s="306"/>
      <c r="J82" s="362"/>
      <c r="K82" s="290"/>
      <c r="L82" s="294"/>
      <c r="M82" s="291"/>
      <c r="N82" s="291"/>
      <c r="O82" s="291"/>
      <c r="P82" s="291"/>
      <c r="Q82" s="291"/>
      <c r="R82" s="306"/>
      <c r="S82" s="361"/>
      <c r="T82" s="306"/>
    </row>
    <row r="83" spans="1:29" x14ac:dyDescent="0.25">
      <c r="A83" s="294"/>
      <c r="B83" s="291"/>
      <c r="C83" s="291"/>
      <c r="D83" s="291"/>
      <c r="E83" s="291"/>
      <c r="F83" s="291"/>
      <c r="G83" s="306"/>
      <c r="H83" s="306"/>
      <c r="I83" s="306"/>
      <c r="J83" s="360"/>
      <c r="K83" s="290"/>
      <c r="L83" s="294"/>
      <c r="M83" s="291"/>
      <c r="N83" s="291"/>
      <c r="O83" s="291"/>
      <c r="P83" s="291"/>
      <c r="Q83" s="291"/>
      <c r="R83" s="306"/>
      <c r="S83" s="361"/>
      <c r="T83" s="306"/>
    </row>
    <row r="84" spans="1:29" x14ac:dyDescent="0.25">
      <c r="A84" s="294"/>
      <c r="B84" s="291"/>
      <c r="C84" s="291"/>
      <c r="D84" s="291"/>
      <c r="E84" s="291"/>
      <c r="F84" s="291"/>
      <c r="G84" s="306"/>
      <c r="H84" s="306"/>
      <c r="I84" s="306"/>
      <c r="J84" s="360"/>
      <c r="K84" s="290"/>
      <c r="L84" s="294"/>
      <c r="M84" s="291"/>
      <c r="N84" s="291"/>
      <c r="O84" s="291"/>
      <c r="P84" s="291"/>
      <c r="Q84" s="291"/>
      <c r="R84" s="306"/>
      <c r="S84" s="361"/>
      <c r="T84" s="306"/>
      <c r="W84" s="399" t="s">
        <v>310</v>
      </c>
      <c r="X84" s="399"/>
    </row>
    <row r="85" spans="1:29" x14ac:dyDescent="0.25">
      <c r="A85" s="294"/>
      <c r="B85" s="291"/>
      <c r="C85" s="291"/>
      <c r="D85" s="291"/>
      <c r="E85" s="291"/>
      <c r="F85" s="291"/>
      <c r="G85" s="306"/>
      <c r="H85" s="306"/>
      <c r="I85" s="306"/>
      <c r="J85" s="360"/>
      <c r="K85" s="290"/>
      <c r="L85" s="294"/>
      <c r="M85" s="291"/>
      <c r="N85" s="291"/>
      <c r="O85" s="291"/>
      <c r="P85" s="291"/>
      <c r="Q85" s="291"/>
      <c r="R85" s="306"/>
      <c r="S85" s="361"/>
      <c r="T85" s="306"/>
      <c r="W85" s="399"/>
      <c r="X85" s="399"/>
    </row>
    <row r="86" spans="1:29" x14ac:dyDescent="0.25">
      <c r="A86" s="294"/>
      <c r="B86" s="291"/>
      <c r="C86" s="291"/>
      <c r="D86" s="291"/>
      <c r="E86" s="291"/>
      <c r="F86" s="363"/>
      <c r="G86" s="306"/>
      <c r="H86" s="306"/>
      <c r="I86" s="306"/>
      <c r="J86" s="364"/>
      <c r="K86" s="290"/>
      <c r="L86" s="294"/>
      <c r="M86" s="291"/>
      <c r="N86" s="291"/>
      <c r="O86" s="291"/>
      <c r="P86" s="291"/>
      <c r="Q86" s="291"/>
      <c r="R86" s="306"/>
      <c r="S86" s="361"/>
      <c r="T86" s="306"/>
      <c r="W86" t="s">
        <v>311</v>
      </c>
      <c r="X86">
        <f>Y71</f>
        <v>7182988103</v>
      </c>
    </row>
    <row r="87" spans="1:29" x14ac:dyDescent="0.25">
      <c r="A87" s="294"/>
      <c r="B87" s="291"/>
      <c r="C87" s="291"/>
      <c r="D87" s="291"/>
      <c r="E87" s="291"/>
      <c r="F87" s="291"/>
      <c r="G87" s="306"/>
      <c r="H87" s="306"/>
      <c r="I87" s="306"/>
      <c r="J87" s="364"/>
      <c r="K87" s="290"/>
      <c r="L87" s="294"/>
      <c r="M87" s="291"/>
      <c r="N87" s="291"/>
      <c r="O87" s="291"/>
      <c r="P87" s="291"/>
      <c r="Q87" s="291"/>
      <c r="R87" s="306"/>
      <c r="S87" s="361"/>
      <c r="T87" s="306"/>
    </row>
    <row r="88" spans="1:29" x14ac:dyDescent="0.25">
      <c r="A88" s="294"/>
      <c r="B88" s="291"/>
      <c r="C88" s="291"/>
      <c r="D88" s="291"/>
      <c r="E88" s="291"/>
      <c r="F88" s="365"/>
      <c r="G88" s="366"/>
      <c r="H88" s="306"/>
      <c r="I88" s="306"/>
      <c r="J88" s="367"/>
      <c r="K88" s="290"/>
      <c r="L88" s="294"/>
      <c r="M88" s="291"/>
      <c r="N88" s="291"/>
      <c r="O88" s="291"/>
      <c r="P88" s="291"/>
      <c r="Q88" s="291"/>
      <c r="R88" s="306"/>
      <c r="S88" s="361"/>
      <c r="T88" s="306"/>
    </row>
    <row r="89" spans="1:29" x14ac:dyDescent="0.25">
      <c r="A89" s="294"/>
      <c r="B89" s="291"/>
      <c r="C89" s="291"/>
      <c r="D89" s="291"/>
      <c r="E89" s="291"/>
      <c r="F89" s="365"/>
      <c r="G89" s="366"/>
      <c r="H89" s="306"/>
      <c r="I89" s="306"/>
      <c r="J89" s="367"/>
      <c r="K89" s="290"/>
      <c r="L89" s="294"/>
      <c r="M89" s="291"/>
      <c r="N89" s="291"/>
      <c r="O89" s="291"/>
      <c r="P89" s="291"/>
      <c r="Q89" s="291"/>
      <c r="R89" s="306"/>
      <c r="S89" s="361"/>
      <c r="T89" s="306"/>
    </row>
    <row r="90" spans="1:29" x14ac:dyDescent="0.25">
      <c r="A90" s="294"/>
      <c r="B90" s="291"/>
      <c r="C90" s="291"/>
      <c r="D90" s="291"/>
      <c r="E90" s="291"/>
      <c r="F90" s="365"/>
      <c r="G90" s="366"/>
      <c r="H90" s="306"/>
      <c r="I90" s="306"/>
      <c r="J90" s="367"/>
      <c r="K90" s="290"/>
      <c r="L90" s="294"/>
      <c r="M90" s="291"/>
      <c r="N90" s="291"/>
      <c r="O90" s="291"/>
      <c r="P90" s="291"/>
      <c r="Q90" s="286"/>
      <c r="R90" s="306"/>
      <c r="S90" s="361"/>
      <c r="T90" s="306"/>
    </row>
    <row r="91" spans="1:29" x14ac:dyDescent="0.25">
      <c r="A91" s="294"/>
      <c r="B91" s="294"/>
      <c r="C91" s="294"/>
      <c r="D91" s="294"/>
      <c r="E91" s="294"/>
      <c r="F91" s="365"/>
      <c r="G91" s="366"/>
      <c r="H91" s="306"/>
      <c r="I91" s="306"/>
      <c r="J91" s="367"/>
      <c r="K91" s="290"/>
      <c r="L91" s="294"/>
      <c r="M91" s="294"/>
      <c r="N91" s="294"/>
      <c r="O91" s="294"/>
      <c r="P91" s="294"/>
      <c r="Q91" s="291"/>
      <c r="R91" s="306"/>
      <c r="S91" s="361"/>
      <c r="T91" s="306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294"/>
      <c r="B92" s="291"/>
      <c r="C92" s="291"/>
      <c r="D92" s="291"/>
      <c r="E92" s="291"/>
      <c r="F92" s="365"/>
      <c r="G92" s="366"/>
      <c r="H92" s="306"/>
      <c r="I92" s="306"/>
      <c r="J92" s="367"/>
      <c r="K92" s="290"/>
      <c r="L92" s="294"/>
      <c r="M92" s="291"/>
      <c r="N92" s="291"/>
      <c r="O92" s="291"/>
      <c r="P92" s="291"/>
      <c r="Q92" s="291"/>
      <c r="R92" s="306"/>
      <c r="S92" s="361"/>
      <c r="T92" s="306"/>
      <c r="V92" s="1"/>
      <c r="AA92" s="125"/>
      <c r="AB92" s="64"/>
      <c r="AC92" s="64"/>
    </row>
    <row r="93" spans="1:29" x14ac:dyDescent="0.25">
      <c r="A93" s="294"/>
      <c r="B93" s="291"/>
      <c r="C93" s="291"/>
      <c r="D93" s="291"/>
      <c r="E93" s="291"/>
      <c r="F93" s="365"/>
      <c r="G93" s="366"/>
      <c r="H93" s="306"/>
      <c r="I93" s="306"/>
      <c r="J93" s="367"/>
      <c r="K93" s="290"/>
      <c r="L93" s="294"/>
      <c r="M93" s="291"/>
      <c r="N93" s="291"/>
      <c r="O93" s="291"/>
      <c r="P93" s="291"/>
      <c r="Q93" s="291"/>
      <c r="R93" s="306"/>
      <c r="S93" s="361"/>
      <c r="T93" s="306"/>
      <c r="V93" s="1"/>
      <c r="AB93" s="64"/>
      <c r="AC93" s="64"/>
    </row>
    <row r="94" spans="1:29" x14ac:dyDescent="0.25">
      <c r="A94" s="294"/>
      <c r="B94" s="291"/>
      <c r="C94" s="291"/>
      <c r="D94" s="291"/>
      <c r="E94" s="291"/>
      <c r="F94" s="293"/>
      <c r="G94" s="306"/>
      <c r="H94" s="306"/>
      <c r="I94" s="306"/>
      <c r="J94" s="368"/>
      <c r="K94" s="290"/>
      <c r="L94" s="294"/>
      <c r="M94" s="291"/>
      <c r="N94" s="291"/>
      <c r="O94" s="291"/>
      <c r="P94" s="291"/>
      <c r="Q94" s="286"/>
      <c r="R94" s="306"/>
      <c r="S94" s="361"/>
      <c r="T94" s="306"/>
      <c r="V94" s="1"/>
      <c r="AB94" s="64"/>
      <c r="AC94" s="64"/>
    </row>
    <row r="95" spans="1:29" x14ac:dyDescent="0.25">
      <c r="A95" s="294"/>
      <c r="B95" s="291"/>
      <c r="C95" s="291"/>
      <c r="D95" s="291"/>
      <c r="E95" s="291"/>
      <c r="F95" s="365"/>
      <c r="G95" s="366"/>
      <c r="H95" s="306"/>
      <c r="I95" s="306"/>
      <c r="J95" s="367"/>
      <c r="K95" s="290"/>
      <c r="L95" s="294"/>
      <c r="M95" s="291"/>
      <c r="N95" s="291"/>
      <c r="O95" s="291"/>
      <c r="P95" s="291"/>
      <c r="Q95" s="286"/>
      <c r="R95" s="306"/>
      <c r="S95" s="361"/>
      <c r="T95" s="306"/>
      <c r="V95" s="1"/>
      <c r="AB95" s="64"/>
      <c r="AC95" s="64"/>
    </row>
    <row r="96" spans="1:29" x14ac:dyDescent="0.25">
      <c r="A96" s="294"/>
      <c r="B96" s="291"/>
      <c r="C96" s="291"/>
      <c r="D96" s="291"/>
      <c r="E96" s="291"/>
      <c r="F96" s="291"/>
      <c r="G96" s="306"/>
      <c r="H96" s="306"/>
      <c r="I96" s="306"/>
      <c r="J96" s="357"/>
      <c r="K96" s="290"/>
      <c r="L96" s="294"/>
      <c r="M96" s="291"/>
      <c r="N96" s="291"/>
      <c r="O96" s="291"/>
      <c r="P96" s="291"/>
      <c r="Q96" s="286"/>
      <c r="R96" s="306"/>
      <c r="S96" s="361"/>
      <c r="T96" s="306"/>
      <c r="V96" s="1"/>
      <c r="AB96" s="64"/>
      <c r="AC96" s="64"/>
    </row>
    <row r="97" spans="1:29" x14ac:dyDescent="0.25">
      <c r="A97" s="294"/>
      <c r="B97" s="291"/>
      <c r="C97" s="291"/>
      <c r="D97" s="291"/>
      <c r="E97" s="291"/>
      <c r="F97" s="291"/>
      <c r="G97" s="306"/>
      <c r="H97" s="306"/>
      <c r="I97" s="306"/>
      <c r="J97" s="357"/>
      <c r="K97" s="290"/>
      <c r="L97" s="294"/>
      <c r="M97" s="291"/>
      <c r="N97" s="291"/>
      <c r="O97" s="291"/>
      <c r="P97" s="291"/>
      <c r="Q97" s="286"/>
      <c r="R97" s="306"/>
      <c r="S97" s="361"/>
      <c r="T97" s="306"/>
      <c r="V97" s="1"/>
      <c r="AB97" s="64"/>
      <c r="AC97" s="64"/>
    </row>
    <row r="98" spans="1:29" x14ac:dyDescent="0.25">
      <c r="A98" s="294"/>
      <c r="B98" s="291"/>
      <c r="C98" s="291"/>
      <c r="D98" s="291"/>
      <c r="E98" s="291"/>
      <c r="F98" s="291"/>
      <c r="G98" s="306"/>
      <c r="H98" s="306"/>
      <c r="I98" s="306"/>
      <c r="J98" s="357"/>
      <c r="K98" s="290"/>
      <c r="L98" s="294"/>
      <c r="M98" s="291"/>
      <c r="N98" s="291"/>
      <c r="O98" s="291"/>
      <c r="P98" s="291"/>
      <c r="Q98" s="369"/>
      <c r="R98" s="306"/>
      <c r="S98" s="361"/>
      <c r="T98" s="306"/>
      <c r="V98" s="1"/>
      <c r="AB98" s="64"/>
      <c r="AC98" s="64"/>
    </row>
    <row r="99" spans="1:29" x14ac:dyDescent="0.25">
      <c r="A99" s="294"/>
      <c r="B99" s="291"/>
      <c r="C99" s="291"/>
      <c r="D99" s="291"/>
      <c r="E99" s="291"/>
      <c r="F99" s="291"/>
      <c r="G99" s="306"/>
      <c r="H99" s="306"/>
      <c r="I99" s="306"/>
      <c r="J99" s="357"/>
      <c r="K99" s="290"/>
      <c r="L99" s="294"/>
      <c r="M99" s="291"/>
      <c r="N99" s="291"/>
      <c r="O99" s="291"/>
      <c r="P99" s="291"/>
      <c r="Q99" s="286"/>
      <c r="R99" s="306"/>
      <c r="S99" s="361"/>
      <c r="T99" s="306"/>
      <c r="V99" s="1"/>
      <c r="AB99" s="64"/>
      <c r="AC99" s="64"/>
    </row>
    <row r="100" spans="1:29" x14ac:dyDescent="0.25">
      <c r="A100" s="294"/>
      <c r="B100" s="291"/>
      <c r="C100" s="291"/>
      <c r="D100" s="291"/>
      <c r="E100" s="291"/>
      <c r="F100" s="291"/>
      <c r="G100" s="306"/>
      <c r="H100" s="306"/>
      <c r="I100" s="306"/>
      <c r="J100" s="357"/>
      <c r="K100" s="290"/>
      <c r="L100" s="294"/>
      <c r="M100" s="291"/>
      <c r="N100" s="291"/>
      <c r="O100" s="291"/>
      <c r="P100" s="291"/>
      <c r="Q100" s="286"/>
      <c r="R100" s="306"/>
      <c r="S100" s="361"/>
      <c r="T100" s="306"/>
      <c r="V100" s="1"/>
      <c r="AB100" s="64"/>
      <c r="AC100" s="64"/>
    </row>
    <row r="101" spans="1:29" x14ac:dyDescent="0.25">
      <c r="A101" s="294"/>
      <c r="B101" s="291"/>
      <c r="C101" s="291"/>
      <c r="D101" s="291"/>
      <c r="E101" s="291"/>
      <c r="F101" s="291"/>
      <c r="G101" s="306"/>
      <c r="H101" s="306"/>
      <c r="I101" s="306"/>
      <c r="J101" s="357"/>
      <c r="K101" s="290"/>
      <c r="L101" s="294"/>
      <c r="M101" s="291"/>
      <c r="N101" s="291"/>
      <c r="O101" s="291"/>
      <c r="P101" s="291"/>
      <c r="Q101" s="286"/>
      <c r="R101" s="306"/>
      <c r="S101" s="361"/>
      <c r="T101" s="306"/>
      <c r="AB101" s="72"/>
      <c r="AC101" s="72"/>
    </row>
    <row r="102" spans="1:29" x14ac:dyDescent="0.25">
      <c r="A102" s="294"/>
      <c r="B102" s="291"/>
      <c r="C102" s="291"/>
      <c r="D102" s="291"/>
      <c r="E102" s="291"/>
      <c r="F102" s="291"/>
      <c r="G102" s="306"/>
      <c r="H102" s="306"/>
      <c r="I102" s="306"/>
      <c r="J102" s="357"/>
      <c r="K102" s="290"/>
      <c r="L102" s="294"/>
      <c r="M102" s="291"/>
      <c r="N102" s="291"/>
      <c r="O102" s="291"/>
      <c r="P102" s="291"/>
      <c r="Q102" s="291"/>
      <c r="R102" s="306"/>
      <c r="S102" s="361"/>
      <c r="T102" s="306"/>
    </row>
    <row r="103" spans="1:29" x14ac:dyDescent="0.25">
      <c r="A103" s="294"/>
      <c r="B103" s="291"/>
      <c r="C103" s="291"/>
      <c r="D103" s="291"/>
      <c r="E103" s="291"/>
      <c r="F103" s="291"/>
      <c r="G103" s="306"/>
      <c r="H103" s="306"/>
      <c r="I103" s="306"/>
      <c r="J103" s="357"/>
      <c r="K103" s="290"/>
      <c r="L103" s="294"/>
      <c r="M103" s="291"/>
      <c r="N103" s="291"/>
      <c r="O103" s="291"/>
      <c r="P103" s="291"/>
      <c r="Q103" s="291"/>
      <c r="R103" s="306"/>
      <c r="S103" s="306"/>
      <c r="T103" s="306"/>
    </row>
    <row r="104" spans="1:29" x14ac:dyDescent="0.25">
      <c r="A104" s="294"/>
      <c r="B104" s="291"/>
      <c r="C104" s="291"/>
      <c r="D104" s="291"/>
      <c r="E104" s="291"/>
      <c r="F104" s="291"/>
      <c r="G104" s="306"/>
      <c r="H104" s="306"/>
      <c r="I104" s="306"/>
      <c r="J104" s="357"/>
      <c r="K104" s="290"/>
      <c r="L104" s="294"/>
      <c r="M104" s="291"/>
      <c r="N104" s="291"/>
      <c r="O104" s="291"/>
      <c r="P104" s="291"/>
      <c r="Q104" s="291"/>
      <c r="R104" s="306"/>
      <c r="S104" s="306"/>
      <c r="T104" s="306"/>
    </row>
    <row r="105" spans="1:29" x14ac:dyDescent="0.25">
      <c r="A105" s="294"/>
      <c r="B105" s="291"/>
      <c r="C105" s="291"/>
      <c r="D105" s="291"/>
      <c r="E105" s="291"/>
      <c r="F105" s="291"/>
      <c r="G105" s="306"/>
      <c r="H105" s="306"/>
      <c r="I105" s="306"/>
      <c r="J105" s="357"/>
      <c r="K105" s="290"/>
      <c r="L105" s="294"/>
      <c r="M105" s="291"/>
      <c r="N105" s="291"/>
      <c r="O105" s="291"/>
      <c r="P105" s="291"/>
      <c r="Q105" s="291"/>
      <c r="R105" s="306"/>
      <c r="S105" s="306"/>
      <c r="T105" s="306"/>
    </row>
    <row r="106" spans="1:29" x14ac:dyDescent="0.25">
      <c r="A106" s="294"/>
      <c r="B106" s="291"/>
      <c r="C106" s="291"/>
      <c r="D106" s="291"/>
      <c r="E106" s="291"/>
      <c r="F106" s="291"/>
      <c r="G106" s="306"/>
      <c r="H106" s="306"/>
      <c r="I106" s="306"/>
      <c r="J106" s="357"/>
      <c r="K106" s="290"/>
      <c r="L106" s="294"/>
      <c r="M106" s="291"/>
      <c r="N106" s="291"/>
      <c r="O106" s="291"/>
      <c r="P106" s="291"/>
      <c r="Q106" s="291"/>
      <c r="R106" s="306"/>
      <c r="S106" s="306"/>
      <c r="T106" s="306"/>
    </row>
    <row r="107" spans="1:29" x14ac:dyDescent="0.25">
      <c r="A107" s="294"/>
      <c r="B107" s="291"/>
      <c r="C107" s="291"/>
      <c r="D107" s="291"/>
      <c r="E107" s="291"/>
      <c r="F107" s="291"/>
      <c r="G107" s="306"/>
      <c r="H107" s="306"/>
      <c r="I107" s="306"/>
      <c r="J107" s="357"/>
      <c r="K107" s="290"/>
      <c r="L107" s="294"/>
      <c r="M107" s="291"/>
      <c r="N107" s="291"/>
      <c r="O107" s="291"/>
      <c r="P107" s="291"/>
      <c r="Q107" s="291"/>
      <c r="R107" s="306"/>
      <c r="S107" s="306"/>
      <c r="T107" s="306"/>
    </row>
    <row r="108" spans="1:29" x14ac:dyDescent="0.25">
      <c r="A108" s="294"/>
      <c r="B108" s="291"/>
      <c r="C108" s="291"/>
      <c r="D108" s="291"/>
      <c r="E108" s="291"/>
      <c r="F108" s="291"/>
      <c r="G108" s="306"/>
      <c r="H108" s="306"/>
      <c r="I108" s="306"/>
      <c r="J108" s="357"/>
      <c r="K108" s="290"/>
      <c r="L108" s="294"/>
      <c r="M108" s="291"/>
      <c r="N108" s="291"/>
      <c r="O108" s="291"/>
      <c r="P108" s="291"/>
      <c r="Q108" s="291"/>
      <c r="R108" s="306"/>
      <c r="S108" s="306"/>
      <c r="T108" s="306"/>
    </row>
    <row r="109" spans="1:29" x14ac:dyDescent="0.25">
      <c r="A109" s="294"/>
      <c r="B109" s="291"/>
      <c r="C109" s="291"/>
      <c r="D109" s="291"/>
      <c r="E109" s="291"/>
      <c r="F109" s="291"/>
      <c r="G109" s="306"/>
      <c r="H109" s="306"/>
      <c r="I109" s="306"/>
      <c r="J109" s="357"/>
      <c r="K109" s="290"/>
      <c r="L109" s="294"/>
      <c r="M109" s="291"/>
      <c r="N109" s="291"/>
      <c r="O109" s="291"/>
      <c r="P109" s="291"/>
      <c r="Q109" s="291"/>
      <c r="R109" s="306"/>
      <c r="S109" s="306"/>
      <c r="T109" s="306"/>
    </row>
    <row r="110" spans="1:29" x14ac:dyDescent="0.25">
      <c r="A110" s="294"/>
      <c r="B110" s="294"/>
      <c r="C110" s="294"/>
      <c r="D110" s="294"/>
      <c r="E110" s="294"/>
      <c r="F110" s="291"/>
      <c r="G110" s="306"/>
      <c r="H110" s="306"/>
      <c r="I110" s="306"/>
      <c r="J110" s="357"/>
      <c r="K110" s="290"/>
      <c r="L110" s="294"/>
      <c r="M110" s="294"/>
      <c r="N110" s="294"/>
      <c r="O110" s="294"/>
      <c r="P110" s="294"/>
      <c r="Q110" s="291"/>
      <c r="R110" s="306"/>
      <c r="S110" s="306"/>
      <c r="T110" s="306"/>
    </row>
    <row r="111" spans="1:29" x14ac:dyDescent="0.25">
      <c r="A111" s="294"/>
      <c r="B111" s="291"/>
      <c r="C111" s="291"/>
      <c r="D111" s="291"/>
      <c r="E111" s="291"/>
      <c r="F111" s="291"/>
      <c r="G111" s="306"/>
      <c r="H111" s="306"/>
      <c r="I111" s="306"/>
      <c r="J111" s="357"/>
      <c r="K111" s="290"/>
      <c r="L111" s="294"/>
      <c r="M111" s="291"/>
      <c r="N111" s="291"/>
      <c r="O111" s="291"/>
      <c r="P111" s="291"/>
      <c r="Q111" s="291"/>
      <c r="R111" s="306"/>
      <c r="S111" s="306"/>
      <c r="T111" s="306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397" t="s">
        <v>48</v>
      </c>
      <c r="F131" s="397"/>
      <c r="G131" s="397"/>
      <c r="H131" s="397"/>
      <c r="I131" s="100">
        <f>G130-I129</f>
        <v>0</v>
      </c>
      <c r="J131" s="121"/>
      <c r="L131" s="8"/>
      <c r="M131" s="8"/>
      <c r="N131" s="8"/>
      <c r="O131" s="8"/>
      <c r="P131" s="397" t="s">
        <v>48</v>
      </c>
      <c r="Q131" s="397"/>
      <c r="R131" s="397"/>
      <c r="S131" s="397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398" t="s">
        <v>127</v>
      </c>
      <c r="D137" s="398"/>
      <c r="E137" s="398"/>
      <c r="N137" s="398" t="s">
        <v>65</v>
      </c>
      <c r="O137" s="398"/>
      <c r="P137" s="398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397" t="s">
        <v>48</v>
      </c>
      <c r="F199" s="397"/>
      <c r="G199" s="397"/>
      <c r="H199" s="397"/>
      <c r="I199" s="100">
        <f>G198-I197</f>
        <v>956.5</v>
      </c>
      <c r="J199" s="121"/>
      <c r="L199" s="8"/>
      <c r="M199" s="8"/>
      <c r="N199" s="8"/>
      <c r="O199" s="8"/>
      <c r="P199" s="397" t="s">
        <v>48</v>
      </c>
      <c r="Q199" s="397"/>
      <c r="R199" s="397"/>
      <c r="S199" s="397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398" t="s">
        <v>87</v>
      </c>
      <c r="D205" s="398"/>
      <c r="E205" s="398"/>
      <c r="N205" s="398" t="s">
        <v>88</v>
      </c>
      <c r="O205" s="398"/>
      <c r="P205" s="398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397" t="s">
        <v>48</v>
      </c>
      <c r="F279" s="397"/>
      <c r="G279" s="397"/>
      <c r="H279" s="397"/>
      <c r="I279" s="100">
        <f>G278-I277</f>
        <v>1925.099000000002</v>
      </c>
      <c r="J279" s="121"/>
      <c r="L279" s="8"/>
      <c r="M279" s="8"/>
      <c r="N279" s="8"/>
      <c r="O279" s="8"/>
      <c r="P279" s="397" t="s">
        <v>48</v>
      </c>
      <c r="Q279" s="397"/>
      <c r="R279" s="397"/>
      <c r="S279" s="397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398" t="s">
        <v>108</v>
      </c>
      <c r="D287" s="398"/>
      <c r="E287" s="398"/>
      <c r="N287" s="398" t="s">
        <v>169</v>
      </c>
      <c r="O287" s="398"/>
      <c r="P287" s="398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397" t="s">
        <v>48</v>
      </c>
      <c r="F361" s="397"/>
      <c r="G361" s="397"/>
      <c r="H361" s="397"/>
      <c r="I361" s="100">
        <f>G360-I359</f>
        <v>1553.4781999999977</v>
      </c>
      <c r="J361" s="121"/>
      <c r="L361" s="8"/>
      <c r="M361" s="8"/>
      <c r="N361" s="8"/>
      <c r="O361" s="8"/>
      <c r="P361" s="397" t="s">
        <v>48</v>
      </c>
      <c r="Q361" s="397"/>
      <c r="R361" s="397"/>
      <c r="S361" s="397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398" t="s">
        <v>113</v>
      </c>
      <c r="D370" s="398"/>
      <c r="E370" s="398"/>
      <c r="N370" s="398" t="s">
        <v>201</v>
      </c>
      <c r="O370" s="398"/>
      <c r="P370" s="398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397" t="s">
        <v>48</v>
      </c>
      <c r="F433" s="397"/>
      <c r="G433" s="397"/>
      <c r="H433" s="397"/>
      <c r="I433" s="100">
        <f>G432-I431</f>
        <v>1755.1478999999999</v>
      </c>
      <c r="J433" s="121"/>
      <c r="L433" s="8"/>
      <c r="M433" s="8"/>
      <c r="N433" s="8"/>
      <c r="O433" s="8"/>
      <c r="P433" s="397" t="s">
        <v>48</v>
      </c>
      <c r="Q433" s="397"/>
      <c r="R433" s="397"/>
      <c r="S433" s="397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398" t="s">
        <v>0</v>
      </c>
      <c r="D440" s="398"/>
      <c r="E440" s="398"/>
      <c r="N440" s="398" t="s">
        <v>0</v>
      </c>
      <c r="O440" s="398"/>
      <c r="P440" s="398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397" t="s">
        <v>48</v>
      </c>
      <c r="F502" s="397"/>
      <c r="G502" s="397"/>
      <c r="H502" s="397"/>
      <c r="I502" s="100">
        <f>G501-I500</f>
        <v>0</v>
      </c>
      <c r="J502" s="121"/>
      <c r="L502" s="8"/>
      <c r="M502" s="8"/>
      <c r="N502" s="8"/>
      <c r="O502" s="8"/>
      <c r="P502" s="397" t="s">
        <v>48</v>
      </c>
      <c r="Q502" s="397"/>
      <c r="R502" s="397"/>
      <c r="S502" s="397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A24" sqref="A24:I27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400" t="s">
        <v>0</v>
      </c>
      <c r="D1" s="400"/>
      <c r="E1" s="400"/>
      <c r="M1" s="400" t="s">
        <v>1</v>
      </c>
      <c r="N1" s="400"/>
      <c r="O1" s="400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97" t="s">
        <v>48</v>
      </c>
      <c r="F17" s="397"/>
      <c r="G17" s="397"/>
      <c r="H17" s="397"/>
      <c r="I17" s="100">
        <f>G16-I15</f>
        <v>0</v>
      </c>
      <c r="K17" s="8"/>
      <c r="L17" s="8"/>
      <c r="M17" s="8"/>
      <c r="N17" s="8"/>
      <c r="O17" s="397" t="s">
        <v>48</v>
      </c>
      <c r="P17" s="397"/>
      <c r="Q17" s="397"/>
      <c r="R17" s="397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400" t="s">
        <v>49</v>
      </c>
      <c r="D22" s="400"/>
      <c r="E22" s="400"/>
      <c r="M22" s="400" t="s">
        <v>50</v>
      </c>
      <c r="N22" s="400"/>
      <c r="O22" s="400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97" t="s">
        <v>48</v>
      </c>
      <c r="F38" s="397"/>
      <c r="G38" s="397"/>
      <c r="H38" s="397"/>
      <c r="I38" s="100">
        <f>G37-I36</f>
        <v>0</v>
      </c>
      <c r="K38" s="8"/>
      <c r="L38" s="8"/>
      <c r="M38" s="8"/>
      <c r="N38" s="8"/>
      <c r="O38" s="397" t="s">
        <v>48</v>
      </c>
      <c r="P38" s="397"/>
      <c r="Q38" s="397"/>
      <c r="R38" s="397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400" t="s">
        <v>127</v>
      </c>
      <c r="D43" s="400"/>
      <c r="E43" s="400"/>
      <c r="M43" s="400" t="s">
        <v>65</v>
      </c>
      <c r="N43" s="400"/>
      <c r="O43" s="400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97" t="s">
        <v>48</v>
      </c>
      <c r="F59" s="397"/>
      <c r="G59" s="397"/>
      <c r="H59" s="397"/>
      <c r="I59" s="100">
        <f>G58-I57</f>
        <v>0</v>
      </c>
      <c r="K59" s="8"/>
      <c r="L59" s="8"/>
      <c r="M59" s="8"/>
      <c r="N59" s="8"/>
      <c r="O59" s="397" t="s">
        <v>48</v>
      </c>
      <c r="P59" s="397"/>
      <c r="Q59" s="397"/>
      <c r="R59" s="397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400" t="s">
        <v>87</v>
      </c>
      <c r="D66" s="400"/>
      <c r="E66" s="400"/>
      <c r="M66" s="400" t="s">
        <v>88</v>
      </c>
      <c r="N66" s="400"/>
      <c r="O66" s="400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97" t="s">
        <v>48</v>
      </c>
      <c r="F82" s="397"/>
      <c r="G82" s="397"/>
      <c r="H82" s="397"/>
      <c r="I82" s="100">
        <f>G81-I80</f>
        <v>8.1999999999999886</v>
      </c>
      <c r="K82" s="8"/>
      <c r="L82" s="8"/>
      <c r="M82" s="8"/>
      <c r="N82" s="8"/>
      <c r="O82" s="397" t="s">
        <v>48</v>
      </c>
      <c r="P82" s="397"/>
      <c r="Q82" s="397"/>
      <c r="R82" s="397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400" t="s">
        <v>108</v>
      </c>
      <c r="D88" s="400"/>
      <c r="E88" s="400"/>
      <c r="M88" s="400" t="s">
        <v>169</v>
      </c>
      <c r="N88" s="400"/>
      <c r="O88" s="400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97" t="s">
        <v>48</v>
      </c>
      <c r="F104" s="397"/>
      <c r="G104" s="397"/>
      <c r="H104" s="397"/>
      <c r="I104" s="100">
        <f>G103-I102</f>
        <v>0</v>
      </c>
      <c r="K104" s="8"/>
      <c r="L104" s="8"/>
      <c r="M104" s="8"/>
      <c r="N104" s="8"/>
      <c r="O104" s="397" t="s">
        <v>48</v>
      </c>
      <c r="P104" s="397"/>
      <c r="Q104" s="397"/>
      <c r="R104" s="397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400" t="s">
        <v>113</v>
      </c>
      <c r="D109" s="400"/>
      <c r="E109" s="400"/>
      <c r="M109" s="400" t="s">
        <v>201</v>
      </c>
      <c r="N109" s="400"/>
      <c r="O109" s="400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97" t="s">
        <v>48</v>
      </c>
      <c r="F125" s="397"/>
      <c r="G125" s="397"/>
      <c r="H125" s="397"/>
      <c r="I125" s="100">
        <f>G124-I123</f>
        <v>0</v>
      </c>
      <c r="K125" s="8"/>
      <c r="L125" s="8"/>
      <c r="M125" s="8"/>
      <c r="N125" s="8"/>
      <c r="O125" s="397" t="s">
        <v>48</v>
      </c>
      <c r="P125" s="397"/>
      <c r="Q125" s="397"/>
      <c r="R125" s="397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393" t="s">
        <v>48</v>
      </c>
      <c r="G15" s="393"/>
      <c r="H15" s="393"/>
      <c r="I15" s="393"/>
      <c r="J15" s="100">
        <f>G14-J13</f>
        <v>0</v>
      </c>
      <c r="L15" s="7"/>
      <c r="M15" s="8"/>
      <c r="N15" s="8"/>
      <c r="O15" s="8"/>
      <c r="P15" s="8"/>
      <c r="Q15" s="393" t="s">
        <v>48</v>
      </c>
      <c r="R15" s="393"/>
      <c r="S15" s="393"/>
      <c r="T15" s="393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98" t="s">
        <v>49</v>
      </c>
      <c r="D20" s="398"/>
      <c r="E20" s="398"/>
      <c r="N20" s="398" t="s">
        <v>50</v>
      </c>
      <c r="O20" s="398"/>
      <c r="P20" s="398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393" t="s">
        <v>48</v>
      </c>
      <c r="G34" s="393"/>
      <c r="H34" s="393"/>
      <c r="I34" s="393"/>
      <c r="J34" s="100">
        <f>G33-J32</f>
        <v>0</v>
      </c>
      <c r="L34" s="7"/>
      <c r="M34" s="8"/>
      <c r="N34" s="8"/>
      <c r="O34" s="8"/>
      <c r="P34" s="8"/>
      <c r="Q34" s="393" t="s">
        <v>48</v>
      </c>
      <c r="R34" s="393"/>
      <c r="S34" s="393"/>
      <c r="T34" s="393"/>
      <c r="U34" s="100">
        <f>R33-U32</f>
        <v>0</v>
      </c>
    </row>
    <row r="38" spans="1:32" ht="26.25" x14ac:dyDescent="0.4">
      <c r="C38" s="398" t="s">
        <v>127</v>
      </c>
      <c r="D38" s="398"/>
      <c r="E38" s="398"/>
      <c r="N38" s="398" t="s">
        <v>65</v>
      </c>
      <c r="O38" s="398"/>
      <c r="P38" s="398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393" t="s">
        <v>48</v>
      </c>
      <c r="G52" s="393"/>
      <c r="H52" s="393"/>
      <c r="I52" s="393"/>
      <c r="J52" s="100">
        <f>G51-J50</f>
        <v>0</v>
      </c>
      <c r="L52" s="7"/>
      <c r="M52" s="8"/>
      <c r="N52" s="8"/>
      <c r="O52" s="8"/>
      <c r="P52" s="8"/>
      <c r="Q52" s="393" t="s">
        <v>48</v>
      </c>
      <c r="R52" s="393"/>
      <c r="S52" s="393"/>
      <c r="T52" s="393"/>
      <c r="U52" s="100">
        <f>R51-U50</f>
        <v>0</v>
      </c>
    </row>
    <row r="57" spans="1:21" ht="26.25" x14ac:dyDescent="0.4">
      <c r="C57" s="398" t="s">
        <v>87</v>
      </c>
      <c r="D57" s="398"/>
      <c r="E57" s="398"/>
      <c r="N57" s="398" t="s">
        <v>88</v>
      </c>
      <c r="O57" s="398"/>
      <c r="P57" s="398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393" t="s">
        <v>48</v>
      </c>
      <c r="G71" s="393"/>
      <c r="H71" s="393"/>
      <c r="I71" s="393"/>
      <c r="J71" s="100">
        <f>G70-J69</f>
        <v>0</v>
      </c>
      <c r="L71" s="7"/>
      <c r="M71" s="8"/>
      <c r="N71" s="8"/>
      <c r="O71" s="8"/>
      <c r="P71" s="8"/>
      <c r="Q71" s="393" t="s">
        <v>48</v>
      </c>
      <c r="R71" s="393"/>
      <c r="S71" s="393"/>
      <c r="T71" s="393"/>
      <c r="U71" s="100">
        <f>R70-U69</f>
        <v>0</v>
      </c>
    </row>
    <row r="75" spans="1:21" ht="26.25" x14ac:dyDescent="0.4">
      <c r="C75" s="398" t="s">
        <v>108</v>
      </c>
      <c r="D75" s="398"/>
      <c r="E75" s="398"/>
      <c r="N75" s="398" t="s">
        <v>169</v>
      </c>
      <c r="O75" s="398"/>
      <c r="P75" s="398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393" t="s">
        <v>48</v>
      </c>
      <c r="G89" s="393"/>
      <c r="H89" s="393"/>
      <c r="I89" s="393"/>
      <c r="J89" s="100">
        <f>G88-J87</f>
        <v>0</v>
      </c>
      <c r="L89" s="7"/>
      <c r="M89" s="8"/>
      <c r="N89" s="8"/>
      <c r="O89" s="8"/>
      <c r="P89" s="8"/>
      <c r="Q89" s="393" t="s">
        <v>48</v>
      </c>
      <c r="R89" s="393"/>
      <c r="S89" s="393"/>
      <c r="T89" s="393"/>
      <c r="U89" s="100">
        <f>R88-U87</f>
        <v>0</v>
      </c>
    </row>
    <row r="94" spans="1:21" ht="26.25" x14ac:dyDescent="0.4">
      <c r="C94" s="398" t="s">
        <v>113</v>
      </c>
      <c r="D94" s="398"/>
      <c r="E94" s="398"/>
      <c r="N94" s="398" t="s">
        <v>201</v>
      </c>
      <c r="O94" s="398"/>
      <c r="P94" s="398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393" t="s">
        <v>48</v>
      </c>
      <c r="G108" s="393"/>
      <c r="H108" s="393"/>
      <c r="I108" s="393"/>
      <c r="J108" s="100">
        <f>G107-J106</f>
        <v>0</v>
      </c>
      <c r="L108" s="7"/>
      <c r="M108" s="8"/>
      <c r="N108" s="8"/>
      <c r="O108" s="8"/>
      <c r="P108" s="8"/>
      <c r="Q108" s="393" t="s">
        <v>48</v>
      </c>
      <c r="R108" s="393"/>
      <c r="S108" s="393"/>
      <c r="T108" s="393"/>
      <c r="U108" s="100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F3" sqref="F3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98" t="s">
        <v>0</v>
      </c>
      <c r="C1" s="398"/>
      <c r="D1" s="398"/>
      <c r="E1" s="398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398" t="s">
        <v>1</v>
      </c>
      <c r="Q2" s="398"/>
      <c r="R2" s="398"/>
      <c r="S2" s="398"/>
      <c r="T2" s="398"/>
    </row>
    <row r="3" spans="1:28" x14ac:dyDescent="0.25">
      <c r="A3" s="192">
        <v>45295</v>
      </c>
      <c r="B3" s="11" t="s">
        <v>115</v>
      </c>
      <c r="C3" s="11" t="s">
        <v>58</v>
      </c>
      <c r="D3" s="11" t="s">
        <v>884</v>
      </c>
      <c r="E3" s="11" t="s">
        <v>372</v>
      </c>
      <c r="F3" s="40">
        <v>150</v>
      </c>
      <c r="G3" s="40">
        <f t="shared" ref="G3:H21" si="0">F3*0.99</f>
        <v>148.5</v>
      </c>
      <c r="H3" s="40">
        <f t="shared" si="0"/>
        <v>147.01499999999999</v>
      </c>
      <c r="I3" s="40"/>
      <c r="J3" s="40">
        <f t="shared" ref="J3:J21" si="1">G3*0.98</f>
        <v>145.53</v>
      </c>
      <c r="K3" s="193">
        <v>423</v>
      </c>
      <c r="L3" s="194">
        <f t="shared" ref="L3:L21" si="2">H3-I3</f>
        <v>147.01499999999999</v>
      </c>
      <c r="M3" s="10">
        <f t="shared" ref="M3:M21" si="3">L3*0.99</f>
        <v>145.54485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/>
      <c r="B4" s="11"/>
      <c r="C4" s="11"/>
      <c r="D4" s="11"/>
      <c r="E4" s="11"/>
      <c r="F4" s="40"/>
      <c r="G4" s="40"/>
      <c r="H4" s="40"/>
      <c r="I4" s="40"/>
      <c r="J4" s="40"/>
      <c r="K4" s="193"/>
      <c r="L4" s="194"/>
      <c r="M4" s="10"/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148.5</v>
      </c>
      <c r="H23" s="20"/>
      <c r="I23" s="20" t="s">
        <v>384</v>
      </c>
      <c r="J23" s="20">
        <f>SUM(J3:J22)</f>
        <v>145.53</v>
      </c>
      <c r="K23" s="20"/>
      <c r="L23" s="20"/>
      <c r="M23" s="20">
        <f>SUM(M3:M22)</f>
        <v>145.54485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147.01499999999999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397" t="s">
        <v>48</v>
      </c>
      <c r="G25" s="397"/>
      <c r="H25" s="397"/>
      <c r="I25" s="397"/>
      <c r="J25" s="197"/>
      <c r="K25" s="198">
        <f>G24-J23</f>
        <v>1.4849999999999852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397" t="s">
        <v>48</v>
      </c>
      <c r="V26" s="397"/>
      <c r="W26" s="397"/>
      <c r="X26" s="397"/>
      <c r="Y26" s="197"/>
      <c r="Z26" s="198">
        <f>V25-Y24</f>
        <v>0</v>
      </c>
      <c r="AA26" s="199"/>
      <c r="AB26" s="33"/>
    </row>
    <row r="30" spans="1:41" ht="26.25" x14ac:dyDescent="0.4">
      <c r="B30" s="398" t="s">
        <v>49</v>
      </c>
      <c r="C30" s="398"/>
      <c r="D30" s="398"/>
      <c r="E30" s="398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398" t="s">
        <v>50</v>
      </c>
      <c r="Q31" s="398"/>
      <c r="R31" s="398"/>
      <c r="S31" s="398"/>
      <c r="T31" s="398"/>
    </row>
    <row r="32" spans="1:41" x14ac:dyDescent="0.25">
      <c r="A32" s="370"/>
      <c r="B32" s="291"/>
      <c r="C32" s="291"/>
      <c r="D32" s="291"/>
      <c r="E32" s="291"/>
      <c r="F32" s="371"/>
      <c r="G32" s="371"/>
      <c r="H32" s="371"/>
      <c r="I32" s="371"/>
      <c r="J32" s="371"/>
      <c r="K32" s="372"/>
      <c r="L32" s="373"/>
      <c r="M32" s="288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70"/>
      <c r="B33" s="291"/>
      <c r="C33" s="291"/>
      <c r="D33" s="291"/>
      <c r="E33" s="291"/>
      <c r="F33" s="371"/>
      <c r="G33" s="371"/>
      <c r="H33" s="371"/>
      <c r="I33" s="371"/>
      <c r="J33" s="371"/>
      <c r="K33" s="374"/>
      <c r="L33" s="373"/>
      <c r="M33" s="288"/>
      <c r="O33" s="370"/>
      <c r="P33" s="291"/>
      <c r="Q33" s="291"/>
      <c r="R33" s="291"/>
      <c r="S33" s="291"/>
      <c r="T33" s="291"/>
      <c r="U33" s="371"/>
      <c r="V33" s="371"/>
      <c r="W33" s="371"/>
      <c r="X33" s="371"/>
      <c r="Y33" s="371"/>
      <c r="Z33" s="377"/>
      <c r="AA33" s="373"/>
      <c r="AB33" s="288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70"/>
      <c r="B34" s="291"/>
      <c r="C34" s="291"/>
      <c r="D34" s="291"/>
      <c r="E34" s="291"/>
      <c r="F34" s="371"/>
      <c r="G34" s="371"/>
      <c r="H34" s="371"/>
      <c r="I34" s="371"/>
      <c r="J34" s="371"/>
      <c r="K34" s="374"/>
      <c r="L34" s="373"/>
      <c r="M34" s="288"/>
      <c r="O34" s="370"/>
      <c r="P34" s="291"/>
      <c r="Q34" s="291"/>
      <c r="R34" s="291"/>
      <c r="S34" s="291"/>
      <c r="T34" s="291"/>
      <c r="U34" s="371"/>
      <c r="V34" s="371"/>
      <c r="W34" s="371"/>
      <c r="X34" s="371"/>
      <c r="Y34" s="371"/>
      <c r="Z34" s="377"/>
      <c r="AA34" s="373"/>
      <c r="AB34" s="288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70"/>
      <c r="B35" s="291"/>
      <c r="C35" s="291"/>
      <c r="D35" s="291"/>
      <c r="E35" s="291"/>
      <c r="F35" s="371"/>
      <c r="G35" s="371"/>
      <c r="H35" s="371"/>
      <c r="I35" s="371"/>
      <c r="J35" s="371"/>
      <c r="K35" s="372"/>
      <c r="L35" s="373"/>
      <c r="M35" s="288"/>
      <c r="O35" s="370"/>
      <c r="P35" s="291"/>
      <c r="Q35" s="291"/>
      <c r="R35" s="291"/>
      <c r="S35" s="291"/>
      <c r="T35" s="291"/>
      <c r="U35" s="371"/>
      <c r="V35" s="371"/>
      <c r="W35" s="371"/>
      <c r="X35" s="371"/>
      <c r="Y35" s="371"/>
      <c r="Z35" s="377"/>
      <c r="AA35" s="373"/>
      <c r="AB35" s="288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70"/>
      <c r="B36" s="291"/>
      <c r="C36" s="291"/>
      <c r="D36" s="291"/>
      <c r="E36" s="291"/>
      <c r="F36" s="371"/>
      <c r="G36" s="371"/>
      <c r="H36" s="371"/>
      <c r="I36" s="371"/>
      <c r="J36" s="371"/>
      <c r="K36" s="374"/>
      <c r="L36" s="373"/>
      <c r="M36" s="288"/>
      <c r="O36" s="370"/>
      <c r="P36" s="291"/>
      <c r="Q36" s="291"/>
      <c r="R36" s="291"/>
      <c r="S36" s="291"/>
      <c r="T36" s="291"/>
      <c r="U36" s="371"/>
      <c r="V36" s="371"/>
      <c r="W36" s="371"/>
      <c r="X36" s="371"/>
      <c r="Y36" s="371"/>
      <c r="Z36" s="377"/>
      <c r="AA36" s="373"/>
      <c r="AB36" s="288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70"/>
      <c r="B37" s="291"/>
      <c r="C37" s="291"/>
      <c r="D37" s="291"/>
      <c r="E37" s="291"/>
      <c r="F37" s="371"/>
      <c r="G37" s="371"/>
      <c r="H37" s="371"/>
      <c r="I37" s="371"/>
      <c r="J37" s="371"/>
      <c r="K37" s="374"/>
      <c r="L37" s="373"/>
      <c r="M37" s="288"/>
      <c r="O37" s="370"/>
      <c r="P37" s="291"/>
      <c r="Q37" s="291"/>
      <c r="R37" s="291"/>
      <c r="S37" s="291"/>
      <c r="T37" s="291"/>
      <c r="U37" s="371"/>
      <c r="V37" s="371"/>
      <c r="W37" s="371"/>
      <c r="X37" s="371"/>
      <c r="Y37" s="371"/>
      <c r="Z37" s="377"/>
      <c r="AA37" s="373"/>
      <c r="AB37" s="288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70"/>
      <c r="B38" s="291"/>
      <c r="C38" s="291"/>
      <c r="D38" s="291"/>
      <c r="E38" s="291"/>
      <c r="F38" s="371"/>
      <c r="G38" s="371"/>
      <c r="H38" s="371"/>
      <c r="I38" s="371"/>
      <c r="J38" s="371"/>
      <c r="K38" s="372"/>
      <c r="L38" s="373"/>
      <c r="M38" s="288"/>
      <c r="O38" s="370"/>
      <c r="P38" s="291"/>
      <c r="Q38" s="291"/>
      <c r="R38" s="291"/>
      <c r="S38" s="291"/>
      <c r="T38" s="291"/>
      <c r="U38" s="371"/>
      <c r="V38" s="371"/>
      <c r="W38" s="371"/>
      <c r="X38" s="371"/>
      <c r="Y38" s="371"/>
      <c r="Z38" s="377"/>
      <c r="AA38" s="373"/>
      <c r="AB38" s="288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70"/>
      <c r="B39" s="291"/>
      <c r="C39" s="291"/>
      <c r="D39" s="291"/>
      <c r="E39" s="291"/>
      <c r="F39" s="371"/>
      <c r="G39" s="371"/>
      <c r="H39" s="371"/>
      <c r="I39" s="371"/>
      <c r="J39" s="371"/>
      <c r="K39" s="375"/>
      <c r="L39" s="373"/>
      <c r="M39" s="288"/>
      <c r="O39" s="370"/>
      <c r="P39" s="291"/>
      <c r="Q39" s="291"/>
      <c r="R39" s="291"/>
      <c r="S39" s="291"/>
      <c r="T39" s="291"/>
      <c r="U39" s="371"/>
      <c r="V39" s="371"/>
      <c r="W39" s="371"/>
      <c r="X39" s="371"/>
      <c r="Y39" s="371"/>
      <c r="Z39" s="377"/>
      <c r="AA39" s="373"/>
      <c r="AB39" s="288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70"/>
      <c r="B40" s="291"/>
      <c r="C40" s="291"/>
      <c r="D40" s="291"/>
      <c r="E40" s="291"/>
      <c r="F40" s="371"/>
      <c r="G40" s="371"/>
      <c r="H40" s="371"/>
      <c r="I40" s="371"/>
      <c r="J40" s="371"/>
      <c r="K40" s="376"/>
      <c r="L40" s="373"/>
      <c r="M40" s="288"/>
      <c r="O40" s="370"/>
      <c r="P40" s="291"/>
      <c r="Q40" s="291"/>
      <c r="R40" s="291"/>
      <c r="S40" s="291"/>
      <c r="T40" s="291"/>
      <c r="U40" s="371"/>
      <c r="V40" s="371"/>
      <c r="W40" s="371"/>
      <c r="X40" s="371"/>
      <c r="Y40" s="371"/>
      <c r="Z40" s="322"/>
      <c r="AA40" s="373"/>
      <c r="AB40" s="288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70"/>
      <c r="B41" s="291"/>
      <c r="C41" s="291"/>
      <c r="D41" s="291"/>
      <c r="E41" s="291"/>
      <c r="F41" s="371"/>
      <c r="G41" s="371"/>
      <c r="H41" s="371"/>
      <c r="I41" s="371"/>
      <c r="J41" s="371"/>
      <c r="K41" s="376"/>
      <c r="L41" s="373"/>
      <c r="M41" s="288"/>
      <c r="O41" s="370"/>
      <c r="P41" s="291"/>
      <c r="Q41" s="291"/>
      <c r="R41" s="291"/>
      <c r="S41" s="291"/>
      <c r="T41" s="291"/>
      <c r="U41" s="371"/>
      <c r="V41" s="371"/>
      <c r="W41" s="371"/>
      <c r="X41" s="371"/>
      <c r="Y41" s="371"/>
      <c r="Z41" s="377"/>
      <c r="AA41" s="373"/>
      <c r="AB41" s="288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70"/>
      <c r="B42" s="291"/>
      <c r="C42" s="291"/>
      <c r="D42" s="291"/>
      <c r="E42" s="291"/>
      <c r="F42" s="371"/>
      <c r="G42" s="371"/>
      <c r="H42" s="371"/>
      <c r="I42" s="371"/>
      <c r="J42" s="371"/>
      <c r="K42" s="375"/>
      <c r="L42" s="373"/>
      <c r="M42" s="288"/>
      <c r="O42" s="370"/>
      <c r="P42" s="291"/>
      <c r="Q42" s="291"/>
      <c r="R42" s="291"/>
      <c r="S42" s="291"/>
      <c r="T42" s="291"/>
      <c r="U42" s="371"/>
      <c r="V42" s="371"/>
      <c r="W42" s="371"/>
      <c r="X42" s="371"/>
      <c r="Y42" s="371"/>
      <c r="Z42" s="322"/>
      <c r="AA42" s="373"/>
      <c r="AB42" s="288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70"/>
      <c r="B43" s="291"/>
      <c r="C43" s="291"/>
      <c r="D43" s="291"/>
      <c r="E43" s="291"/>
      <c r="F43" s="371"/>
      <c r="G43" s="371"/>
      <c r="H43" s="371"/>
      <c r="I43" s="371"/>
      <c r="J43" s="371"/>
      <c r="K43" s="376"/>
      <c r="L43" s="373"/>
      <c r="M43" s="288"/>
      <c r="O43" s="370"/>
      <c r="P43" s="291"/>
      <c r="Q43" s="291"/>
      <c r="R43" s="291"/>
      <c r="S43" s="291"/>
      <c r="T43" s="291"/>
      <c r="U43" s="371"/>
      <c r="V43" s="371"/>
      <c r="W43" s="371"/>
      <c r="X43" s="371"/>
      <c r="Y43" s="371"/>
      <c r="Z43" s="377"/>
      <c r="AA43" s="373"/>
      <c r="AB43" s="288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70"/>
      <c r="B44" s="291"/>
      <c r="C44" s="291"/>
      <c r="D44" s="291"/>
      <c r="E44" s="291"/>
      <c r="F44" s="371"/>
      <c r="G44" s="371"/>
      <c r="H44" s="371"/>
      <c r="I44" s="371"/>
      <c r="J44" s="371"/>
      <c r="K44" s="377"/>
      <c r="L44" s="373"/>
      <c r="M44" s="288"/>
      <c r="O44" s="370"/>
      <c r="P44" s="291"/>
      <c r="Q44" s="291"/>
      <c r="R44" s="291"/>
      <c r="S44" s="291"/>
      <c r="T44" s="291"/>
      <c r="U44" s="371"/>
      <c r="V44" s="371"/>
      <c r="W44" s="371"/>
      <c r="X44" s="371"/>
      <c r="Y44" s="371"/>
      <c r="Z44" s="322"/>
      <c r="AA44" s="373"/>
      <c r="AB44" s="288"/>
    </row>
    <row r="45" spans="1:43" x14ac:dyDescent="0.25">
      <c r="A45" s="370"/>
      <c r="B45" s="291"/>
      <c r="C45" s="291"/>
      <c r="D45" s="291"/>
      <c r="E45" s="291"/>
      <c r="F45" s="371"/>
      <c r="G45" s="371"/>
      <c r="H45" s="371"/>
      <c r="I45" s="371"/>
      <c r="J45" s="371"/>
      <c r="K45" s="377"/>
      <c r="L45" s="373"/>
      <c r="M45" s="288"/>
      <c r="O45" s="370"/>
      <c r="P45" s="291"/>
      <c r="Q45" s="291"/>
      <c r="R45" s="291"/>
      <c r="S45" s="291"/>
      <c r="T45" s="291"/>
      <c r="U45" s="371"/>
      <c r="V45" s="371"/>
      <c r="W45" s="371"/>
      <c r="X45" s="371"/>
      <c r="Y45" s="371"/>
      <c r="Z45" s="322"/>
      <c r="AA45" s="373"/>
      <c r="AB45" s="288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70"/>
      <c r="B46" s="291"/>
      <c r="C46" s="291"/>
      <c r="D46" s="291"/>
      <c r="E46" s="291"/>
      <c r="F46" s="371"/>
      <c r="G46" s="371"/>
      <c r="H46" s="371"/>
      <c r="I46" s="378"/>
      <c r="J46" s="371"/>
      <c r="K46" s="377"/>
      <c r="L46" s="373"/>
      <c r="M46" s="288"/>
      <c r="O46" s="370"/>
      <c r="P46" s="291"/>
      <c r="Q46" s="291"/>
      <c r="R46" s="291"/>
      <c r="S46" s="291"/>
      <c r="T46" s="291"/>
      <c r="U46" s="371"/>
      <c r="V46" s="371"/>
      <c r="W46" s="371"/>
      <c r="X46" s="371"/>
      <c r="Y46" s="371"/>
      <c r="Z46" s="322"/>
      <c r="AA46" s="373"/>
      <c r="AB46" s="288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70"/>
      <c r="B47" s="291"/>
      <c r="C47" s="291"/>
      <c r="D47" s="291"/>
      <c r="E47" s="291"/>
      <c r="F47" s="371"/>
      <c r="G47" s="371"/>
      <c r="H47" s="371"/>
      <c r="I47" s="378"/>
      <c r="J47" s="371"/>
      <c r="K47" s="377"/>
      <c r="L47" s="373"/>
      <c r="M47" s="288"/>
      <c r="O47" s="370"/>
      <c r="P47" s="291"/>
      <c r="Q47" s="291"/>
      <c r="R47" s="291"/>
      <c r="S47" s="291"/>
      <c r="T47" s="291"/>
      <c r="U47" s="371"/>
      <c r="V47" s="371"/>
      <c r="W47" s="371"/>
      <c r="X47" s="378"/>
      <c r="Y47" s="371"/>
      <c r="Z47" s="377"/>
      <c r="AA47" s="373"/>
      <c r="AB47" s="288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70"/>
      <c r="B48" s="291"/>
      <c r="C48" s="291"/>
      <c r="D48" s="291"/>
      <c r="E48" s="291"/>
      <c r="F48" s="371"/>
      <c r="G48" s="371"/>
      <c r="H48" s="371"/>
      <c r="I48" s="371"/>
      <c r="J48" s="371"/>
      <c r="K48" s="377"/>
      <c r="L48" s="373"/>
      <c r="M48" s="288"/>
      <c r="O48" s="370"/>
      <c r="P48" s="291"/>
      <c r="Q48" s="291"/>
      <c r="R48" s="291"/>
      <c r="S48" s="291"/>
      <c r="T48" s="291"/>
      <c r="U48" s="371"/>
      <c r="V48" s="371"/>
      <c r="W48" s="371"/>
      <c r="X48" s="378"/>
      <c r="Y48" s="371"/>
      <c r="Z48" s="377"/>
      <c r="AA48" s="373"/>
      <c r="AB48" s="288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70"/>
      <c r="B49" s="291"/>
      <c r="C49" s="291"/>
      <c r="D49" s="291"/>
      <c r="E49" s="291"/>
      <c r="F49" s="371"/>
      <c r="G49" s="371"/>
      <c r="H49" s="371"/>
      <c r="I49" s="291"/>
      <c r="J49" s="371"/>
      <c r="K49" s="377"/>
      <c r="L49" s="373"/>
      <c r="M49" s="288"/>
      <c r="O49" s="370"/>
      <c r="P49" s="291"/>
      <c r="Q49" s="291"/>
      <c r="R49" s="291"/>
      <c r="S49" s="291"/>
      <c r="T49" s="291"/>
      <c r="U49" s="371"/>
      <c r="V49" s="371"/>
      <c r="W49" s="371"/>
      <c r="X49" s="371"/>
      <c r="Y49" s="371"/>
      <c r="Z49" s="377"/>
      <c r="AA49" s="373"/>
      <c r="AB49" s="288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70"/>
      <c r="B50" s="291"/>
      <c r="C50" s="291"/>
      <c r="D50" s="291"/>
      <c r="E50" s="291"/>
      <c r="F50" s="371"/>
      <c r="G50" s="371"/>
      <c r="H50" s="371"/>
      <c r="I50" s="291"/>
      <c r="J50" s="371"/>
      <c r="K50" s="377"/>
      <c r="L50" s="373"/>
      <c r="M50" s="288"/>
      <c r="O50" s="370"/>
      <c r="P50" s="291"/>
      <c r="Q50" s="291"/>
      <c r="R50" s="291"/>
      <c r="S50" s="291"/>
      <c r="T50" s="291"/>
      <c r="U50" s="371"/>
      <c r="V50" s="371"/>
      <c r="W50" s="371"/>
      <c r="X50" s="291"/>
      <c r="Y50" s="371"/>
      <c r="Z50" s="377"/>
      <c r="AA50" s="373"/>
      <c r="AB50" s="288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70"/>
      <c r="P51" s="291"/>
      <c r="Q51" s="291"/>
      <c r="R51" s="291"/>
      <c r="S51" s="291"/>
      <c r="T51" s="291"/>
      <c r="U51" s="371"/>
      <c r="V51" s="371"/>
      <c r="W51" s="371"/>
      <c r="X51" s="291"/>
      <c r="Y51" s="371"/>
      <c r="Z51" s="377"/>
      <c r="AA51" s="373"/>
      <c r="AB51" s="288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397" t="s">
        <v>48</v>
      </c>
      <c r="G54" s="397"/>
      <c r="H54" s="397"/>
      <c r="I54" s="397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397" t="s">
        <v>48</v>
      </c>
      <c r="V55" s="397"/>
      <c r="W55" s="397"/>
      <c r="X55" s="397"/>
      <c r="Y55" s="197"/>
      <c r="Z55" s="198">
        <f>V54-Y53</f>
        <v>0</v>
      </c>
      <c r="AA55" s="199"/>
      <c r="AB55" s="33"/>
    </row>
    <row r="60" spans="1:41" ht="26.25" x14ac:dyDescent="0.4">
      <c r="B60" s="398" t="s">
        <v>127</v>
      </c>
      <c r="C60" s="398"/>
      <c r="D60" s="398"/>
      <c r="E60" s="398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398" t="s">
        <v>65</v>
      </c>
      <c r="Q61" s="398"/>
      <c r="R61" s="398"/>
      <c r="S61" s="398"/>
      <c r="T61" s="398"/>
    </row>
    <row r="62" spans="1:41" x14ac:dyDescent="0.25">
      <c r="A62" s="370"/>
      <c r="B62" s="291"/>
      <c r="C62" s="291"/>
      <c r="D62" s="291"/>
      <c r="E62" s="291"/>
      <c r="F62" s="371"/>
      <c r="G62" s="371"/>
      <c r="H62" s="371"/>
      <c r="I62" s="371"/>
      <c r="J62" s="371"/>
      <c r="K62" s="374"/>
      <c r="L62" s="373"/>
      <c r="M62" s="288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70"/>
      <c r="B63" s="291"/>
      <c r="C63" s="291"/>
      <c r="D63" s="291"/>
      <c r="E63" s="291"/>
      <c r="F63" s="371"/>
      <c r="G63" s="371"/>
      <c r="H63" s="371"/>
      <c r="I63" s="371"/>
      <c r="J63" s="371"/>
      <c r="K63" s="374"/>
      <c r="L63" s="373"/>
      <c r="M63" s="288"/>
      <c r="O63" s="370"/>
      <c r="P63" s="291"/>
      <c r="Q63" s="293"/>
      <c r="R63" s="291"/>
      <c r="S63" s="291"/>
      <c r="T63" s="291"/>
      <c r="U63" s="371"/>
      <c r="V63" s="371"/>
      <c r="W63" s="371"/>
      <c r="X63" s="371"/>
      <c r="Y63" s="371"/>
      <c r="Z63" s="377"/>
      <c r="AA63" s="373"/>
      <c r="AB63" s="288"/>
    </row>
    <row r="64" spans="1:41" x14ac:dyDescent="0.25">
      <c r="A64" s="370"/>
      <c r="B64" s="291"/>
      <c r="C64" s="291"/>
      <c r="D64" s="291"/>
      <c r="E64" s="291"/>
      <c r="F64" s="371"/>
      <c r="G64" s="371"/>
      <c r="H64" s="371"/>
      <c r="I64" s="371"/>
      <c r="J64" s="371"/>
      <c r="K64" s="374"/>
      <c r="L64" s="373"/>
      <c r="M64" s="288"/>
      <c r="O64" s="370"/>
      <c r="P64" s="291"/>
      <c r="Q64" s="293"/>
      <c r="R64" s="291"/>
      <c r="S64" s="291"/>
      <c r="T64" s="291"/>
      <c r="U64" s="371"/>
      <c r="V64" s="371"/>
      <c r="W64" s="371"/>
      <c r="X64" s="371"/>
      <c r="Y64" s="371"/>
      <c r="Z64" s="377"/>
      <c r="AA64" s="373"/>
      <c r="AB64" s="288"/>
    </row>
    <row r="65" spans="1:40" x14ac:dyDescent="0.25">
      <c r="A65" s="370"/>
      <c r="B65" s="291"/>
      <c r="C65" s="291"/>
      <c r="D65" s="291"/>
      <c r="E65" s="291"/>
      <c r="F65" s="371"/>
      <c r="G65" s="371"/>
      <c r="H65" s="371"/>
      <c r="I65" s="371"/>
      <c r="J65" s="371"/>
      <c r="K65" s="379"/>
      <c r="L65" s="373"/>
      <c r="M65" s="288"/>
      <c r="O65" s="370"/>
      <c r="P65" s="291"/>
      <c r="Q65" s="293"/>
      <c r="R65" s="291"/>
      <c r="S65" s="291"/>
      <c r="T65" s="291"/>
      <c r="U65" s="371"/>
      <c r="V65" s="371"/>
      <c r="W65" s="371"/>
      <c r="X65" s="371"/>
      <c r="Y65" s="371"/>
      <c r="Z65" s="377"/>
      <c r="AA65" s="373"/>
      <c r="AB65" s="288"/>
    </row>
    <row r="66" spans="1:40" x14ac:dyDescent="0.25">
      <c r="A66" s="370"/>
      <c r="B66" s="291"/>
      <c r="C66" s="291"/>
      <c r="D66" s="291"/>
      <c r="E66" s="291"/>
      <c r="F66" s="371"/>
      <c r="G66" s="371"/>
      <c r="H66" s="371"/>
      <c r="I66" s="371"/>
      <c r="J66" s="371"/>
      <c r="K66" s="379"/>
      <c r="L66" s="373"/>
      <c r="M66" s="288"/>
      <c r="O66" s="370"/>
      <c r="P66" s="291"/>
      <c r="Q66" s="293"/>
      <c r="R66" s="291"/>
      <c r="S66" s="291"/>
      <c r="T66" s="291"/>
      <c r="U66" s="371"/>
      <c r="V66" s="371"/>
      <c r="W66" s="371"/>
      <c r="X66" s="371"/>
      <c r="Y66" s="371"/>
      <c r="Z66" s="377"/>
      <c r="AA66" s="373"/>
      <c r="AB66" s="288"/>
    </row>
    <row r="67" spans="1:40" x14ac:dyDescent="0.25">
      <c r="A67" s="370"/>
      <c r="B67" s="291"/>
      <c r="C67" s="291"/>
      <c r="D67" s="291"/>
      <c r="E67" s="291"/>
      <c r="F67" s="371"/>
      <c r="G67" s="371"/>
      <c r="H67" s="371"/>
      <c r="I67" s="371"/>
      <c r="J67" s="371"/>
      <c r="K67" s="379"/>
      <c r="L67" s="373"/>
      <c r="M67" s="288"/>
      <c r="O67" s="370"/>
      <c r="P67" s="291"/>
      <c r="Q67" s="293"/>
      <c r="R67" s="291"/>
      <c r="S67" s="291"/>
      <c r="T67" s="291"/>
      <c r="U67" s="371"/>
      <c r="V67" s="371"/>
      <c r="W67" s="371"/>
      <c r="X67" s="371"/>
      <c r="Y67" s="371"/>
      <c r="Z67" s="377"/>
      <c r="AA67" s="373"/>
      <c r="AB67" s="288"/>
    </row>
    <row r="68" spans="1:40" x14ac:dyDescent="0.25">
      <c r="A68" s="370"/>
      <c r="B68" s="291"/>
      <c r="C68" s="291"/>
      <c r="D68" s="291"/>
      <c r="E68" s="291"/>
      <c r="F68" s="371"/>
      <c r="G68" s="371"/>
      <c r="H68" s="371"/>
      <c r="I68" s="371"/>
      <c r="J68" s="371"/>
      <c r="K68" s="374"/>
      <c r="L68" s="373"/>
      <c r="M68" s="288"/>
      <c r="O68" s="370"/>
      <c r="P68" s="291"/>
      <c r="Q68" s="293"/>
      <c r="R68" s="291"/>
      <c r="S68" s="291"/>
      <c r="T68" s="291"/>
      <c r="U68" s="371"/>
      <c r="V68" s="371"/>
      <c r="W68" s="371"/>
      <c r="X68" s="371"/>
      <c r="Y68" s="371"/>
      <c r="Z68" s="377"/>
      <c r="AA68" s="373"/>
      <c r="AB68" s="288"/>
    </row>
    <row r="69" spans="1:40" x14ac:dyDescent="0.25">
      <c r="A69" s="370"/>
      <c r="B69" s="291"/>
      <c r="C69" s="291"/>
      <c r="D69" s="291"/>
      <c r="E69" s="291"/>
      <c r="F69" s="371"/>
      <c r="G69" s="371"/>
      <c r="H69" s="371"/>
      <c r="I69" s="371"/>
      <c r="J69" s="371"/>
      <c r="K69" s="374"/>
      <c r="L69" s="373"/>
      <c r="M69" s="288"/>
      <c r="O69" s="370"/>
      <c r="P69" s="291"/>
      <c r="Q69" s="291"/>
      <c r="R69" s="291"/>
      <c r="S69" s="291"/>
      <c r="T69" s="291"/>
      <c r="U69" s="371"/>
      <c r="V69" s="371"/>
      <c r="W69" s="371"/>
      <c r="X69" s="371"/>
      <c r="Y69" s="371"/>
      <c r="Z69" s="377"/>
      <c r="AA69" s="373"/>
      <c r="AB69" s="288"/>
    </row>
    <row r="70" spans="1:40" x14ac:dyDescent="0.25">
      <c r="A70" s="370"/>
      <c r="B70" s="291"/>
      <c r="C70" s="291"/>
      <c r="D70" s="291"/>
      <c r="E70" s="291"/>
      <c r="F70" s="371"/>
      <c r="G70" s="371"/>
      <c r="H70" s="371"/>
      <c r="I70" s="371"/>
      <c r="J70" s="371"/>
      <c r="K70" s="374"/>
      <c r="L70" s="373"/>
      <c r="M70" s="288"/>
      <c r="O70" s="370"/>
      <c r="P70" s="291"/>
      <c r="Q70" s="293"/>
      <c r="R70" s="291"/>
      <c r="S70" s="291"/>
      <c r="T70" s="291"/>
      <c r="U70" s="371"/>
      <c r="V70" s="371"/>
      <c r="W70" s="371"/>
      <c r="X70" s="371"/>
      <c r="Y70" s="371"/>
      <c r="Z70" s="377"/>
      <c r="AA70" s="373"/>
      <c r="AB70" s="288"/>
    </row>
    <row r="71" spans="1:40" x14ac:dyDescent="0.25">
      <c r="A71" s="370"/>
      <c r="B71" s="291"/>
      <c r="C71" s="291"/>
      <c r="D71" s="291"/>
      <c r="E71" s="291"/>
      <c r="F71" s="371"/>
      <c r="G71" s="371"/>
      <c r="H71" s="371"/>
      <c r="I71" s="371"/>
      <c r="J71" s="371"/>
      <c r="K71" s="374"/>
      <c r="L71" s="373"/>
      <c r="M71" s="288"/>
      <c r="O71" s="370"/>
      <c r="P71" s="291"/>
      <c r="Q71" s="291"/>
      <c r="R71" s="291"/>
      <c r="S71" s="291"/>
      <c r="T71" s="291"/>
      <c r="U71" s="371"/>
      <c r="V71" s="371"/>
      <c r="W71" s="371"/>
      <c r="X71" s="371"/>
      <c r="Y71" s="371"/>
      <c r="Z71" s="377"/>
      <c r="AA71" s="373"/>
      <c r="AB71" s="288"/>
    </row>
    <row r="72" spans="1:40" x14ac:dyDescent="0.25">
      <c r="A72" s="370"/>
      <c r="B72" s="291"/>
      <c r="C72" s="291"/>
      <c r="D72" s="291"/>
      <c r="E72" s="291"/>
      <c r="F72" s="371"/>
      <c r="G72" s="371"/>
      <c r="H72" s="371"/>
      <c r="I72" s="371"/>
      <c r="J72" s="371"/>
      <c r="K72" s="380"/>
      <c r="L72" s="373"/>
      <c r="M72" s="288"/>
      <c r="O72" s="370"/>
      <c r="P72" s="291"/>
      <c r="Q72" s="291"/>
      <c r="R72" s="291"/>
      <c r="S72" s="291"/>
      <c r="T72" s="291"/>
      <c r="U72" s="371"/>
      <c r="V72" s="371"/>
      <c r="W72" s="371"/>
      <c r="X72" s="371"/>
      <c r="Y72" s="371"/>
      <c r="Z72" s="377"/>
      <c r="AA72" s="373"/>
      <c r="AB72" s="288"/>
    </row>
    <row r="73" spans="1:40" x14ac:dyDescent="0.25">
      <c r="A73" s="370"/>
      <c r="B73" s="291"/>
      <c r="C73" s="291"/>
      <c r="D73" s="291"/>
      <c r="E73" s="291"/>
      <c r="F73" s="371"/>
      <c r="G73" s="371"/>
      <c r="H73" s="371"/>
      <c r="I73" s="371"/>
      <c r="J73" s="371"/>
      <c r="K73" s="380"/>
      <c r="L73" s="373"/>
      <c r="M73" s="288"/>
      <c r="O73" s="370"/>
      <c r="P73" s="291"/>
      <c r="Q73" s="291"/>
      <c r="R73" s="291"/>
      <c r="S73" s="291"/>
      <c r="T73" s="291"/>
      <c r="U73" s="371"/>
      <c r="V73" s="371"/>
      <c r="W73" s="371"/>
      <c r="X73" s="371"/>
      <c r="Y73" s="371"/>
      <c r="Z73" s="377"/>
      <c r="AA73" s="373"/>
      <c r="AB73" s="288"/>
    </row>
    <row r="74" spans="1:40" x14ac:dyDescent="0.25">
      <c r="A74" s="370"/>
      <c r="B74" s="291"/>
      <c r="C74" s="291"/>
      <c r="D74" s="291"/>
      <c r="E74" s="291"/>
      <c r="F74" s="371"/>
      <c r="G74" s="371"/>
      <c r="H74" s="371"/>
      <c r="I74" s="371"/>
      <c r="J74" s="371"/>
      <c r="K74" s="377"/>
      <c r="L74" s="373"/>
      <c r="M74" s="288"/>
      <c r="O74" s="370"/>
      <c r="P74" s="291"/>
      <c r="Q74" s="291"/>
      <c r="R74" s="291"/>
      <c r="S74" s="291"/>
      <c r="T74" s="291"/>
      <c r="U74" s="371"/>
      <c r="V74" s="371"/>
      <c r="W74" s="371"/>
      <c r="X74" s="371"/>
      <c r="Y74" s="371"/>
      <c r="Z74" s="377"/>
      <c r="AA74" s="373"/>
      <c r="AB74" s="288"/>
    </row>
    <row r="75" spans="1:40" x14ac:dyDescent="0.25">
      <c r="A75" s="370"/>
      <c r="B75" s="291"/>
      <c r="C75" s="291"/>
      <c r="D75" s="291"/>
      <c r="E75" s="291"/>
      <c r="F75" s="371"/>
      <c r="G75" s="371"/>
      <c r="H75" s="371"/>
      <c r="I75" s="371"/>
      <c r="J75" s="371"/>
      <c r="K75" s="377"/>
      <c r="L75" s="373"/>
      <c r="M75" s="288"/>
      <c r="O75" s="370"/>
      <c r="P75" s="291"/>
      <c r="Q75" s="291"/>
      <c r="R75" s="291"/>
      <c r="S75" s="291"/>
      <c r="T75" s="291"/>
      <c r="U75" s="371"/>
      <c r="V75" s="371"/>
      <c r="W75" s="371"/>
      <c r="X75" s="371"/>
      <c r="Y75" s="371"/>
      <c r="Z75" s="377"/>
      <c r="AA75" s="373"/>
      <c r="AB75" s="288"/>
    </row>
    <row r="76" spans="1:40" x14ac:dyDescent="0.25">
      <c r="A76" s="370"/>
      <c r="B76" s="291"/>
      <c r="C76" s="291"/>
      <c r="D76" s="291"/>
      <c r="E76" s="291"/>
      <c r="F76" s="371"/>
      <c r="G76" s="371"/>
      <c r="H76" s="371"/>
      <c r="I76" s="378"/>
      <c r="J76" s="371"/>
      <c r="K76" s="377"/>
      <c r="L76" s="373"/>
      <c r="M76" s="288"/>
      <c r="O76" s="370"/>
      <c r="P76" s="291"/>
      <c r="Q76" s="291"/>
      <c r="R76" s="291"/>
      <c r="S76" s="291"/>
      <c r="T76" s="291"/>
      <c r="U76" s="371"/>
      <c r="V76" s="371"/>
      <c r="W76" s="371"/>
      <c r="X76" s="371"/>
      <c r="Y76" s="371"/>
      <c r="Z76" s="377"/>
      <c r="AA76" s="373"/>
      <c r="AB76" s="288"/>
    </row>
    <row r="77" spans="1:40" x14ac:dyDescent="0.25">
      <c r="A77" s="370"/>
      <c r="B77" s="291"/>
      <c r="C77" s="291"/>
      <c r="D77" s="291"/>
      <c r="E77" s="291"/>
      <c r="F77" s="371"/>
      <c r="G77" s="371"/>
      <c r="H77" s="371"/>
      <c r="I77" s="378"/>
      <c r="J77" s="371"/>
      <c r="K77" s="377"/>
      <c r="L77" s="373"/>
      <c r="M77" s="288"/>
      <c r="O77" s="370"/>
      <c r="P77" s="291"/>
      <c r="Q77" s="291"/>
      <c r="R77" s="291"/>
      <c r="S77" s="291"/>
      <c r="T77" s="291"/>
      <c r="U77" s="371"/>
      <c r="V77" s="371"/>
      <c r="W77" s="371"/>
      <c r="X77" s="378"/>
      <c r="Y77" s="371"/>
      <c r="Z77" s="377"/>
      <c r="AA77" s="373"/>
      <c r="AB77" s="288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70"/>
      <c r="B78" s="291"/>
      <c r="C78" s="291"/>
      <c r="D78" s="291"/>
      <c r="E78" s="291"/>
      <c r="F78" s="371"/>
      <c r="G78" s="371"/>
      <c r="H78" s="371"/>
      <c r="I78" s="371"/>
      <c r="J78" s="371"/>
      <c r="K78" s="377"/>
      <c r="L78" s="373"/>
      <c r="M78" s="288"/>
      <c r="O78" s="370"/>
      <c r="P78" s="291"/>
      <c r="Q78" s="291"/>
      <c r="R78" s="291"/>
      <c r="S78" s="291"/>
      <c r="T78" s="291"/>
      <c r="U78" s="371"/>
      <c r="V78" s="371"/>
      <c r="W78" s="371"/>
      <c r="X78" s="378"/>
      <c r="Y78" s="371"/>
      <c r="Z78" s="377"/>
      <c r="AA78" s="373"/>
      <c r="AB78" s="288"/>
      <c r="AF78" s="201"/>
      <c r="AL78" s="33"/>
      <c r="AM78" s="33"/>
      <c r="AN78" s="33"/>
    </row>
    <row r="79" spans="1:40" x14ac:dyDescent="0.25">
      <c r="A79" s="370"/>
      <c r="B79" s="291"/>
      <c r="C79" s="291"/>
      <c r="D79" s="291"/>
      <c r="E79" s="291"/>
      <c r="F79" s="371"/>
      <c r="G79" s="371"/>
      <c r="H79" s="371"/>
      <c r="I79" s="291"/>
      <c r="J79" s="371"/>
      <c r="K79" s="377"/>
      <c r="L79" s="373"/>
      <c r="M79" s="288"/>
      <c r="O79" s="370"/>
      <c r="P79" s="291"/>
      <c r="Q79" s="291"/>
      <c r="R79" s="291"/>
      <c r="S79" s="291"/>
      <c r="T79" s="291"/>
      <c r="U79" s="371"/>
      <c r="V79" s="371"/>
      <c r="W79" s="371"/>
      <c r="X79" s="371"/>
      <c r="Y79" s="371"/>
      <c r="Z79" s="377"/>
      <c r="AA79" s="373"/>
      <c r="AB79" s="288"/>
      <c r="AF79" s="201"/>
      <c r="AL79" s="33"/>
      <c r="AM79" s="33"/>
      <c r="AN79" s="33"/>
    </row>
    <row r="80" spans="1:40" x14ac:dyDescent="0.25">
      <c r="A80" s="370"/>
      <c r="B80" s="291"/>
      <c r="C80" s="291"/>
      <c r="D80" s="291"/>
      <c r="E80" s="291"/>
      <c r="F80" s="371"/>
      <c r="G80" s="371"/>
      <c r="H80" s="371"/>
      <c r="I80" s="291"/>
      <c r="J80" s="371"/>
      <c r="K80" s="377"/>
      <c r="L80" s="373"/>
      <c r="M80" s="288"/>
      <c r="O80" s="370"/>
      <c r="P80" s="291"/>
      <c r="Q80" s="291"/>
      <c r="R80" s="291"/>
      <c r="S80" s="291"/>
      <c r="T80" s="291"/>
      <c r="U80" s="371"/>
      <c r="V80" s="371"/>
      <c r="W80" s="371"/>
      <c r="X80" s="291"/>
      <c r="Y80" s="371"/>
      <c r="Z80" s="377"/>
      <c r="AA80" s="373"/>
      <c r="AB80" s="288"/>
    </row>
    <row r="81" spans="1:28" x14ac:dyDescent="0.25">
      <c r="A81" s="370"/>
      <c r="B81" s="291"/>
      <c r="C81" s="291"/>
      <c r="D81" s="291"/>
      <c r="E81" s="291"/>
      <c r="F81" s="371"/>
      <c r="G81" s="371"/>
      <c r="H81" s="371"/>
      <c r="I81" s="291"/>
      <c r="J81" s="371"/>
      <c r="K81" s="377"/>
      <c r="L81" s="377"/>
      <c r="M81" s="288"/>
      <c r="O81" s="370"/>
      <c r="P81" s="291"/>
      <c r="Q81" s="291"/>
      <c r="R81" s="291"/>
      <c r="S81" s="291"/>
      <c r="T81" s="291"/>
      <c r="U81" s="371"/>
      <c r="V81" s="371"/>
      <c r="W81" s="371"/>
      <c r="X81" s="291"/>
      <c r="Y81" s="371"/>
      <c r="Z81" s="377"/>
      <c r="AA81" s="373"/>
      <c r="AB81" s="288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397" t="s">
        <v>48</v>
      </c>
      <c r="G84" s="397"/>
      <c r="H84" s="397"/>
      <c r="I84" s="397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397" t="s">
        <v>48</v>
      </c>
      <c r="V85" s="397"/>
      <c r="W85" s="397"/>
      <c r="X85" s="397"/>
      <c r="Y85" s="197"/>
      <c r="Z85" s="198">
        <f>V84-Y83</f>
        <v>0</v>
      </c>
      <c r="AA85" s="199"/>
      <c r="AB85" s="33"/>
    </row>
    <row r="91" spans="1:28" ht="26.25" x14ac:dyDescent="0.4">
      <c r="B91" s="398" t="s">
        <v>87</v>
      </c>
      <c r="C91" s="398"/>
      <c r="D91" s="398"/>
      <c r="E91" s="398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398" t="s">
        <v>88</v>
      </c>
      <c r="Q92" s="398"/>
      <c r="R92" s="398"/>
      <c r="S92" s="398"/>
      <c r="T92" s="398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4">F93*0.99</f>
        <v>173.25</v>
      </c>
      <c r="H93" s="40">
        <f t="shared" si="4"/>
        <v>171.51750000000001</v>
      </c>
      <c r="I93" s="40"/>
      <c r="J93" s="40">
        <f t="shared" ref="J93:J111" si="5">G93*0.98</f>
        <v>169.785</v>
      </c>
      <c r="K93" s="193">
        <v>631</v>
      </c>
      <c r="L93" s="194">
        <f t="shared" ref="L93:L111" si="6">H93-I93</f>
        <v>171.51750000000001</v>
      </c>
      <c r="M93" s="10">
        <f t="shared" ref="M93:M111" si="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4"/>
        <v>148.5</v>
      </c>
      <c r="H94" s="40">
        <f t="shared" si="4"/>
        <v>147.01499999999999</v>
      </c>
      <c r="I94" s="40"/>
      <c r="J94" s="40">
        <f t="shared" si="5"/>
        <v>145.53</v>
      </c>
      <c r="K94" s="193">
        <v>631</v>
      </c>
      <c r="L94" s="194">
        <f t="shared" si="6"/>
        <v>147.01499999999999</v>
      </c>
      <c r="M94" s="10">
        <f t="shared" si="7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8">U94*0.99</f>
        <v>237.6</v>
      </c>
      <c r="W94" s="40">
        <f t="shared" si="8"/>
        <v>235.22399999999999</v>
      </c>
      <c r="X94" s="40">
        <v>100</v>
      </c>
      <c r="Y94" s="40">
        <f t="shared" ref="Y94:Y112" si="9">V94*0.98</f>
        <v>232.84799999999998</v>
      </c>
      <c r="Z94" s="208">
        <v>640</v>
      </c>
      <c r="AA94" s="194">
        <f t="shared" ref="AA94:AA112" si="10">W94-X94</f>
        <v>135.22399999999999</v>
      </c>
      <c r="AB94" s="10">
        <f t="shared" ref="AB94:AB112" si="11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4"/>
        <v>99</v>
      </c>
      <c r="H95" s="40">
        <f t="shared" si="4"/>
        <v>98.01</v>
      </c>
      <c r="I95" s="40"/>
      <c r="J95" s="40">
        <f t="shared" si="5"/>
        <v>97.02</v>
      </c>
      <c r="K95" s="193">
        <v>632</v>
      </c>
      <c r="L95" s="194">
        <f t="shared" si="6"/>
        <v>98.01</v>
      </c>
      <c r="M95" s="10">
        <f t="shared" si="7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8"/>
        <v>148.5</v>
      </c>
      <c r="W95" s="40">
        <f t="shared" si="8"/>
        <v>147.01499999999999</v>
      </c>
      <c r="X95" s="40"/>
      <c r="Y95" s="40">
        <f t="shared" si="9"/>
        <v>145.53</v>
      </c>
      <c r="Z95" s="193">
        <v>660</v>
      </c>
      <c r="AA95" s="194">
        <f t="shared" si="10"/>
        <v>147.01499999999999</v>
      </c>
      <c r="AB95" s="10">
        <f t="shared" si="11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4"/>
        <v>99</v>
      </c>
      <c r="H96" s="40">
        <f t="shared" si="4"/>
        <v>98.01</v>
      </c>
      <c r="I96" s="40"/>
      <c r="J96" s="40">
        <f t="shared" si="5"/>
        <v>97.02</v>
      </c>
      <c r="K96" s="193">
        <v>632</v>
      </c>
      <c r="L96" s="194">
        <f t="shared" si="6"/>
        <v>98.01</v>
      </c>
      <c r="M96" s="10">
        <f t="shared" si="7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8"/>
        <v>198</v>
      </c>
      <c r="W96" s="40">
        <f t="shared" si="8"/>
        <v>196.02</v>
      </c>
      <c r="X96" s="40"/>
      <c r="Y96" s="40">
        <f t="shared" si="9"/>
        <v>194.04</v>
      </c>
      <c r="Z96" s="205">
        <v>659</v>
      </c>
      <c r="AA96" s="194">
        <f t="shared" si="10"/>
        <v>196.02</v>
      </c>
      <c r="AB96" s="10">
        <f t="shared" si="11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4"/>
        <v>148.5</v>
      </c>
      <c r="H97" s="40">
        <f t="shared" si="4"/>
        <v>147.01499999999999</v>
      </c>
      <c r="I97" s="40"/>
      <c r="J97" s="40">
        <f t="shared" si="5"/>
        <v>145.53</v>
      </c>
      <c r="K97" s="193">
        <v>641</v>
      </c>
      <c r="L97" s="194">
        <f t="shared" si="6"/>
        <v>147.01499999999999</v>
      </c>
      <c r="M97" s="10">
        <f t="shared" si="7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8"/>
        <v>148.5</v>
      </c>
      <c r="W97" s="40">
        <f t="shared" si="8"/>
        <v>147.01499999999999</v>
      </c>
      <c r="X97" s="40"/>
      <c r="Y97" s="40">
        <f t="shared" si="9"/>
        <v>145.53</v>
      </c>
      <c r="Z97" s="193">
        <v>660</v>
      </c>
      <c r="AA97" s="194">
        <f t="shared" si="10"/>
        <v>147.01499999999999</v>
      </c>
      <c r="AB97" s="10">
        <f t="shared" si="11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4"/>
        <v>0</v>
      </c>
      <c r="H98" s="40">
        <f t="shared" si="4"/>
        <v>0</v>
      </c>
      <c r="I98" s="40"/>
      <c r="J98" s="40">
        <f t="shared" si="5"/>
        <v>0</v>
      </c>
      <c r="K98" s="193"/>
      <c r="L98" s="194">
        <f t="shared" si="6"/>
        <v>0</v>
      </c>
      <c r="M98" s="10">
        <f t="shared" si="7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8"/>
        <v>148.5</v>
      </c>
      <c r="W98" s="40">
        <f t="shared" si="8"/>
        <v>147.01499999999999</v>
      </c>
      <c r="X98" s="40"/>
      <c r="Y98" s="40">
        <f t="shared" si="9"/>
        <v>145.53</v>
      </c>
      <c r="Z98" s="205">
        <v>659</v>
      </c>
      <c r="AA98" s="194">
        <f t="shared" si="10"/>
        <v>147.01499999999999</v>
      </c>
      <c r="AB98" s="10">
        <f t="shared" si="11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4"/>
        <v>0</v>
      </c>
      <c r="H99" s="40">
        <f t="shared" si="4"/>
        <v>0</v>
      </c>
      <c r="I99" s="40"/>
      <c r="J99" s="40">
        <f t="shared" si="5"/>
        <v>0</v>
      </c>
      <c r="K99" s="193"/>
      <c r="L99" s="194">
        <f t="shared" si="6"/>
        <v>0</v>
      </c>
      <c r="M99" s="10">
        <f t="shared" si="7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8"/>
        <v>173.25</v>
      </c>
      <c r="W99" s="40">
        <f t="shared" si="8"/>
        <v>171.51750000000001</v>
      </c>
      <c r="X99" s="40"/>
      <c r="Y99" s="40">
        <f t="shared" si="9"/>
        <v>169.785</v>
      </c>
      <c r="Z99" s="193">
        <v>660</v>
      </c>
      <c r="AA99" s="194">
        <f t="shared" si="10"/>
        <v>171.51750000000001</v>
      </c>
      <c r="AB99" s="10">
        <f t="shared" si="11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4"/>
        <v>0</v>
      </c>
      <c r="H100" s="40">
        <f t="shared" si="4"/>
        <v>0</v>
      </c>
      <c r="I100" s="40"/>
      <c r="J100" s="40">
        <f t="shared" si="5"/>
        <v>0</v>
      </c>
      <c r="K100" s="193"/>
      <c r="L100" s="194">
        <f t="shared" si="6"/>
        <v>0</v>
      </c>
      <c r="M100" s="10">
        <f t="shared" si="7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8"/>
        <v>544.5</v>
      </c>
      <c r="W100" s="40">
        <f t="shared" si="8"/>
        <v>539.05499999999995</v>
      </c>
      <c r="X100" s="40">
        <v>100</v>
      </c>
      <c r="Y100" s="40">
        <f t="shared" si="9"/>
        <v>533.61</v>
      </c>
      <c r="Z100" s="205">
        <v>659</v>
      </c>
      <c r="AA100" s="194">
        <f t="shared" si="10"/>
        <v>439.05499999999995</v>
      </c>
      <c r="AB100" s="10">
        <f t="shared" si="11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4"/>
        <v>0</v>
      </c>
      <c r="H101" s="40">
        <f t="shared" si="4"/>
        <v>0</v>
      </c>
      <c r="I101" s="40"/>
      <c r="J101" s="40">
        <f t="shared" si="5"/>
        <v>0</v>
      </c>
      <c r="K101" s="193"/>
      <c r="L101" s="194">
        <f t="shared" si="6"/>
        <v>0</v>
      </c>
      <c r="M101" s="10">
        <f t="shared" si="7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8"/>
        <v>297</v>
      </c>
      <c r="W101" s="40">
        <f t="shared" si="8"/>
        <v>294.02999999999997</v>
      </c>
      <c r="X101" s="40"/>
      <c r="Y101" s="40">
        <f t="shared" si="9"/>
        <v>291.06</v>
      </c>
      <c r="Z101" s="205">
        <v>659</v>
      </c>
      <c r="AA101" s="194">
        <f t="shared" si="10"/>
        <v>294.02999999999997</v>
      </c>
      <c r="AB101" s="10">
        <f t="shared" si="11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4"/>
        <v>0</v>
      </c>
      <c r="H102" s="40">
        <f t="shared" si="4"/>
        <v>0</v>
      </c>
      <c r="I102" s="40"/>
      <c r="J102" s="40">
        <f t="shared" si="5"/>
        <v>0</v>
      </c>
      <c r="K102" s="193"/>
      <c r="L102" s="194">
        <f t="shared" si="6"/>
        <v>0</v>
      </c>
      <c r="M102" s="10">
        <f t="shared" si="7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8"/>
        <v>148.5</v>
      </c>
      <c r="W102" s="40">
        <f t="shared" si="8"/>
        <v>147.01499999999999</v>
      </c>
      <c r="X102" s="40"/>
      <c r="Y102" s="40">
        <f t="shared" si="9"/>
        <v>145.53</v>
      </c>
      <c r="Z102" s="193">
        <v>660</v>
      </c>
      <c r="AA102" s="194">
        <f t="shared" si="10"/>
        <v>147.01499999999999</v>
      </c>
      <c r="AB102" s="10">
        <f t="shared" si="11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4"/>
        <v>0</v>
      </c>
      <c r="H103" s="40">
        <f t="shared" si="4"/>
        <v>0</v>
      </c>
      <c r="I103" s="40"/>
      <c r="J103" s="40">
        <f t="shared" si="5"/>
        <v>0</v>
      </c>
      <c r="K103" s="193"/>
      <c r="L103" s="194">
        <f t="shared" si="6"/>
        <v>0</v>
      </c>
      <c r="M103" s="10">
        <f t="shared" si="7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8"/>
        <v>237.6</v>
      </c>
      <c r="W103" s="40">
        <f t="shared" si="8"/>
        <v>235.22399999999999</v>
      </c>
      <c r="X103" s="40">
        <v>100</v>
      </c>
      <c r="Y103" s="40">
        <f t="shared" si="9"/>
        <v>232.84799999999998</v>
      </c>
      <c r="Z103" s="205">
        <v>659</v>
      </c>
      <c r="AA103" s="194">
        <f t="shared" si="10"/>
        <v>135.22399999999999</v>
      </c>
      <c r="AB103" s="10">
        <f t="shared" si="11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4"/>
        <v>0</v>
      </c>
      <c r="H104" s="40">
        <f t="shared" si="4"/>
        <v>0</v>
      </c>
      <c r="I104" s="40"/>
      <c r="J104" s="40">
        <f t="shared" si="5"/>
        <v>0</v>
      </c>
      <c r="K104" s="193"/>
      <c r="L104" s="194">
        <f t="shared" si="6"/>
        <v>0</v>
      </c>
      <c r="M104" s="10">
        <f t="shared" si="7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8"/>
        <v>148.5</v>
      </c>
      <c r="W104" s="40">
        <f t="shared" si="8"/>
        <v>147.01499999999999</v>
      </c>
      <c r="X104" s="40"/>
      <c r="Y104" s="40">
        <f t="shared" si="9"/>
        <v>145.53</v>
      </c>
      <c r="Z104" s="205">
        <v>659</v>
      </c>
      <c r="AA104" s="194">
        <f t="shared" si="10"/>
        <v>147.01499999999999</v>
      </c>
      <c r="AB104" s="10">
        <f t="shared" si="11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4"/>
        <v>0</v>
      </c>
      <c r="H105" s="40">
        <f t="shared" si="4"/>
        <v>0</v>
      </c>
      <c r="I105" s="40"/>
      <c r="J105" s="40">
        <f t="shared" si="5"/>
        <v>0</v>
      </c>
      <c r="K105" s="193"/>
      <c r="L105" s="194">
        <f t="shared" si="6"/>
        <v>0</v>
      </c>
      <c r="M105" s="10">
        <f t="shared" si="7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8"/>
        <v>237.6</v>
      </c>
      <c r="W105" s="40">
        <f t="shared" si="8"/>
        <v>235.22399999999999</v>
      </c>
      <c r="X105" s="40">
        <v>90</v>
      </c>
      <c r="Y105" s="40">
        <f t="shared" si="9"/>
        <v>232.84799999999998</v>
      </c>
      <c r="Z105" s="193">
        <v>660</v>
      </c>
      <c r="AA105" s="194">
        <f t="shared" si="10"/>
        <v>145.22399999999999</v>
      </c>
      <c r="AB105" s="10">
        <f t="shared" si="11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4"/>
        <v>0</v>
      </c>
      <c r="H106" s="40">
        <f t="shared" si="4"/>
        <v>0</v>
      </c>
      <c r="I106" s="40"/>
      <c r="J106" s="40">
        <f t="shared" si="5"/>
        <v>0</v>
      </c>
      <c r="K106" s="193"/>
      <c r="L106" s="194">
        <f t="shared" si="6"/>
        <v>0</v>
      </c>
      <c r="M106" s="10">
        <f t="shared" si="7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8"/>
        <v>574.20000000000005</v>
      </c>
      <c r="W106" s="40">
        <f t="shared" si="8"/>
        <v>568.45800000000008</v>
      </c>
      <c r="X106" s="40">
        <v>220</v>
      </c>
      <c r="Y106" s="40">
        <f t="shared" si="9"/>
        <v>562.71600000000001</v>
      </c>
      <c r="Z106" s="205">
        <v>659</v>
      </c>
      <c r="AA106" s="194">
        <f t="shared" si="10"/>
        <v>348.45800000000008</v>
      </c>
      <c r="AB106" s="10">
        <f t="shared" si="11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4"/>
        <v>0</v>
      </c>
      <c r="H107" s="40">
        <f t="shared" si="4"/>
        <v>0</v>
      </c>
      <c r="I107" s="195"/>
      <c r="J107" s="40">
        <f t="shared" si="5"/>
        <v>0</v>
      </c>
      <c r="K107" s="193"/>
      <c r="L107" s="194">
        <f t="shared" si="6"/>
        <v>0</v>
      </c>
      <c r="M107" s="10">
        <f t="shared" si="7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8"/>
        <v>99</v>
      </c>
      <c r="W107" s="40">
        <f t="shared" si="8"/>
        <v>98.01</v>
      </c>
      <c r="X107" s="40"/>
      <c r="Y107" s="40">
        <f t="shared" si="9"/>
        <v>97.02</v>
      </c>
      <c r="Z107" s="193">
        <v>660</v>
      </c>
      <c r="AA107" s="194">
        <f t="shared" si="10"/>
        <v>98.01</v>
      </c>
      <c r="AB107" s="10">
        <f t="shared" si="11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4"/>
        <v>0</v>
      </c>
      <c r="H108" s="40">
        <f t="shared" si="4"/>
        <v>0</v>
      </c>
      <c r="I108" s="195"/>
      <c r="J108" s="40">
        <f t="shared" si="5"/>
        <v>0</v>
      </c>
      <c r="K108" s="193"/>
      <c r="L108" s="194">
        <f t="shared" si="6"/>
        <v>0</v>
      </c>
      <c r="M108" s="10">
        <f t="shared" si="7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8"/>
        <v>297</v>
      </c>
      <c r="W108" s="40">
        <f t="shared" si="8"/>
        <v>294.02999999999997</v>
      </c>
      <c r="X108" s="195"/>
      <c r="Y108" s="40">
        <f t="shared" si="9"/>
        <v>291.06</v>
      </c>
      <c r="Z108" s="193">
        <v>675</v>
      </c>
      <c r="AA108" s="194">
        <f t="shared" si="10"/>
        <v>294.02999999999997</v>
      </c>
      <c r="AB108" s="10">
        <f t="shared" si="11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4"/>
        <v>0</v>
      </c>
      <c r="H109" s="40">
        <f t="shared" si="4"/>
        <v>0</v>
      </c>
      <c r="I109" s="40"/>
      <c r="J109" s="40">
        <f t="shared" si="5"/>
        <v>0</v>
      </c>
      <c r="K109" s="193"/>
      <c r="L109" s="194">
        <f t="shared" si="6"/>
        <v>0</v>
      </c>
      <c r="M109" s="10">
        <f t="shared" si="7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8"/>
        <v>237.6</v>
      </c>
      <c r="W109" s="40">
        <f t="shared" si="8"/>
        <v>235.22399999999999</v>
      </c>
      <c r="X109" s="195">
        <v>90</v>
      </c>
      <c r="Y109" s="40">
        <f t="shared" si="9"/>
        <v>232.84799999999998</v>
      </c>
      <c r="Z109" s="193">
        <v>674</v>
      </c>
      <c r="AA109" s="194">
        <f t="shared" si="10"/>
        <v>145.22399999999999</v>
      </c>
      <c r="AB109" s="10">
        <f t="shared" si="11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4"/>
        <v>0</v>
      </c>
      <c r="H110" s="40">
        <f t="shared" si="4"/>
        <v>0</v>
      </c>
      <c r="I110" s="11"/>
      <c r="J110" s="40">
        <f t="shared" si="5"/>
        <v>0</v>
      </c>
      <c r="K110" s="193"/>
      <c r="L110" s="194">
        <f t="shared" si="6"/>
        <v>0</v>
      </c>
      <c r="M110" s="10">
        <f t="shared" si="7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8"/>
        <v>148.5</v>
      </c>
      <c r="W110" s="40">
        <f t="shared" si="8"/>
        <v>147.01499999999999</v>
      </c>
      <c r="X110" s="40"/>
      <c r="Y110" s="40">
        <f t="shared" si="9"/>
        <v>145.53</v>
      </c>
      <c r="Z110" s="193">
        <v>675</v>
      </c>
      <c r="AA110" s="194">
        <f t="shared" si="10"/>
        <v>147.01499999999999</v>
      </c>
      <c r="AB110" s="10">
        <f t="shared" si="11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4"/>
        <v>0</v>
      </c>
      <c r="H111" s="40">
        <f t="shared" si="4"/>
        <v>0</v>
      </c>
      <c r="I111" s="11"/>
      <c r="J111" s="40">
        <f t="shared" si="5"/>
        <v>0</v>
      </c>
      <c r="K111" s="193"/>
      <c r="L111" s="194">
        <f t="shared" si="6"/>
        <v>0</v>
      </c>
      <c r="M111" s="10">
        <f t="shared" si="7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8"/>
        <v>148.5</v>
      </c>
      <c r="W111" s="40">
        <f t="shared" si="8"/>
        <v>147.01499999999999</v>
      </c>
      <c r="X111" s="11"/>
      <c r="Y111" s="40">
        <f t="shared" si="9"/>
        <v>145.53</v>
      </c>
      <c r="Z111" s="193">
        <v>674</v>
      </c>
      <c r="AA111" s="194">
        <f t="shared" si="10"/>
        <v>147.01499999999999</v>
      </c>
      <c r="AB111" s="10">
        <f t="shared" si="11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8"/>
        <v>0</v>
      </c>
      <c r="W112" s="40">
        <f t="shared" si="8"/>
        <v>0</v>
      </c>
      <c r="X112" s="11"/>
      <c r="Y112" s="40">
        <f t="shared" si="9"/>
        <v>0</v>
      </c>
      <c r="Z112" s="193"/>
      <c r="AA112" s="194">
        <f t="shared" si="10"/>
        <v>0</v>
      </c>
      <c r="AB112" s="10">
        <f t="shared" si="11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397" t="s">
        <v>48</v>
      </c>
      <c r="G115" s="397"/>
      <c r="H115" s="397"/>
      <c r="I115" s="397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397" t="s">
        <v>48</v>
      </c>
      <c r="V116" s="397"/>
      <c r="W116" s="397"/>
      <c r="X116" s="397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398" t="s">
        <v>108</v>
      </c>
      <c r="C123" s="398"/>
      <c r="D123" s="398"/>
      <c r="E123" s="398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398" t="s">
        <v>169</v>
      </c>
      <c r="Q124" s="398"/>
      <c r="R124" s="398"/>
      <c r="S124" s="398"/>
      <c r="T124" s="398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12">F125*0.99</f>
        <v>148.5</v>
      </c>
      <c r="H125" s="40">
        <f t="shared" si="12"/>
        <v>147.01499999999999</v>
      </c>
      <c r="I125" s="40"/>
      <c r="J125" s="40">
        <f t="shared" ref="J125:J132" si="13">G125*0.98</f>
        <v>145.53</v>
      </c>
      <c r="K125" s="204">
        <v>697</v>
      </c>
      <c r="L125" s="194">
        <f t="shared" ref="L125:L143" si="14">H125-I125</f>
        <v>147.01499999999999</v>
      </c>
      <c r="M125" s="10">
        <f t="shared" ref="M125:M132" si="1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12"/>
        <v>237.6</v>
      </c>
      <c r="H126" s="40">
        <f t="shared" si="12"/>
        <v>235.22399999999999</v>
      </c>
      <c r="I126" s="40">
        <v>100</v>
      </c>
      <c r="J126" s="40">
        <f t="shared" si="13"/>
        <v>232.84799999999998</v>
      </c>
      <c r="K126" s="204">
        <v>697</v>
      </c>
      <c r="L126" s="194">
        <f t="shared" si="14"/>
        <v>135.22399999999999</v>
      </c>
      <c r="M126" s="10">
        <f t="shared" si="15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6">U126*0.99</f>
        <v>336.6</v>
      </c>
      <c r="W126" s="210">
        <f t="shared" si="16"/>
        <v>333.23400000000004</v>
      </c>
      <c r="X126" s="210">
        <v>170</v>
      </c>
      <c r="Y126" s="210">
        <f t="shared" ref="Y126:Y145" si="17">W126*0.96</f>
        <v>319.90464000000003</v>
      </c>
      <c r="Z126" s="211">
        <v>735</v>
      </c>
      <c r="AA126" s="212">
        <f t="shared" ref="AA126:AA133" si="18">W126-X126</f>
        <v>163.23400000000004</v>
      </c>
      <c r="AB126" s="210">
        <f t="shared" ref="AB126:AB133" si="19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12"/>
        <v>173.25</v>
      </c>
      <c r="H127" s="40">
        <f t="shared" si="12"/>
        <v>171.51750000000001</v>
      </c>
      <c r="I127" s="40"/>
      <c r="J127" s="40">
        <f t="shared" si="13"/>
        <v>169.785</v>
      </c>
      <c r="K127" s="204">
        <v>697</v>
      </c>
      <c r="L127" s="194">
        <f t="shared" si="14"/>
        <v>171.51750000000001</v>
      </c>
      <c r="M127" s="10">
        <f t="shared" si="15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6"/>
        <v>237.6</v>
      </c>
      <c r="W127" s="210">
        <f t="shared" si="16"/>
        <v>235.22399999999999</v>
      </c>
      <c r="X127" s="210"/>
      <c r="Y127" s="210">
        <f t="shared" si="17"/>
        <v>225.81503999999998</v>
      </c>
      <c r="Z127" s="211">
        <v>735</v>
      </c>
      <c r="AA127" s="212">
        <f t="shared" si="18"/>
        <v>235.22399999999999</v>
      </c>
      <c r="AB127" s="210">
        <f t="shared" si="19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12"/>
        <v>39.6</v>
      </c>
      <c r="H128" s="40">
        <f t="shared" si="12"/>
        <v>39.204000000000001</v>
      </c>
      <c r="I128" s="40"/>
      <c r="J128" s="40">
        <f t="shared" si="13"/>
        <v>38.808</v>
      </c>
      <c r="K128" s="204">
        <v>697</v>
      </c>
      <c r="L128" s="194">
        <f t="shared" si="14"/>
        <v>39.204000000000001</v>
      </c>
      <c r="M128" s="10">
        <f t="shared" si="15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6"/>
        <v>336.6</v>
      </c>
      <c r="W128" s="210">
        <f t="shared" si="16"/>
        <v>333.23400000000004</v>
      </c>
      <c r="X128" s="210">
        <v>170</v>
      </c>
      <c r="Y128" s="210">
        <f t="shared" si="17"/>
        <v>319.90464000000003</v>
      </c>
      <c r="Z128" s="211">
        <v>736</v>
      </c>
      <c r="AA128" s="212">
        <f t="shared" si="18"/>
        <v>163.23400000000004</v>
      </c>
      <c r="AB128" s="210">
        <f t="shared" si="19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12"/>
        <v>173.25</v>
      </c>
      <c r="H129" s="40">
        <f t="shared" si="12"/>
        <v>171.51750000000001</v>
      </c>
      <c r="I129" s="40"/>
      <c r="J129" s="40">
        <f t="shared" si="13"/>
        <v>169.785</v>
      </c>
      <c r="K129" s="204">
        <v>697</v>
      </c>
      <c r="L129" s="194">
        <f t="shared" si="14"/>
        <v>171.51750000000001</v>
      </c>
      <c r="M129" s="10">
        <f t="shared" si="15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6"/>
        <v>0</v>
      </c>
      <c r="W129" s="210">
        <f t="shared" si="16"/>
        <v>0</v>
      </c>
      <c r="X129" s="210"/>
      <c r="Y129" s="210">
        <f t="shared" si="17"/>
        <v>0</v>
      </c>
      <c r="Z129" s="211"/>
      <c r="AA129" s="212">
        <f t="shared" si="18"/>
        <v>0</v>
      </c>
      <c r="AB129" s="210">
        <f t="shared" si="19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12"/>
        <v>544.5</v>
      </c>
      <c r="H130" s="40">
        <f t="shared" si="12"/>
        <v>539.05499999999995</v>
      </c>
      <c r="I130" s="40"/>
      <c r="J130" s="40">
        <f t="shared" si="13"/>
        <v>533.61</v>
      </c>
      <c r="K130" s="213">
        <v>698</v>
      </c>
      <c r="L130" s="194">
        <f t="shared" si="14"/>
        <v>539.05499999999995</v>
      </c>
      <c r="M130" s="10">
        <f t="shared" si="15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6"/>
        <v>148.5</v>
      </c>
      <c r="W130" s="210">
        <f t="shared" si="16"/>
        <v>147.01499999999999</v>
      </c>
      <c r="X130" s="210"/>
      <c r="Y130" s="210">
        <f t="shared" si="17"/>
        <v>141.13439999999997</v>
      </c>
      <c r="Z130" s="211">
        <v>736</v>
      </c>
      <c r="AA130" s="212">
        <f t="shared" si="18"/>
        <v>147.01499999999999</v>
      </c>
      <c r="AB130" s="210">
        <f t="shared" si="19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12"/>
        <v>41.58</v>
      </c>
      <c r="H131" s="40">
        <f t="shared" si="12"/>
        <v>41.164200000000001</v>
      </c>
      <c r="I131" s="40"/>
      <c r="J131" s="40">
        <f t="shared" si="13"/>
        <v>40.748399999999997</v>
      </c>
      <c r="K131" s="213">
        <v>698</v>
      </c>
      <c r="L131" s="194">
        <f t="shared" si="14"/>
        <v>41.164200000000001</v>
      </c>
      <c r="M131" s="10">
        <f t="shared" si="15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6"/>
        <v>544.5</v>
      </c>
      <c r="W131" s="210">
        <f t="shared" si="16"/>
        <v>539.05499999999995</v>
      </c>
      <c r="X131" s="210">
        <v>270</v>
      </c>
      <c r="Y131" s="210">
        <f t="shared" si="17"/>
        <v>517.49279999999999</v>
      </c>
      <c r="Z131" s="211">
        <v>736</v>
      </c>
      <c r="AA131" s="212">
        <f t="shared" si="18"/>
        <v>269.05499999999995</v>
      </c>
      <c r="AB131" s="210">
        <f t="shared" si="19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12"/>
        <v>44.55</v>
      </c>
      <c r="H132" s="40">
        <f t="shared" si="12"/>
        <v>44.104499999999994</v>
      </c>
      <c r="I132" s="40"/>
      <c r="J132" s="40">
        <f t="shared" si="13"/>
        <v>43.658999999999999</v>
      </c>
      <c r="K132" s="213">
        <v>698</v>
      </c>
      <c r="L132" s="194">
        <f t="shared" si="14"/>
        <v>44.104499999999994</v>
      </c>
      <c r="M132" s="10">
        <f t="shared" si="15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6"/>
        <v>336.6</v>
      </c>
      <c r="W132" s="210">
        <f t="shared" si="16"/>
        <v>333.23400000000004</v>
      </c>
      <c r="X132" s="210">
        <v>170</v>
      </c>
      <c r="Y132" s="210">
        <f t="shared" si="17"/>
        <v>319.90464000000003</v>
      </c>
      <c r="Z132" s="211">
        <v>736</v>
      </c>
      <c r="AA132" s="212">
        <f t="shared" si="18"/>
        <v>163.23400000000004</v>
      </c>
      <c r="AB132" s="210">
        <f t="shared" si="19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12"/>
        <v>148.5</v>
      </c>
      <c r="H133" s="40">
        <f t="shared" si="12"/>
        <v>147.01499999999999</v>
      </c>
      <c r="I133" s="40"/>
      <c r="J133" s="40">
        <f t="shared" ref="J133:J143" si="20">H133*0.96</f>
        <v>141.13439999999997</v>
      </c>
      <c r="K133" s="193"/>
      <c r="L133" s="194">
        <f t="shared" si="14"/>
        <v>147.01499999999999</v>
      </c>
      <c r="M133" s="10">
        <f t="shared" ref="M133:M143" si="21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6"/>
        <v>148.5</v>
      </c>
      <c r="W133" s="210">
        <f t="shared" si="16"/>
        <v>147.01499999999999</v>
      </c>
      <c r="X133" s="210"/>
      <c r="Y133" s="210">
        <f t="shared" si="17"/>
        <v>141.13439999999997</v>
      </c>
      <c r="Z133" s="211">
        <v>736</v>
      </c>
      <c r="AA133" s="212">
        <f t="shared" si="18"/>
        <v>147.01499999999999</v>
      </c>
      <c r="AB133" s="210">
        <f t="shared" si="19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12"/>
        <v>267.3</v>
      </c>
      <c r="H134" s="40">
        <f t="shared" si="12"/>
        <v>264.62700000000001</v>
      </c>
      <c r="I134" s="40">
        <v>120</v>
      </c>
      <c r="J134" s="40">
        <f t="shared" si="20"/>
        <v>254.04192</v>
      </c>
      <c r="K134" s="193"/>
      <c r="L134" s="194">
        <f t="shared" si="14"/>
        <v>144.62700000000001</v>
      </c>
      <c r="M134" s="10">
        <f t="shared" si="21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6"/>
        <v>0</v>
      </c>
      <c r="W134" s="210">
        <f t="shared" si="16"/>
        <v>0</v>
      </c>
      <c r="X134" s="210"/>
      <c r="Y134" s="210">
        <f t="shared" si="17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12"/>
        <v>237.6</v>
      </c>
      <c r="H135" s="40">
        <f t="shared" si="12"/>
        <v>235.22399999999999</v>
      </c>
      <c r="I135" s="40">
        <v>100</v>
      </c>
      <c r="J135" s="40">
        <f t="shared" si="20"/>
        <v>225.81503999999998</v>
      </c>
      <c r="K135" s="193"/>
      <c r="L135" s="194">
        <f t="shared" si="14"/>
        <v>135.22399999999999</v>
      </c>
      <c r="M135" s="10">
        <f t="shared" si="21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6"/>
        <v>663.3</v>
      </c>
      <c r="W135" s="210">
        <f t="shared" si="16"/>
        <v>656.66699999999992</v>
      </c>
      <c r="X135" s="210">
        <v>330</v>
      </c>
      <c r="Y135" s="210">
        <f t="shared" si="17"/>
        <v>630.40031999999985</v>
      </c>
      <c r="Z135" s="211">
        <v>736</v>
      </c>
      <c r="AA135" s="212">
        <f t="shared" ref="AA135:AA145" si="22">W135-X135</f>
        <v>326.66699999999992</v>
      </c>
      <c r="AB135" s="210">
        <f t="shared" ref="AB135:AB145" si="23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12"/>
        <v>99</v>
      </c>
      <c r="H136" s="215">
        <f t="shared" si="12"/>
        <v>98.01</v>
      </c>
      <c r="I136" s="215"/>
      <c r="J136" s="215">
        <f t="shared" si="20"/>
        <v>94.089600000000004</v>
      </c>
      <c r="K136" s="216">
        <v>737</v>
      </c>
      <c r="L136" s="217">
        <f t="shared" si="14"/>
        <v>98.01</v>
      </c>
      <c r="M136" s="215">
        <f t="shared" si="21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6"/>
        <v>264.33</v>
      </c>
      <c r="W136" s="210">
        <f t="shared" si="16"/>
        <v>261.68669999999997</v>
      </c>
      <c r="X136" s="210">
        <v>100</v>
      </c>
      <c r="Y136" s="210">
        <f t="shared" si="17"/>
        <v>251.21923199999998</v>
      </c>
      <c r="Z136" s="211">
        <v>735</v>
      </c>
      <c r="AA136" s="212">
        <f t="shared" si="22"/>
        <v>161.68669999999997</v>
      </c>
      <c r="AB136" s="210">
        <f t="shared" si="23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12"/>
        <v>148.5</v>
      </c>
      <c r="H137" s="40">
        <f t="shared" si="12"/>
        <v>147.01499999999999</v>
      </c>
      <c r="I137" s="40"/>
      <c r="J137" s="40">
        <f t="shared" si="20"/>
        <v>141.13439999999997</v>
      </c>
      <c r="K137" s="193"/>
      <c r="L137" s="194">
        <f t="shared" si="14"/>
        <v>147.01499999999999</v>
      </c>
      <c r="M137" s="10">
        <f t="shared" si="21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6"/>
        <v>99</v>
      </c>
      <c r="W137" s="210">
        <f t="shared" si="16"/>
        <v>98.01</v>
      </c>
      <c r="X137" s="210"/>
      <c r="Y137" s="210">
        <f t="shared" si="17"/>
        <v>94.089600000000004</v>
      </c>
      <c r="Z137" s="211">
        <v>737</v>
      </c>
      <c r="AA137" s="212">
        <f t="shared" si="22"/>
        <v>98.01</v>
      </c>
      <c r="AB137" s="210">
        <f t="shared" si="23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12"/>
        <v>148.5</v>
      </c>
      <c r="H138" s="40">
        <f t="shared" si="12"/>
        <v>147.01499999999999</v>
      </c>
      <c r="I138" s="40"/>
      <c r="J138" s="40">
        <f t="shared" si="20"/>
        <v>141.13439999999997</v>
      </c>
      <c r="K138" s="193"/>
      <c r="L138" s="194">
        <f t="shared" si="14"/>
        <v>147.01499999999999</v>
      </c>
      <c r="M138" s="10">
        <f t="shared" si="21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6"/>
        <v>173.25</v>
      </c>
      <c r="W138" s="40">
        <f t="shared" si="16"/>
        <v>171.51750000000001</v>
      </c>
      <c r="X138" s="40"/>
      <c r="Y138" s="40">
        <f t="shared" si="17"/>
        <v>164.6568</v>
      </c>
      <c r="Z138" s="218">
        <v>749</v>
      </c>
      <c r="AA138" s="194">
        <f t="shared" si="22"/>
        <v>171.51750000000001</v>
      </c>
      <c r="AB138" s="10">
        <f t="shared" si="23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12"/>
        <v>237.6</v>
      </c>
      <c r="H139" s="40">
        <f t="shared" si="12"/>
        <v>235.22399999999999</v>
      </c>
      <c r="I139" s="195">
        <v>100</v>
      </c>
      <c r="J139" s="40">
        <f t="shared" si="20"/>
        <v>225.81503999999998</v>
      </c>
      <c r="K139" s="193"/>
      <c r="L139" s="194">
        <f t="shared" si="14"/>
        <v>135.22399999999999</v>
      </c>
      <c r="M139" s="10">
        <f t="shared" si="21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6"/>
        <v>336.6</v>
      </c>
      <c r="W139" s="40">
        <f t="shared" si="16"/>
        <v>333.23400000000004</v>
      </c>
      <c r="X139" s="40">
        <v>170</v>
      </c>
      <c r="Y139" s="40">
        <f t="shared" si="17"/>
        <v>319.90464000000003</v>
      </c>
      <c r="Z139" s="193">
        <v>750</v>
      </c>
      <c r="AA139" s="194">
        <f t="shared" si="22"/>
        <v>163.23400000000004</v>
      </c>
      <c r="AB139" s="10">
        <f t="shared" si="23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12"/>
        <v>99</v>
      </c>
      <c r="H140" s="215">
        <f t="shared" si="12"/>
        <v>98.01</v>
      </c>
      <c r="I140" s="219"/>
      <c r="J140" s="215">
        <f t="shared" si="20"/>
        <v>94.089600000000004</v>
      </c>
      <c r="K140" s="216">
        <v>737</v>
      </c>
      <c r="L140" s="217">
        <f t="shared" si="14"/>
        <v>98.01</v>
      </c>
      <c r="M140" s="215">
        <f t="shared" si="21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6"/>
        <v>663.3</v>
      </c>
      <c r="W140" s="40">
        <f t="shared" si="16"/>
        <v>656.66699999999992</v>
      </c>
      <c r="X140" s="40"/>
      <c r="Y140" s="40">
        <f t="shared" si="17"/>
        <v>630.40031999999985</v>
      </c>
      <c r="Z140" s="193">
        <v>750</v>
      </c>
      <c r="AA140" s="194">
        <f t="shared" si="22"/>
        <v>656.66699999999992</v>
      </c>
      <c r="AB140" s="10">
        <f t="shared" si="23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12"/>
        <v>148.5</v>
      </c>
      <c r="H141" s="40">
        <f t="shared" si="12"/>
        <v>147.01499999999999</v>
      </c>
      <c r="I141" s="40"/>
      <c r="J141" s="40">
        <f t="shared" si="20"/>
        <v>141.13439999999997</v>
      </c>
      <c r="K141" s="193"/>
      <c r="L141" s="194">
        <f t="shared" si="14"/>
        <v>147.01499999999999</v>
      </c>
      <c r="M141" s="10">
        <f t="shared" si="21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6"/>
        <v>148.5</v>
      </c>
      <c r="W141" s="40">
        <f t="shared" si="16"/>
        <v>147.01499999999999</v>
      </c>
      <c r="X141" s="195"/>
      <c r="Y141" s="40">
        <f t="shared" si="17"/>
        <v>141.13439999999997</v>
      </c>
      <c r="Z141" s="218">
        <v>749</v>
      </c>
      <c r="AA141" s="194">
        <f t="shared" si="22"/>
        <v>147.01499999999999</v>
      </c>
      <c r="AB141" s="10">
        <f t="shared" si="23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12"/>
        <v>0</v>
      </c>
      <c r="H142" s="40">
        <f t="shared" si="12"/>
        <v>0</v>
      </c>
      <c r="I142" s="11"/>
      <c r="J142" s="40">
        <f t="shared" si="20"/>
        <v>0</v>
      </c>
      <c r="K142" s="193"/>
      <c r="L142" s="194">
        <f t="shared" si="14"/>
        <v>0</v>
      </c>
      <c r="M142" s="10">
        <f t="shared" si="21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6"/>
        <v>148.5</v>
      </c>
      <c r="W142" s="40">
        <f t="shared" si="16"/>
        <v>147.01499999999999</v>
      </c>
      <c r="X142" s="195"/>
      <c r="Y142" s="40">
        <f t="shared" si="17"/>
        <v>141.13439999999997</v>
      </c>
      <c r="Z142" s="193">
        <v>750</v>
      </c>
      <c r="AA142" s="194">
        <f t="shared" si="22"/>
        <v>147.01499999999999</v>
      </c>
      <c r="AB142" s="10">
        <f t="shared" si="23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12"/>
        <v>0</v>
      </c>
      <c r="H143" s="40">
        <f t="shared" si="12"/>
        <v>0</v>
      </c>
      <c r="I143" s="11"/>
      <c r="J143" s="40">
        <f t="shared" si="20"/>
        <v>0</v>
      </c>
      <c r="K143" s="193"/>
      <c r="L143" s="194">
        <f t="shared" si="14"/>
        <v>0</v>
      </c>
      <c r="M143" s="10">
        <f t="shared" si="21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6"/>
        <v>148.5</v>
      </c>
      <c r="W143" s="40">
        <f t="shared" si="16"/>
        <v>147.01499999999999</v>
      </c>
      <c r="X143" s="40"/>
      <c r="Y143" s="40">
        <f t="shared" si="17"/>
        <v>141.13439999999997</v>
      </c>
      <c r="Z143" s="193">
        <v>753</v>
      </c>
      <c r="AA143" s="194">
        <f t="shared" si="22"/>
        <v>147.01499999999999</v>
      </c>
      <c r="AB143" s="10">
        <f t="shared" si="23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6"/>
        <v>0</v>
      </c>
      <c r="W144" s="40">
        <f t="shared" si="16"/>
        <v>0</v>
      </c>
      <c r="X144" s="11"/>
      <c r="Y144" s="40">
        <f t="shared" si="17"/>
        <v>0</v>
      </c>
      <c r="Z144" s="193"/>
      <c r="AA144" s="194">
        <f t="shared" si="22"/>
        <v>0</v>
      </c>
      <c r="AB144" s="10">
        <f t="shared" si="23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6"/>
        <v>0</v>
      </c>
      <c r="W145" s="40">
        <f t="shared" si="16"/>
        <v>0</v>
      </c>
      <c r="X145" s="11"/>
      <c r="Y145" s="40">
        <f t="shared" si="17"/>
        <v>0</v>
      </c>
      <c r="Z145" s="193"/>
      <c r="AA145" s="194">
        <f t="shared" si="22"/>
        <v>0</v>
      </c>
      <c r="AB145" s="10">
        <f t="shared" si="23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397" t="s">
        <v>48</v>
      </c>
      <c r="G147" s="397"/>
      <c r="H147" s="397"/>
      <c r="I147" s="397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397" t="s">
        <v>48</v>
      </c>
      <c r="V149" s="397"/>
      <c r="W149" s="397"/>
      <c r="X149" s="397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398" t="s">
        <v>113</v>
      </c>
      <c r="C153" s="398"/>
      <c r="D153" s="398"/>
      <c r="E153" s="398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4">F155*0.99</f>
        <v>148.5</v>
      </c>
      <c r="H155" s="40">
        <f t="shared" si="24"/>
        <v>147.01499999999999</v>
      </c>
      <c r="I155" s="40"/>
      <c r="J155" s="40">
        <f t="shared" ref="J155:J180" si="25">G155*0.96</f>
        <v>142.56</v>
      </c>
      <c r="K155" s="193">
        <v>774</v>
      </c>
      <c r="L155" s="194">
        <f t="shared" ref="L155:L180" si="26">H155-I155</f>
        <v>147.01499999999999</v>
      </c>
      <c r="M155" s="10">
        <f t="shared" ref="M155:M180" si="27">L155*0.96</f>
        <v>141.13439999999997</v>
      </c>
      <c r="P155" s="398" t="s">
        <v>201</v>
      </c>
      <c r="Q155" s="398"/>
      <c r="R155" s="398"/>
      <c r="S155" s="398"/>
      <c r="T155" s="398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4"/>
        <v>198</v>
      </c>
      <c r="H156" s="40">
        <f t="shared" si="24"/>
        <v>196.02</v>
      </c>
      <c r="I156" s="40"/>
      <c r="J156" s="40">
        <f t="shared" si="25"/>
        <v>190.07999999999998</v>
      </c>
      <c r="K156" s="77">
        <v>772</v>
      </c>
      <c r="L156" s="194">
        <f t="shared" si="26"/>
        <v>196.02</v>
      </c>
      <c r="M156" s="10">
        <f t="shared" si="2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4"/>
        <v>960.3</v>
      </c>
      <c r="H157" s="40">
        <f t="shared" si="24"/>
        <v>950.697</v>
      </c>
      <c r="I157" s="40">
        <v>470</v>
      </c>
      <c r="J157" s="40">
        <f t="shared" si="25"/>
        <v>921.88799999999992</v>
      </c>
      <c r="K157" s="222">
        <v>771</v>
      </c>
      <c r="L157" s="194">
        <f t="shared" si="26"/>
        <v>480.697</v>
      </c>
      <c r="M157" s="10">
        <f t="shared" si="27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8">U157*0.99</f>
        <v>237.6</v>
      </c>
      <c r="W157" s="40">
        <f t="shared" si="28"/>
        <v>235.22399999999999</v>
      </c>
      <c r="X157" s="40">
        <v>100</v>
      </c>
      <c r="Y157" s="40">
        <f t="shared" ref="Y157:Y176" si="29">V157*0.98</f>
        <v>232.84799999999998</v>
      </c>
      <c r="Z157" s="193"/>
      <c r="AA157" s="194">
        <f t="shared" ref="AA157:AA176" si="30">W157-X157</f>
        <v>135.22399999999999</v>
      </c>
      <c r="AB157" s="10">
        <f t="shared" ref="AB157:AB176" si="31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4"/>
        <v>544.5</v>
      </c>
      <c r="H158" s="40">
        <f t="shared" si="24"/>
        <v>539.05499999999995</v>
      </c>
      <c r="I158" s="40">
        <v>270</v>
      </c>
      <c r="J158" s="40">
        <f t="shared" si="25"/>
        <v>522.72</v>
      </c>
      <c r="K158" s="193">
        <v>774</v>
      </c>
      <c r="L158" s="194">
        <f t="shared" si="26"/>
        <v>269.05499999999995</v>
      </c>
      <c r="M158" s="10">
        <f t="shared" si="27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8"/>
        <v>237.6</v>
      </c>
      <c r="W158" s="40">
        <f t="shared" si="28"/>
        <v>235.22399999999999</v>
      </c>
      <c r="X158" s="40">
        <v>100</v>
      </c>
      <c r="Y158" s="40">
        <f t="shared" si="29"/>
        <v>232.84799999999998</v>
      </c>
      <c r="Z158" s="193"/>
      <c r="AA158" s="194">
        <f t="shared" si="30"/>
        <v>135.22399999999999</v>
      </c>
      <c r="AB158" s="10">
        <f t="shared" si="31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4"/>
        <v>336.6</v>
      </c>
      <c r="H159" s="40">
        <f t="shared" si="24"/>
        <v>333.23400000000004</v>
      </c>
      <c r="I159" s="40">
        <v>170</v>
      </c>
      <c r="J159" s="40">
        <f t="shared" si="25"/>
        <v>323.13600000000002</v>
      </c>
      <c r="K159" s="193">
        <v>774</v>
      </c>
      <c r="L159" s="194">
        <f t="shared" si="26"/>
        <v>163.23400000000004</v>
      </c>
      <c r="M159" s="10">
        <f t="shared" si="27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8"/>
        <v>148.5</v>
      </c>
      <c r="W159" s="40">
        <f t="shared" si="28"/>
        <v>147.01499999999999</v>
      </c>
      <c r="X159" s="40"/>
      <c r="Y159" s="40">
        <f t="shared" si="29"/>
        <v>145.53</v>
      </c>
      <c r="Z159" s="193"/>
      <c r="AA159" s="194">
        <f t="shared" si="30"/>
        <v>147.01499999999999</v>
      </c>
      <c r="AB159" s="10">
        <f t="shared" si="31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4"/>
        <v>148.5</v>
      </c>
      <c r="H160" s="40">
        <f t="shared" si="24"/>
        <v>147.01499999999999</v>
      </c>
      <c r="I160" s="40"/>
      <c r="J160" s="40">
        <f t="shared" si="25"/>
        <v>142.56</v>
      </c>
      <c r="K160" s="222">
        <v>771</v>
      </c>
      <c r="L160" s="194">
        <f t="shared" si="26"/>
        <v>147.01499999999999</v>
      </c>
      <c r="M160" s="10">
        <f t="shared" si="27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8"/>
        <v>336.6</v>
      </c>
      <c r="W160" s="40">
        <f t="shared" si="28"/>
        <v>333.23400000000004</v>
      </c>
      <c r="X160" s="40"/>
      <c r="Y160" s="40">
        <f t="shared" si="29"/>
        <v>329.86799999999999</v>
      </c>
      <c r="Z160" s="193"/>
      <c r="AA160" s="194">
        <f t="shared" si="30"/>
        <v>333.23400000000004</v>
      </c>
      <c r="AB160" s="10">
        <f t="shared" si="31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4"/>
        <v>267.3</v>
      </c>
      <c r="H161" s="40">
        <f t="shared" si="24"/>
        <v>264.62700000000001</v>
      </c>
      <c r="I161" s="40">
        <v>100</v>
      </c>
      <c r="J161" s="40">
        <f t="shared" si="25"/>
        <v>256.608</v>
      </c>
      <c r="K161" s="193">
        <v>774</v>
      </c>
      <c r="L161" s="194">
        <f t="shared" si="26"/>
        <v>164.62700000000001</v>
      </c>
      <c r="M161" s="10">
        <f t="shared" si="27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8"/>
        <v>148.5</v>
      </c>
      <c r="W161" s="40">
        <f t="shared" si="28"/>
        <v>147.01499999999999</v>
      </c>
      <c r="X161" s="40"/>
      <c r="Y161" s="40">
        <f t="shared" si="29"/>
        <v>145.53</v>
      </c>
      <c r="Z161" s="193"/>
      <c r="AA161" s="194">
        <f t="shared" si="30"/>
        <v>147.01499999999999</v>
      </c>
      <c r="AB161" s="10">
        <f t="shared" si="31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4"/>
        <v>148.5</v>
      </c>
      <c r="H162" s="40">
        <f t="shared" si="24"/>
        <v>147.01499999999999</v>
      </c>
      <c r="I162" s="40"/>
      <c r="J162" s="40">
        <f t="shared" si="25"/>
        <v>142.56</v>
      </c>
      <c r="K162" s="193">
        <v>774</v>
      </c>
      <c r="L162" s="194">
        <f t="shared" si="26"/>
        <v>147.01499999999999</v>
      </c>
      <c r="M162" s="10">
        <f t="shared" si="27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8"/>
        <v>148.5</v>
      </c>
      <c r="W162" s="40">
        <f t="shared" si="28"/>
        <v>147.01499999999999</v>
      </c>
      <c r="X162" s="40"/>
      <c r="Y162" s="40">
        <f t="shared" si="29"/>
        <v>145.53</v>
      </c>
      <c r="Z162" s="193"/>
      <c r="AA162" s="194">
        <f t="shared" si="30"/>
        <v>147.01499999999999</v>
      </c>
      <c r="AB162" s="10">
        <f t="shared" si="31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4"/>
        <v>336.6</v>
      </c>
      <c r="H163" s="40">
        <f t="shared" si="24"/>
        <v>333.23400000000004</v>
      </c>
      <c r="I163" s="40">
        <v>120</v>
      </c>
      <c r="J163" s="40">
        <f t="shared" si="25"/>
        <v>323.13600000000002</v>
      </c>
      <c r="K163" s="222">
        <v>771</v>
      </c>
      <c r="L163" s="194">
        <f t="shared" si="26"/>
        <v>213.23400000000004</v>
      </c>
      <c r="M163" s="10">
        <f t="shared" si="27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8"/>
        <v>148.5</v>
      </c>
      <c r="W163" s="40">
        <f t="shared" si="28"/>
        <v>147.01499999999999</v>
      </c>
      <c r="X163" s="40"/>
      <c r="Y163" s="40">
        <f t="shared" si="29"/>
        <v>145.53</v>
      </c>
      <c r="Z163" s="193"/>
      <c r="AA163" s="194">
        <f t="shared" si="30"/>
        <v>147.01499999999999</v>
      </c>
      <c r="AB163" s="10">
        <f t="shared" si="31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4"/>
        <v>336.6</v>
      </c>
      <c r="H164" s="40">
        <f t="shared" si="24"/>
        <v>333.23400000000004</v>
      </c>
      <c r="I164" s="40">
        <v>170</v>
      </c>
      <c r="J164" s="40">
        <f t="shared" si="25"/>
        <v>323.13600000000002</v>
      </c>
      <c r="K164" s="193">
        <v>774</v>
      </c>
      <c r="L164" s="194">
        <f t="shared" si="26"/>
        <v>163.23400000000004</v>
      </c>
      <c r="M164" s="10">
        <f t="shared" si="27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8"/>
        <v>173.25</v>
      </c>
      <c r="W164" s="40">
        <f t="shared" si="28"/>
        <v>171.51750000000001</v>
      </c>
      <c r="X164" s="40"/>
      <c r="Y164" s="40">
        <f t="shared" si="29"/>
        <v>169.785</v>
      </c>
      <c r="Z164" s="193"/>
      <c r="AA164" s="194">
        <f t="shared" si="30"/>
        <v>171.51750000000001</v>
      </c>
      <c r="AB164" s="10">
        <f t="shared" si="31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4"/>
        <v>198</v>
      </c>
      <c r="H165" s="40">
        <f t="shared" si="24"/>
        <v>196.02</v>
      </c>
      <c r="I165" s="40"/>
      <c r="J165" s="40">
        <f t="shared" si="25"/>
        <v>190.07999999999998</v>
      </c>
      <c r="K165" s="77">
        <v>772</v>
      </c>
      <c r="L165" s="194">
        <f t="shared" si="26"/>
        <v>196.02</v>
      </c>
      <c r="M165" s="10">
        <f t="shared" si="27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8"/>
        <v>173.25</v>
      </c>
      <c r="W165" s="40">
        <f t="shared" si="28"/>
        <v>171.51750000000001</v>
      </c>
      <c r="X165" s="40"/>
      <c r="Y165" s="40">
        <f t="shared" si="29"/>
        <v>169.785</v>
      </c>
      <c r="Z165" s="193"/>
      <c r="AA165" s="194">
        <f t="shared" si="30"/>
        <v>171.51750000000001</v>
      </c>
      <c r="AB165" s="10">
        <f t="shared" si="31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4"/>
        <v>173.25</v>
      </c>
      <c r="H166" s="40">
        <f t="shared" si="24"/>
        <v>171.51750000000001</v>
      </c>
      <c r="I166" s="40"/>
      <c r="J166" s="40">
        <f t="shared" si="25"/>
        <v>166.32</v>
      </c>
      <c r="K166" s="77">
        <v>772</v>
      </c>
      <c r="L166" s="194">
        <f t="shared" si="26"/>
        <v>171.51750000000001</v>
      </c>
      <c r="M166" s="10">
        <f t="shared" si="27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8"/>
        <v>173.25</v>
      </c>
      <c r="W166" s="40">
        <f t="shared" si="28"/>
        <v>171.51750000000001</v>
      </c>
      <c r="X166" s="40"/>
      <c r="Y166" s="40">
        <f t="shared" si="29"/>
        <v>169.785</v>
      </c>
      <c r="Z166" s="193"/>
      <c r="AA166" s="194">
        <f t="shared" si="30"/>
        <v>171.51750000000001</v>
      </c>
      <c r="AB166" s="10">
        <f t="shared" si="31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4"/>
        <v>267.3</v>
      </c>
      <c r="H167" s="40">
        <f t="shared" si="24"/>
        <v>264.62700000000001</v>
      </c>
      <c r="I167" s="40">
        <v>120</v>
      </c>
      <c r="J167" s="40">
        <f t="shared" si="25"/>
        <v>256.608</v>
      </c>
      <c r="K167" s="193">
        <v>774</v>
      </c>
      <c r="L167" s="194">
        <f t="shared" si="26"/>
        <v>144.62700000000001</v>
      </c>
      <c r="M167" s="10">
        <f t="shared" si="27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8"/>
        <v>173.25</v>
      </c>
      <c r="W167" s="40">
        <f t="shared" si="28"/>
        <v>171.51750000000001</v>
      </c>
      <c r="X167" s="40"/>
      <c r="Y167" s="40">
        <f t="shared" si="29"/>
        <v>169.785</v>
      </c>
      <c r="Z167" s="193"/>
      <c r="AA167" s="194">
        <f t="shared" si="30"/>
        <v>171.51750000000001</v>
      </c>
      <c r="AB167" s="10">
        <f t="shared" si="31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4"/>
        <v>267.3</v>
      </c>
      <c r="H168" s="40">
        <f t="shared" si="24"/>
        <v>264.62700000000001</v>
      </c>
      <c r="I168" s="40">
        <v>100</v>
      </c>
      <c r="J168" s="40">
        <f t="shared" si="25"/>
        <v>256.608</v>
      </c>
      <c r="K168" s="193">
        <v>774</v>
      </c>
      <c r="L168" s="194">
        <f t="shared" si="26"/>
        <v>164.62700000000001</v>
      </c>
      <c r="M168" s="10">
        <f t="shared" si="27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8"/>
        <v>173.25</v>
      </c>
      <c r="W168" s="40">
        <f t="shared" si="28"/>
        <v>171.51750000000001</v>
      </c>
      <c r="X168" s="40"/>
      <c r="Y168" s="40">
        <f t="shared" si="29"/>
        <v>169.785</v>
      </c>
      <c r="Z168" s="193"/>
      <c r="AA168" s="194">
        <f t="shared" si="30"/>
        <v>171.51750000000001</v>
      </c>
      <c r="AB168" s="10">
        <f t="shared" si="31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4"/>
        <v>237.6</v>
      </c>
      <c r="H169" s="40">
        <f t="shared" si="24"/>
        <v>235.22399999999999</v>
      </c>
      <c r="I169" s="40">
        <v>100</v>
      </c>
      <c r="J169" s="40">
        <f t="shared" si="25"/>
        <v>228.09599999999998</v>
      </c>
      <c r="K169" s="222">
        <v>771</v>
      </c>
      <c r="L169" s="194">
        <f t="shared" si="26"/>
        <v>135.22399999999999</v>
      </c>
      <c r="M169" s="10">
        <f t="shared" si="27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8"/>
        <v>173.25</v>
      </c>
      <c r="W169" s="40">
        <f t="shared" si="28"/>
        <v>171.51750000000001</v>
      </c>
      <c r="X169" s="40"/>
      <c r="Y169" s="40">
        <f t="shared" si="29"/>
        <v>169.785</v>
      </c>
      <c r="Z169" s="193"/>
      <c r="AA169" s="194">
        <f t="shared" si="30"/>
        <v>171.51750000000001</v>
      </c>
      <c r="AB169" s="10">
        <f t="shared" si="31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4"/>
        <v>574.20000000000005</v>
      </c>
      <c r="H170" s="40">
        <f t="shared" si="24"/>
        <v>568.45800000000008</v>
      </c>
      <c r="I170" s="195">
        <v>290</v>
      </c>
      <c r="J170" s="40">
        <f t="shared" si="25"/>
        <v>551.23199999999997</v>
      </c>
      <c r="K170" s="193">
        <v>788</v>
      </c>
      <c r="L170" s="194">
        <f t="shared" si="26"/>
        <v>278.45800000000008</v>
      </c>
      <c r="M170" s="10">
        <f t="shared" si="27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8"/>
        <v>168.3</v>
      </c>
      <c r="W170" s="40">
        <f t="shared" si="28"/>
        <v>166.61700000000002</v>
      </c>
      <c r="X170" s="40"/>
      <c r="Y170" s="40">
        <f t="shared" si="29"/>
        <v>164.934</v>
      </c>
      <c r="Z170" s="193"/>
      <c r="AA170" s="194">
        <f t="shared" si="30"/>
        <v>166.61700000000002</v>
      </c>
      <c r="AB170" s="10">
        <f t="shared" si="31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4"/>
        <v>198</v>
      </c>
      <c r="H171" s="40">
        <f t="shared" si="24"/>
        <v>196.02</v>
      </c>
      <c r="I171" s="195"/>
      <c r="J171" s="40">
        <f t="shared" si="25"/>
        <v>190.07999999999998</v>
      </c>
      <c r="K171" s="193">
        <v>786</v>
      </c>
      <c r="L171" s="194">
        <f t="shared" si="26"/>
        <v>196.02</v>
      </c>
      <c r="M171" s="10">
        <f t="shared" si="27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8"/>
        <v>138.6</v>
      </c>
      <c r="W171" s="40">
        <f t="shared" si="28"/>
        <v>137.214</v>
      </c>
      <c r="X171" s="40"/>
      <c r="Y171" s="40">
        <f t="shared" si="29"/>
        <v>135.828</v>
      </c>
      <c r="Z171" s="193"/>
      <c r="AA171" s="194">
        <f t="shared" si="30"/>
        <v>137.214</v>
      </c>
      <c r="AB171" s="10">
        <f t="shared" si="31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4"/>
        <v>336.6</v>
      </c>
      <c r="H172" s="40">
        <f t="shared" si="24"/>
        <v>333.23400000000004</v>
      </c>
      <c r="I172" s="40">
        <v>170</v>
      </c>
      <c r="J172" s="40">
        <f t="shared" si="25"/>
        <v>323.13600000000002</v>
      </c>
      <c r="K172" s="193">
        <v>788</v>
      </c>
      <c r="L172" s="194">
        <f t="shared" si="26"/>
        <v>163.23400000000004</v>
      </c>
      <c r="M172" s="10">
        <f t="shared" si="27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8"/>
        <v>138.6</v>
      </c>
      <c r="W172" s="40">
        <f t="shared" si="28"/>
        <v>137.214</v>
      </c>
      <c r="X172" s="195"/>
      <c r="Y172" s="40">
        <f t="shared" si="29"/>
        <v>135.828</v>
      </c>
      <c r="Z172" s="193"/>
      <c r="AA172" s="194">
        <f t="shared" si="30"/>
        <v>137.214</v>
      </c>
      <c r="AB172" s="10">
        <f t="shared" si="31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4"/>
        <v>663.3</v>
      </c>
      <c r="H173" s="40">
        <f t="shared" si="24"/>
        <v>656.66699999999992</v>
      </c>
      <c r="I173" s="40">
        <v>200</v>
      </c>
      <c r="J173" s="40">
        <f t="shared" si="25"/>
        <v>636.76799999999992</v>
      </c>
      <c r="K173" s="193">
        <v>786</v>
      </c>
      <c r="L173" s="194">
        <f t="shared" si="26"/>
        <v>456.66699999999992</v>
      </c>
      <c r="M173" s="10">
        <f t="shared" si="27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8"/>
        <v>138.6</v>
      </c>
      <c r="W173" s="40">
        <f t="shared" si="28"/>
        <v>137.214</v>
      </c>
      <c r="X173" s="195"/>
      <c r="Y173" s="40">
        <f t="shared" si="29"/>
        <v>135.828</v>
      </c>
      <c r="Z173" s="193"/>
      <c r="AA173" s="194">
        <f t="shared" si="30"/>
        <v>137.214</v>
      </c>
      <c r="AB173" s="10">
        <f t="shared" si="31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4"/>
        <v>267.3</v>
      </c>
      <c r="H174" s="40">
        <f t="shared" si="24"/>
        <v>264.62700000000001</v>
      </c>
      <c r="I174" s="40">
        <v>100</v>
      </c>
      <c r="J174" s="40">
        <f t="shared" si="25"/>
        <v>256.608</v>
      </c>
      <c r="K174" s="193">
        <v>788</v>
      </c>
      <c r="L174" s="194">
        <f t="shared" si="26"/>
        <v>164.62700000000001</v>
      </c>
      <c r="M174" s="10">
        <f t="shared" si="27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8"/>
        <v>495</v>
      </c>
      <c r="W174" s="40">
        <f t="shared" si="28"/>
        <v>490.05</v>
      </c>
      <c r="X174" s="195"/>
      <c r="Y174" s="40">
        <f t="shared" si="29"/>
        <v>485.09999999999997</v>
      </c>
      <c r="Z174" s="193"/>
      <c r="AA174" s="194">
        <f t="shared" si="30"/>
        <v>490.05</v>
      </c>
      <c r="AB174" s="10">
        <f t="shared" si="31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4"/>
        <v>336.6</v>
      </c>
      <c r="H175" s="40">
        <f t="shared" si="24"/>
        <v>333.23400000000004</v>
      </c>
      <c r="I175" s="40"/>
      <c r="J175" s="40">
        <f t="shared" si="25"/>
        <v>323.13600000000002</v>
      </c>
      <c r="K175" s="193">
        <v>786</v>
      </c>
      <c r="L175" s="194">
        <f t="shared" si="26"/>
        <v>333.23400000000004</v>
      </c>
      <c r="M175" s="10">
        <f t="shared" si="27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8"/>
        <v>297</v>
      </c>
      <c r="W175" s="40">
        <f t="shared" si="28"/>
        <v>294.02999999999997</v>
      </c>
      <c r="X175" s="40"/>
      <c r="Y175" s="40">
        <f t="shared" si="29"/>
        <v>291.06</v>
      </c>
      <c r="Z175" s="193"/>
      <c r="AA175" s="194">
        <f t="shared" si="30"/>
        <v>294.02999999999997</v>
      </c>
      <c r="AB175" s="10">
        <f t="shared" si="31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4"/>
        <v>742.5</v>
      </c>
      <c r="H176" s="40">
        <f t="shared" si="24"/>
        <v>735.07500000000005</v>
      </c>
      <c r="I176" s="40">
        <v>370</v>
      </c>
      <c r="J176" s="40">
        <f t="shared" si="25"/>
        <v>712.8</v>
      </c>
      <c r="K176" s="193">
        <v>788</v>
      </c>
      <c r="L176" s="193">
        <f t="shared" si="26"/>
        <v>365.07500000000005</v>
      </c>
      <c r="M176" s="10">
        <f t="shared" si="27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8"/>
        <v>148.5</v>
      </c>
      <c r="W176" s="40">
        <f t="shared" si="28"/>
        <v>147.01499999999999</v>
      </c>
      <c r="X176" s="11"/>
      <c r="Y176" s="40">
        <f t="shared" si="29"/>
        <v>145.53</v>
      </c>
      <c r="Z176" s="193"/>
      <c r="AA176" s="194">
        <f t="shared" si="30"/>
        <v>147.01499999999999</v>
      </c>
      <c r="AB176" s="10">
        <f t="shared" si="31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4"/>
        <v>237.6</v>
      </c>
      <c r="H177" s="40">
        <f t="shared" si="24"/>
        <v>235.22399999999999</v>
      </c>
      <c r="I177" s="40">
        <v>100</v>
      </c>
      <c r="J177" s="40">
        <f t="shared" si="25"/>
        <v>228.09599999999998</v>
      </c>
      <c r="K177" s="193">
        <v>787</v>
      </c>
      <c r="L177" s="193">
        <f t="shared" si="26"/>
        <v>135.22399999999999</v>
      </c>
      <c r="M177" s="10">
        <f t="shared" si="27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4"/>
        <v>148.5</v>
      </c>
      <c r="H178" s="40">
        <f t="shared" si="24"/>
        <v>147.01499999999999</v>
      </c>
      <c r="I178" s="40"/>
      <c r="J178" s="40">
        <f t="shared" si="25"/>
        <v>142.56</v>
      </c>
      <c r="K178" s="193">
        <v>785</v>
      </c>
      <c r="L178" s="193">
        <f t="shared" si="26"/>
        <v>147.01499999999999</v>
      </c>
      <c r="M178" s="10">
        <f t="shared" si="27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4"/>
        <v>148.5</v>
      </c>
      <c r="H179" s="40">
        <f t="shared" si="24"/>
        <v>147.01499999999999</v>
      </c>
      <c r="I179" s="40"/>
      <c r="J179" s="40">
        <f t="shared" si="25"/>
        <v>142.56</v>
      </c>
      <c r="K179" s="193">
        <v>788</v>
      </c>
      <c r="L179" s="193">
        <f t="shared" si="26"/>
        <v>147.01499999999999</v>
      </c>
      <c r="M179" s="10">
        <f t="shared" si="27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4"/>
        <v>99</v>
      </c>
      <c r="H180" s="40">
        <f t="shared" si="24"/>
        <v>98.01</v>
      </c>
      <c r="I180" s="11"/>
      <c r="J180" s="40">
        <f t="shared" si="25"/>
        <v>95.039999999999992</v>
      </c>
      <c r="K180" s="193">
        <v>787</v>
      </c>
      <c r="L180" s="193">
        <f t="shared" si="26"/>
        <v>98.01</v>
      </c>
      <c r="M180" s="10">
        <f t="shared" si="27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397" t="s">
        <v>48</v>
      </c>
      <c r="G183" s="397"/>
      <c r="H183" s="397"/>
      <c r="I183" s="397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397" t="s">
        <v>48</v>
      </c>
      <c r="V185" s="397"/>
      <c r="W185" s="397"/>
      <c r="X185" s="397"/>
      <c r="Y185" s="197"/>
      <c r="Z185" s="198">
        <f>V184-Y183</f>
        <v>39.699000000000069</v>
      </c>
      <c r="AA185" s="199"/>
      <c r="AB185" s="33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2024-01-04T21:46:44Z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