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61752DF4-F660-4EBB-AE38-9D0CB29D7B82}" xr6:coauthVersionLast="47" xr6:coauthVersionMax="47" xr10:uidLastSave="{00000000-0000-0000-0000-000000000000}"/>
  <bookViews>
    <workbookView xWindow="-120" yWindow="-120" windowWidth="20730" windowHeight="11040" tabRatio="565" firstSheet="2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52" i="6"/>
  <c r="Q559" i="22"/>
  <c r="Q552" i="4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78" i="22"/>
  <c r="C581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6" i="22" l="1"/>
  <c r="Y629" i="22" s="1"/>
  <c r="B632" i="22"/>
  <c r="Y634" i="22"/>
  <c r="Y653" i="22" s="1"/>
  <c r="Y630" i="22" s="1"/>
  <c r="Y631" i="22" s="1"/>
  <c r="C680" i="22" s="1"/>
  <c r="C699" i="22" s="1"/>
  <c r="C675" i="22" s="1"/>
  <c r="C671" i="22"/>
  <c r="C67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B680" i="22"/>
  <c r="X632" i="22"/>
  <c r="C200" i="19"/>
  <c r="C203" i="19" s="1"/>
  <c r="C208" i="19"/>
  <c r="C227" i="19" s="1"/>
  <c r="C204" i="19" s="1"/>
  <c r="C111" i="16"/>
  <c r="Y114" i="16" s="1"/>
  <c r="Y133" i="16" s="1"/>
  <c r="Y110" i="16" s="1"/>
  <c r="X680" i="22" l="1"/>
  <c r="B677" i="22"/>
  <c r="Y67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74" i="22" l="1"/>
  <c r="Y676" i="22" s="1"/>
  <c r="C727" i="22"/>
  <c r="C746" i="22" s="1"/>
  <c r="C723" i="22" s="1"/>
  <c r="Y205" i="19"/>
  <c r="B254" i="19" s="1"/>
  <c r="C156" i="16"/>
  <c r="Y160" i="16" s="1"/>
  <c r="Y179" i="16" s="1"/>
  <c r="Y155" i="16" s="1"/>
  <c r="B160" i="16"/>
  <c r="X112" i="16"/>
  <c r="C719" i="22" l="1"/>
  <c r="C722" i="22" s="1"/>
  <c r="C724" i="22" s="1"/>
  <c r="X67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7" i="22" l="1"/>
  <c r="Y746" i="22" s="1"/>
  <c r="Y723" i="22" s="1"/>
  <c r="C764" i="22"/>
  <c r="C767" i="22" s="1"/>
  <c r="X727" i="22"/>
  <c r="B725" i="22"/>
  <c r="Y719" i="22"/>
  <c r="Y72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24" i="22" l="1"/>
  <c r="C773" i="22" s="1"/>
  <c r="C792" i="22" s="1"/>
  <c r="C768" i="22" s="1"/>
  <c r="C769" i="22" s="1"/>
  <c r="B77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25" i="22" l="1"/>
  <c r="Y764" i="22"/>
  <c r="X773" i="22"/>
  <c r="Y773" i="22"/>
  <c r="Y792" i="22" s="1"/>
  <c r="Y768" i="22" s="1"/>
  <c r="B773" i="22"/>
  <c r="C337" i="19"/>
  <c r="C340" i="19" s="1"/>
  <c r="X300" i="19"/>
  <c r="B298" i="19"/>
  <c r="Y300" i="19"/>
  <c r="Y319" i="19" s="1"/>
  <c r="Y296" i="19" s="1"/>
  <c r="Y292" i="19"/>
  <c r="Y295" i="19" s="1"/>
  <c r="Y205" i="16"/>
  <c r="C820" i="22" l="1"/>
  <c r="C839" i="22" s="1"/>
  <c r="C816" i="22" s="1"/>
  <c r="Y767" i="22"/>
  <c r="Y769" i="22" s="1"/>
  <c r="Y297" i="19"/>
  <c r="B346" i="19" s="1"/>
  <c r="B254" i="16"/>
  <c r="C254" i="16"/>
  <c r="C273" i="16" s="1"/>
  <c r="C249" i="16" s="1"/>
  <c r="C250" i="16" s="1"/>
  <c r="Y245" i="16" s="1"/>
  <c r="X206" i="16"/>
  <c r="C812" i="22" l="1"/>
  <c r="C815" i="22" s="1"/>
  <c r="C817" i="22" s="1"/>
  <c r="X77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8" i="22" l="1"/>
  <c r="Y820" i="22"/>
  <c r="Y839" i="22" s="1"/>
  <c r="Y816" i="22" s="1"/>
  <c r="Y812" i="22"/>
  <c r="Y815" i="22" s="1"/>
  <c r="Y817" i="22" s="1"/>
  <c r="C866" i="22" s="1"/>
  <c r="C885" i="22" s="1"/>
  <c r="C861" i="22" s="1"/>
  <c r="X820" i="22"/>
  <c r="C857" i="22"/>
  <c r="C860" i="22" s="1"/>
  <c r="Y250" i="16"/>
  <c r="C292" i="16" s="1"/>
  <c r="C295" i="16" s="1"/>
  <c r="B344" i="19"/>
  <c r="X346" i="19"/>
  <c r="C387" i="19"/>
  <c r="C401" i="19" s="1"/>
  <c r="C383" i="19" s="1"/>
  <c r="B866" i="22" l="1"/>
  <c r="C862" i="22"/>
  <c r="B864" i="22" s="1"/>
  <c r="Y866" i="22"/>
  <c r="Y885" i="22" s="1"/>
  <c r="Y861" i="22" s="1"/>
  <c r="X866" i="22"/>
  <c r="X818" i="22"/>
  <c r="Y857" i="22"/>
  <c r="Y860" i="22" s="1"/>
  <c r="Y862" i="22" s="1"/>
  <c r="C914" i="22" s="1"/>
  <c r="C933" i="22" s="1"/>
  <c r="C910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3" i="22" l="1"/>
  <c r="C906" i="22"/>
  <c r="C909" i="22" s="1"/>
  <c r="C911" i="22" s="1"/>
  <c r="Y914" i="22" s="1"/>
  <c r="Y933" i="22" s="1"/>
  <c r="Y910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4" i="22" l="1"/>
  <c r="Y906" i="22"/>
  <c r="Y909" i="22" s="1"/>
  <c r="Y911" i="22" s="1"/>
  <c r="C960" i="22" s="1"/>
  <c r="C979" i="22" s="1"/>
  <c r="C955" i="22" s="1"/>
  <c r="B912" i="22"/>
  <c r="C951" i="22"/>
  <c r="C954" i="22" s="1"/>
  <c r="Y384" i="19"/>
  <c r="B428" i="19" s="1"/>
  <c r="Y297" i="16"/>
  <c r="C337" i="16" s="1"/>
  <c r="C340" i="16" s="1"/>
  <c r="X912" i="22" l="1"/>
  <c r="C956" i="22"/>
  <c r="B958" i="22" s="1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47" i="13" s="1"/>
  <c r="C566" i="13" s="1"/>
  <c r="C542" i="13" s="1"/>
  <c r="B503" i="13"/>
  <c r="X505" i="13"/>
  <c r="C538" i="13"/>
  <c r="C541" i="13" s="1"/>
  <c r="X503" i="13" l="1"/>
  <c r="B547" i="13"/>
  <c r="C543" i="13"/>
  <c r="B545" i="13" s="1"/>
  <c r="Y538" i="13"/>
  <c r="Y541" i="13" s="1"/>
  <c r="Y547" i="13"/>
  <c r="Y566" i="13" s="1"/>
  <c r="Y542" i="13" s="1"/>
  <c r="X547" i="13" l="1"/>
  <c r="C585" i="13"/>
  <c r="C604" i="13" s="1"/>
  <c r="C581" i="13" s="1"/>
  <c r="Y543" i="13"/>
  <c r="X544" i="13" s="1"/>
  <c r="C577" i="13" l="1"/>
  <c r="C580" i="13" s="1"/>
  <c r="C582" i="13" s="1"/>
  <c r="X585" i="13" s="1"/>
  <c r="Y577" i="13" l="1"/>
  <c r="Y580" i="13" s="1"/>
  <c r="C622" i="13"/>
  <c r="C625" i="13" s="1"/>
  <c r="Y585" i="13"/>
  <c r="Y604" i="13" s="1"/>
  <c r="Y581" i="13" s="1"/>
  <c r="Y582" i="13" s="1"/>
  <c r="C631" i="13" s="1"/>
  <c r="C650" i="13" s="1"/>
  <c r="C626" i="13" s="1"/>
  <c r="C627" i="13" s="1"/>
  <c r="B583" i="13"/>
  <c r="B631" i="13" l="1"/>
  <c r="X583" i="13"/>
  <c r="Y631" i="13"/>
  <c r="Y650" i="13" s="1"/>
  <c r="Y626" i="13" s="1"/>
  <c r="Y622" i="13"/>
  <c r="B629" i="13"/>
  <c r="X631" i="13"/>
  <c r="C678" i="13" l="1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H586" i="6"/>
  <c r="C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1" i="4"/>
  <c r="C574" i="4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483" i="2" l="1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535" i="4" l="1"/>
  <c r="C580" i="4" s="1"/>
  <c r="C599" i="4" s="1"/>
  <c r="C575" i="4" s="1"/>
  <c r="C576" i="4" s="1"/>
  <c r="Y679" i="11"/>
  <c r="C728" i="11" s="1"/>
  <c r="C747" i="11" s="1"/>
  <c r="C723" i="11" s="1"/>
  <c r="C724" i="11" s="1"/>
  <c r="C530" i="6"/>
  <c r="X536" i="4"/>
  <c r="B580" i="4"/>
  <c r="B578" i="4"/>
  <c r="X580" i="4"/>
  <c r="Y571" i="4"/>
  <c r="Y580" i="4"/>
  <c r="Y599" i="4" s="1"/>
  <c r="Y575" i="4" s="1"/>
  <c r="C525" i="2"/>
  <c r="C541" i="2" s="1"/>
  <c r="C521" i="2" s="1"/>
  <c r="C522" i="2" s="1"/>
  <c r="X525" i="2" s="1"/>
  <c r="X480" i="2"/>
  <c r="Y520" i="5"/>
  <c r="Y523" i="5" s="1"/>
  <c r="Y525" i="5" s="1"/>
  <c r="X528" i="5"/>
  <c r="C561" i="5"/>
  <c r="C564" i="5" s="1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0" i="6" l="1"/>
  <c r="C573" i="6" s="1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59" i="2"/>
  <c r="C562" i="2" s="1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C805" i="4"/>
  <c r="C808" i="4" s="1"/>
  <c r="C810" i="4" s="1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6" i="6" l="1"/>
  <c r="C850" i="4"/>
  <c r="C853" i="4" s="1"/>
  <c r="X813" i="4"/>
  <c r="B811" i="4"/>
  <c r="Y813" i="4"/>
  <c r="Y832" i="4" s="1"/>
  <c r="Y809" i="4" s="1"/>
  <c r="Y805" i="4"/>
  <c r="Y808" i="4" s="1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7" i="6" l="1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Y899" i="4"/>
  <c r="Y902" i="4" s="1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C944" i="4" l="1"/>
  <c r="C947" i="4" s="1"/>
  <c r="Y907" i="4"/>
  <c r="Y926" i="4" s="1"/>
  <c r="Y903" i="4" s="1"/>
  <c r="Y904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5" i="4" l="1"/>
  <c r="B953" i="4"/>
  <c r="C953" i="4"/>
  <c r="C972" i="4" s="1"/>
  <c r="C948" i="4" s="1"/>
  <c r="C949" i="4" s="1"/>
  <c r="Y944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53" i="4" l="1"/>
  <c r="Y972" i="4" s="1"/>
  <c r="Y948" i="4" s="1"/>
  <c r="X953" i="4"/>
  <c r="B951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Y949" i="4" s="1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89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X895" i="5" l="1"/>
  <c r="X855" i="6"/>
  <c r="C898" i="6"/>
  <c r="C901" i="6" s="1"/>
  <c r="C906" i="6"/>
  <c r="C925" i="6" s="1"/>
  <c r="C902" i="6" s="1"/>
  <c r="B943" i="5"/>
  <c r="Y973" i="8"/>
  <c r="Y975" i="8" s="1"/>
  <c r="X950" i="4"/>
  <c r="C992" i="4"/>
  <c r="C995" i="4" s="1"/>
  <c r="C997" i="4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1000" i="4"/>
  <c r="Y1019" i="4" s="1"/>
  <c r="Y996" i="4" s="1"/>
  <c r="Y992" i="4"/>
  <c r="Y995" i="4" s="1"/>
  <c r="C1037" i="4"/>
  <c r="C1040" i="4" s="1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97" i="4" l="1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C1046" i="4"/>
  <c r="C1065" i="4" s="1"/>
  <c r="C1041" i="4" s="1"/>
  <c r="C1042" i="4" s="1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B1046" i="4" l="1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X1046" i="4"/>
  <c r="Y1046" i="4"/>
  <c r="Y1065" i="4" s="1"/>
  <c r="Y1041" i="4" s="1"/>
  <c r="Y1037" i="4"/>
  <c r="Y1040" i="4" s="1"/>
  <c r="B1044" i="4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B952" i="6" l="1"/>
  <c r="C952" i="6"/>
  <c r="C971" i="6" s="1"/>
  <c r="C947" i="6" s="1"/>
  <c r="C948" i="6" s="1"/>
  <c r="X952" i="6" s="1"/>
  <c r="Y1042" i="4"/>
  <c r="X1043" i="4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Y948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C999" i="6" l="1"/>
  <c r="C1018" i="6" s="1"/>
  <c r="C995" i="6" s="1"/>
  <c r="X949" i="6"/>
  <c r="C991" i="6"/>
  <c r="C994" i="6" s="1"/>
  <c r="C996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735" i="1" l="1"/>
  <c r="Y738" i="1" s="1"/>
  <c r="Y757" i="1" s="1"/>
  <c r="Y734" i="1" s="1"/>
  <c r="C1036" i="6"/>
  <c r="C1039" i="6" s="1"/>
  <c r="X999" i="6"/>
  <c r="Y999" i="6"/>
  <c r="Y1018" i="6" s="1"/>
  <c r="Y995" i="6" s="1"/>
  <c r="B997" i="6"/>
  <c r="Y991" i="6"/>
  <c r="Y994" i="6" s="1"/>
  <c r="X688" i="1"/>
  <c r="Y1030" i="2"/>
  <c r="X1031" i="2" s="1"/>
  <c r="C775" i="1" l="1"/>
  <c r="C778" i="1" s="1"/>
  <c r="B736" i="1"/>
  <c r="Y730" i="1"/>
  <c r="Y733" i="1" s="1"/>
  <c r="Y735" i="1" s="1"/>
  <c r="C784" i="1" s="1"/>
  <c r="C803" i="1" s="1"/>
  <c r="C779" i="1" s="1"/>
  <c r="X738" i="1"/>
  <c r="Y996" i="6"/>
  <c r="X997" i="6" s="1"/>
  <c r="C780" i="1" l="1"/>
  <c r="X784" i="1" s="1"/>
  <c r="B1045" i="6"/>
  <c r="C1045" i="6"/>
  <c r="C1064" i="6" s="1"/>
  <c r="C1040" i="6" s="1"/>
  <c r="C1041" i="6" s="1"/>
  <c r="B1043" i="6" s="1"/>
  <c r="B784" i="1"/>
  <c r="X736" i="1"/>
  <c r="Y775" i="1"/>
  <c r="B782" i="1"/>
  <c r="Y784" i="1"/>
  <c r="Y803" i="1" s="1"/>
  <c r="Y779" i="1" s="1"/>
  <c r="Y1045" i="6" l="1"/>
  <c r="Y1064" i="6" s="1"/>
  <c r="Y1040" i="6" s="1"/>
  <c r="X1045" i="6"/>
  <c r="Y1036" i="6"/>
  <c r="Y1039" i="6" s="1"/>
  <c r="C831" i="1"/>
  <c r="C850" i="1" s="1"/>
  <c r="C827" i="1" s="1"/>
  <c r="Y778" i="1"/>
  <c r="Y780" i="1" s="1"/>
  <c r="Y1041" i="6" l="1"/>
  <c r="X1042" i="6" s="1"/>
  <c r="X781" i="1"/>
  <c r="C823" i="1"/>
  <c r="C826" i="1" s="1"/>
  <c r="C828" i="1" s="1"/>
  <c r="X831" i="1" l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  <c r="S532" i="4"/>
</calcChain>
</file>

<file path=xl/sharedStrings.xml><?xml version="1.0" encoding="utf-8"?>
<sst xmlns="http://schemas.openxmlformats.org/spreadsheetml/2006/main" count="25853" uniqueCount="1066">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</sst>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NO PAGAR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NO PAGAR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NO PAGAR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4" t="s">
        <v>601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NO PAGAR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NO PAGAR</v>
      </c>
      <c r="Y343" s="17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NO PAGAR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NO PAGAR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NO PAGAR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4" t="s">
        <v>844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NO PAGAR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NO PAGAR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6" t="s">
        <v>29</v>
      </c>
      <c r="AD476" s="176"/>
      <c r="AE476" s="176"/>
    </row>
    <row r="477" spans="8:31">
      <c r="H477" s="173" t="s">
        <v>28</v>
      </c>
      <c r="I477" s="173"/>
      <c r="J477" s="173"/>
      <c r="V477" s="17"/>
      <c r="AC477" s="176"/>
      <c r="AD477" s="176"/>
      <c r="AE477" s="176"/>
    </row>
    <row r="478" spans="8:31">
      <c r="H478" s="173"/>
      <c r="I478" s="173"/>
      <c r="J478" s="173"/>
      <c r="V478" s="17"/>
      <c r="AC478" s="176"/>
      <c r="AD478" s="176"/>
      <c r="AE478" s="17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7" t="str">
        <f>IF(C487&lt;0,"NO PAGAR","COBRAR")</f>
        <v>NO PAGAR</v>
      </c>
      <c r="C488" s="17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7" t="str">
        <f>IF(Y487&lt;0,"NO PAGAR","COBRAR")</f>
        <v>NO PAGAR</v>
      </c>
      <c r="Y488" s="17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>
      <c r="H523" s="173"/>
      <c r="I523" s="173"/>
      <c r="J523" s="173"/>
      <c r="V523" s="17"/>
      <c r="AA523" s="173"/>
      <c r="AB523" s="173"/>
      <c r="AC523" s="17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5" t="str">
        <f>IF(Y532&lt;0,"NO PAGAR","COBRAR'")</f>
        <v>NO PAGAR</v>
      </c>
      <c r="Y533" s="17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5" t="str">
        <f>IF(C532&lt;0,"NO PAGAR","COBRAR'")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6" t="s">
        <v>29</v>
      </c>
      <c r="AD575" s="176"/>
      <c r="AE575" s="176"/>
    </row>
    <row r="576" spans="8:31">
      <c r="H576" s="173" t="s">
        <v>28</v>
      </c>
      <c r="I576" s="173"/>
      <c r="J576" s="173"/>
      <c r="V576" s="17"/>
      <c r="AC576" s="176"/>
      <c r="AD576" s="176"/>
      <c r="AE576" s="176"/>
    </row>
    <row r="577" spans="2:41">
      <c r="H577" s="173"/>
      <c r="I577" s="173"/>
      <c r="J577" s="173"/>
      <c r="V577" s="17"/>
      <c r="AC577" s="176"/>
      <c r="AD577" s="176"/>
      <c r="AE577" s="17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7" t="str">
        <f>IF(C586&lt;0,"NO PAGAR","COBRAR")</f>
        <v>NO PAGAR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NO PAGAR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6" t="s">
        <v>29</v>
      </c>
      <c r="AD668" s="176"/>
      <c r="AE668" s="176"/>
    </row>
    <row r="669" spans="8:31">
      <c r="H669" s="173" t="s">
        <v>28</v>
      </c>
      <c r="I669" s="173"/>
      <c r="J669" s="173"/>
      <c r="V669" s="17"/>
      <c r="AC669" s="176"/>
      <c r="AD669" s="176"/>
      <c r="AE669" s="176"/>
    </row>
    <row r="670" spans="8:31">
      <c r="H670" s="173"/>
      <c r="I670" s="173"/>
      <c r="J670" s="173"/>
      <c r="V670" s="17"/>
      <c r="AC670" s="176"/>
      <c r="AD670" s="176"/>
      <c r="AE670" s="17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7" t="str">
        <f>IF(C679&lt;0,"NO PAGAR","COBRAR")</f>
        <v>NO PAGAR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NO PAGAR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6" t="s">
        <v>29</v>
      </c>
      <c r="AD761" s="176"/>
      <c r="AE761" s="176"/>
    </row>
    <row r="762" spans="2:41">
      <c r="H762" s="173" t="s">
        <v>28</v>
      </c>
      <c r="I762" s="173"/>
      <c r="J762" s="173"/>
      <c r="V762" s="17"/>
      <c r="AC762" s="176"/>
      <c r="AD762" s="176"/>
      <c r="AE762" s="176"/>
    </row>
    <row r="763" spans="2:41">
      <c r="H763" s="173"/>
      <c r="I763" s="173"/>
      <c r="J763" s="173"/>
      <c r="V763" s="17"/>
      <c r="AC763" s="176"/>
      <c r="AD763" s="176"/>
      <c r="AE763" s="176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7" t="str">
        <f>IF(C772&lt;0,"NO PAGAR","COBRAR")</f>
        <v>NO PAGAR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NO PAGAR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6" t="s">
        <v>29</v>
      </c>
      <c r="AD854" s="176"/>
      <c r="AE854" s="176"/>
    </row>
    <row r="855" spans="2:41">
      <c r="H855" s="173" t="s">
        <v>28</v>
      </c>
      <c r="I855" s="173"/>
      <c r="J855" s="173"/>
      <c r="V855" s="17"/>
      <c r="AC855" s="176"/>
      <c r="AD855" s="176"/>
      <c r="AE855" s="176"/>
    </row>
    <row r="856" spans="2:41">
      <c r="H856" s="173"/>
      <c r="I856" s="173"/>
      <c r="J856" s="173"/>
      <c r="V856" s="17"/>
      <c r="AC856" s="176"/>
      <c r="AD856" s="176"/>
      <c r="AE856" s="176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7" t="str">
        <f>IF(C865&lt;0,"NO PAGAR","COBRAR")</f>
        <v>NO PAGAR</v>
      </c>
      <c r="C866" s="17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7" t="str">
        <f>IF(Y865&lt;0,"NO PAGAR","COBRAR")</f>
        <v>NO PAGAR</v>
      </c>
      <c r="Y866" s="17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>
      <c r="H901" s="173"/>
      <c r="I901" s="173"/>
      <c r="J901" s="173"/>
      <c r="V901" s="17"/>
      <c r="AA901" s="173"/>
      <c r="AB901" s="173"/>
      <c r="AC901" s="17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5" t="str">
        <f>IF(Y910&lt;0,"NO PAGAR","COBRAR'")</f>
        <v>NO PAGAR</v>
      </c>
      <c r="Y911" s="17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5" t="str">
        <f>IF(C910&lt;0,"NO PAGAR","COBRAR'")</f>
        <v>NO PAGAR</v>
      </c>
      <c r="C912" s="17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6" t="s">
        <v>29</v>
      </c>
      <c r="AD948" s="176"/>
      <c r="AE948" s="176"/>
    </row>
    <row r="949" spans="2:41">
      <c r="H949" s="173" t="s">
        <v>28</v>
      </c>
      <c r="I949" s="173"/>
      <c r="J949" s="173"/>
      <c r="V949" s="17"/>
      <c r="AC949" s="176"/>
      <c r="AD949" s="176"/>
      <c r="AE949" s="176"/>
    </row>
    <row r="950" spans="2:41">
      <c r="H950" s="173"/>
      <c r="I950" s="173"/>
      <c r="J950" s="173"/>
      <c r="V950" s="17"/>
      <c r="AC950" s="176"/>
      <c r="AD950" s="176"/>
      <c r="AE950" s="176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7" t="str">
        <f>IF(C959&lt;0,"NO PAGAR","COBRAR")</f>
        <v>NO PAGAR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NO PAGAR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6" t="s">
        <v>29</v>
      </c>
      <c r="AD1041" s="176"/>
      <c r="AE1041" s="176"/>
    </row>
    <row r="1042" spans="2:41">
      <c r="H1042" s="173" t="s">
        <v>28</v>
      </c>
      <c r="I1042" s="173"/>
      <c r="J1042" s="173"/>
      <c r="V1042" s="17"/>
      <c r="AC1042" s="176"/>
      <c r="AD1042" s="176"/>
      <c r="AE1042" s="176"/>
    </row>
    <row r="1043" spans="2:41">
      <c r="H1043" s="173"/>
      <c r="I1043" s="173"/>
      <c r="J1043" s="173"/>
      <c r="V1043" s="17"/>
      <c r="AC1043" s="176"/>
      <c r="AD1043" s="176"/>
      <c r="AE1043" s="176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7" t="str">
        <f>IF(C1052&lt;0,"NO PAGAR","COBRAR")</f>
        <v>NO PAGAR</v>
      </c>
      <c r="C1053" s="17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7" t="str">
        <f>IF(Y1052&lt;0,"NO PAGAR","COBRAR")</f>
        <v>NO PAGAR</v>
      </c>
      <c r="Y1053" s="17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>
      <c r="H1088" s="173"/>
      <c r="I1088" s="173"/>
      <c r="J1088" s="173"/>
      <c r="V1088" s="17"/>
      <c r="AA1088" s="173"/>
      <c r="AB1088" s="173"/>
      <c r="AC1088" s="17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5" t="str">
        <f>IF(Y1097&lt;0,"NO PAGAR","COBRAR'")</f>
        <v>NO PAGAR</v>
      </c>
      <c r="Y1098" s="17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5" t="str">
        <f>IF(C1097&lt;0,"NO PAGAR","COBRAR'")</f>
        <v>NO PAGAR</v>
      </c>
      <c r="C1099" s="17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X545" zoomScale="89" zoomScaleNormal="89" workbookViewId="0">
      <selection activeCell="AC564" sqref="AC56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NO PAGAR</v>
      </c>
      <c r="Y157" s="17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NO PAGAR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NO PAGAR</v>
      </c>
      <c r="Y242" s="17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NO PAGAR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NO PAGAR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IF(B1100="PAGADO",0,C333)</f>
        <v>-412.94000000000005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NO PAGAR</v>
      </c>
      <c r="Y334" s="17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NO PAGAR</v>
      </c>
      <c r="C335" s="17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AA373" s="106"/>
      <c r="AB373" s="106"/>
      <c r="AC373" s="183" t="s">
        <v>29</v>
      </c>
      <c r="AD373" s="183"/>
      <c r="AE373" s="183"/>
    </row>
    <row r="374" spans="2:41">
      <c r="V374" s="17"/>
      <c r="AA374" s="106"/>
      <c r="AB374" s="106"/>
      <c r="AC374" s="183"/>
      <c r="AD374" s="183"/>
      <c r="AE374" s="18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3"/>
      <c r="AD375" s="183"/>
      <c r="AE375" s="183"/>
    </row>
    <row r="376" spans="2:41" ht="23.2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NO PAGAR</v>
      </c>
      <c r="C382" s="17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NO PAGAR</v>
      </c>
      <c r="Y382" s="177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>
      <c r="H412" s="76"/>
      <c r="I412" s="76"/>
      <c r="J412" s="76"/>
      <c r="V412" s="17"/>
      <c r="AA412" s="173"/>
      <c r="AB412" s="173"/>
      <c r="AC412" s="17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5" t="str">
        <f>IF(Y421&lt;0,"NO PAGAR","COBRAR'")</f>
        <v>NO PAGAR</v>
      </c>
      <c r="Y422" s="17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5" t="str">
        <f>IF(C421&lt;0,"NO PAGAR","COBRAR'")</f>
        <v>COBRAR'</v>
      </c>
      <c r="C423" s="17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7" t="str">
        <f>IF(C467&lt;0,"NO PAGAR","COBRAR")</f>
        <v>NO PAGAR</v>
      </c>
      <c r="C468" s="17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7" t="str">
        <f>IF(Y467&lt;0,"NO PAGAR","COBRAR")</f>
        <v>NO PAGAR</v>
      </c>
      <c r="Y468" s="17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5" t="str">
        <f>IF(Y505&lt;0,"NO PAGAR","COBRAR'")</f>
        <v>COBRAR'</v>
      </c>
      <c r="Y506" s="17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5" t="str">
        <f>IF(C505&lt;0,"NO PAGAR","COBRAR'")</f>
        <v>COBRAR'</v>
      </c>
      <c r="C507" s="17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0" t="s">
        <v>957</v>
      </c>
      <c r="F524" s="181"/>
      <c r="G524" s="18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6" t="s">
        <v>29</v>
      </c>
      <c r="AD545" s="176"/>
      <c r="AE545" s="176"/>
    </row>
    <row r="546" spans="2:41" ht="21.75" customHeight="1">
      <c r="H546" s="76" t="s">
        <v>28</v>
      </c>
      <c r="I546" s="76"/>
      <c r="J546" s="76"/>
      <c r="V546" s="17"/>
      <c r="AC546" s="176"/>
      <c r="AD546" s="176"/>
      <c r="AE546" s="176"/>
    </row>
    <row r="547" spans="2:41" ht="15" customHeight="1">
      <c r="H547" s="76"/>
      <c r="I547" s="76"/>
      <c r="J547" s="76"/>
      <c r="V547" s="17"/>
      <c r="AC547" s="176"/>
      <c r="AD547" s="176"/>
      <c r="AE547" s="17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-153.00000000000023</v>
      </c>
      <c r="AA551" s="174" t="s">
        <v>20</v>
      </c>
      <c r="AB551" s="174"/>
      <c r="AC551" s="174"/>
      <c r="AD551" s="17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7" t="str">
        <f>IF(C556&lt;0,"NO PAGAR","COBRAR")</f>
        <v>NO PAGAR</v>
      </c>
      <c r="C557" s="17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7" t="str">
        <f>IF(Y556&lt;0,"NO PAGAR","COBRAR")</f>
        <v>COBRAR</v>
      </c>
      <c r="Y557" s="177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1064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1064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1064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1064</v>
      </c>
      <c r="AC563" s="3" t="s">
        <v>1065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3" t="s">
        <v>31</v>
      </c>
      <c r="AB584" s="173"/>
      <c r="AC584" s="173"/>
    </row>
    <row r="585" spans="1:43" ht="15" customHeight="1">
      <c r="H585" s="76"/>
      <c r="I585" s="76"/>
      <c r="J585" s="76"/>
      <c r="V585" s="17"/>
      <c r="AA585" s="173"/>
      <c r="AB585" s="173"/>
      <c r="AC585" s="173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IF(X551="PAGADO",0,C556)</f>
        <v>-153.00000000000023</v>
      </c>
      <c r="E589" s="174" t="s">
        <v>20</v>
      </c>
      <c r="F589" s="174"/>
      <c r="G589" s="174"/>
      <c r="H589" s="174"/>
      <c r="V589" s="17"/>
      <c r="X589" s="23" t="s">
        <v>32</v>
      </c>
      <c r="Y589" s="20">
        <f>IF(B1389="PAGADO",0,C594)</f>
        <v>0</v>
      </c>
      <c r="AA589" s="174" t="s">
        <v>20</v>
      </c>
      <c r="AB589" s="174"/>
      <c r="AC589" s="174"/>
      <c r="AD589" s="174"/>
    </row>
    <row r="590" spans="1:43">
      <c r="B590" s="1" t="s">
        <v>0</v>
      </c>
      <c r="C590" s="19">
        <f>H605</f>
        <v>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75" t="str">
        <f>IF(Y594&lt;0,"NO PAGAR","COBRAR'")</f>
        <v>COBRAR'</v>
      </c>
      <c r="Y595" s="175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5" t="str">
        <f>IF(C594&lt;0,"NO PAGAR","COBRAR'")</f>
        <v>COBRAR'</v>
      </c>
      <c r="C596" s="17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68" t="s">
        <v>9</v>
      </c>
      <c r="C597" s="16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68" t="s">
        <v>9</v>
      </c>
      <c r="Y597" s="16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0" t="s">
        <v>7</v>
      </c>
      <c r="F605" s="171"/>
      <c r="G605" s="172"/>
      <c r="H605" s="5">
        <f>SUM(H591:H604)</f>
        <v>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0" t="s">
        <v>7</v>
      </c>
      <c r="AB605" s="171"/>
      <c r="AC605" s="17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17</v>
      </c>
      <c r="C606" s="10"/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0" t="s">
        <v>7</v>
      </c>
      <c r="O607" s="171"/>
      <c r="P607" s="171"/>
      <c r="Q607" s="172"/>
      <c r="R607" s="18">
        <f>SUM(R591:R606)</f>
        <v>0</v>
      </c>
      <c r="S607" s="3"/>
      <c r="V607" s="17"/>
      <c r="X607" s="12"/>
      <c r="Y607" s="10"/>
      <c r="AJ607" s="170" t="s">
        <v>7</v>
      </c>
      <c r="AK607" s="171"/>
      <c r="AL607" s="171"/>
      <c r="AM607" s="172"/>
      <c r="AN607" s="18">
        <f>SUM(AN591:AN606)</f>
        <v>0</v>
      </c>
      <c r="AO607" s="3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0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6" t="s">
        <v>29</v>
      </c>
      <c r="AD631" s="176"/>
      <c r="AE631" s="176"/>
    </row>
    <row r="632" spans="2:41" ht="15" customHeight="1">
      <c r="H632" s="76" t="s">
        <v>28</v>
      </c>
      <c r="I632" s="76"/>
      <c r="J632" s="76"/>
      <c r="V632" s="17"/>
      <c r="AC632" s="176"/>
      <c r="AD632" s="176"/>
      <c r="AE632" s="176"/>
    </row>
    <row r="633" spans="2:41" ht="15" customHeight="1">
      <c r="H633" s="76"/>
      <c r="I633" s="76"/>
      <c r="J633" s="76"/>
      <c r="V633" s="17"/>
      <c r="AC633" s="176"/>
      <c r="AD633" s="176"/>
      <c r="AE633" s="176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0</v>
      </c>
      <c r="E637" s="174" t="s">
        <v>20</v>
      </c>
      <c r="F637" s="174"/>
      <c r="G637" s="174"/>
      <c r="H637" s="174"/>
      <c r="V637" s="17"/>
      <c r="X637" s="23" t="s">
        <v>32</v>
      </c>
      <c r="Y637" s="20">
        <f>IF(B637="PAGADO",0,C642)</f>
        <v>0</v>
      </c>
      <c r="AA637" s="174" t="s">
        <v>20</v>
      </c>
      <c r="AB637" s="174"/>
      <c r="AC637" s="174"/>
      <c r="AD637" s="174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7" t="str">
        <f>IF(C642&lt;0,"NO PAGAR","COBRAR")</f>
        <v>COBRAR</v>
      </c>
      <c r="C643" s="177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7" t="str">
        <f>IF(Y642&lt;0,"NO PAGAR","COBRAR")</f>
        <v>COBRAR</v>
      </c>
      <c r="Y643" s="177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68" t="s">
        <v>9</v>
      </c>
      <c r="C644" s="169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8" t="s">
        <v>9</v>
      </c>
      <c r="Y644" s="169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0" t="s">
        <v>7</v>
      </c>
      <c r="F653" s="171"/>
      <c r="G653" s="172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0" t="s">
        <v>7</v>
      </c>
      <c r="AB653" s="171"/>
      <c r="AC653" s="172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0" t="s">
        <v>7</v>
      </c>
      <c r="O655" s="171"/>
      <c r="P655" s="171"/>
      <c r="Q655" s="172"/>
      <c r="R655" s="18">
        <f>SUM(R639:R654)</f>
        <v>0</v>
      </c>
      <c r="S655" s="3"/>
      <c r="V655" s="17"/>
      <c r="X655" s="12"/>
      <c r="Y655" s="10"/>
      <c r="AJ655" s="170" t="s">
        <v>7</v>
      </c>
      <c r="AK655" s="171"/>
      <c r="AL655" s="171"/>
      <c r="AM655" s="172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3" t="s">
        <v>31</v>
      </c>
      <c r="AB677" s="173"/>
      <c r="AC677" s="173"/>
    </row>
    <row r="678" spans="1:43" ht="15" customHeight="1">
      <c r="H678" s="76"/>
      <c r="I678" s="76"/>
      <c r="J678" s="76"/>
      <c r="V678" s="17"/>
      <c r="AA678" s="173"/>
      <c r="AB678" s="173"/>
      <c r="AC678" s="173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0</v>
      </c>
      <c r="E682" s="174" t="s">
        <v>20</v>
      </c>
      <c r="F682" s="174"/>
      <c r="G682" s="174"/>
      <c r="H682" s="174"/>
      <c r="V682" s="17"/>
      <c r="X682" s="23" t="s">
        <v>32</v>
      </c>
      <c r="Y682" s="20">
        <f>IF(B1482="PAGADO",0,C687)</f>
        <v>0</v>
      </c>
      <c r="AA682" s="174" t="s">
        <v>20</v>
      </c>
      <c r="AB682" s="174"/>
      <c r="AC682" s="174"/>
      <c r="AD682" s="174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5" t="str">
        <f>IF(Y687&lt;0,"NO PAGAR","COBRAR'")</f>
        <v>COBRAR'</v>
      </c>
      <c r="Y688" s="175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5" t="str">
        <f>IF(C687&lt;0,"NO PAGAR","COBRAR'")</f>
        <v>COBRAR'</v>
      </c>
      <c r="C689" s="17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68" t="s">
        <v>9</v>
      </c>
      <c r="C690" s="169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68" t="s">
        <v>9</v>
      </c>
      <c r="Y690" s="16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0" t="s">
        <v>7</v>
      </c>
      <c r="F698" s="171"/>
      <c r="G698" s="172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0" t="s">
        <v>7</v>
      </c>
      <c r="AB698" s="171"/>
      <c r="AC698" s="172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0" t="s">
        <v>7</v>
      </c>
      <c r="O700" s="171"/>
      <c r="P700" s="171"/>
      <c r="Q700" s="172"/>
      <c r="R700" s="18">
        <f>SUM(R684:R699)</f>
        <v>0</v>
      </c>
      <c r="S700" s="3"/>
      <c r="V700" s="17"/>
      <c r="X700" s="12"/>
      <c r="Y700" s="10"/>
      <c r="AJ700" s="170" t="s">
        <v>7</v>
      </c>
      <c r="AK700" s="171"/>
      <c r="AL700" s="171"/>
      <c r="AM700" s="172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6" t="s">
        <v>29</v>
      </c>
      <c r="AD724" s="176"/>
      <c r="AE724" s="176"/>
    </row>
    <row r="725" spans="2:41" ht="15" customHeight="1">
      <c r="H725" s="76" t="s">
        <v>28</v>
      </c>
      <c r="I725" s="76"/>
      <c r="J725" s="76"/>
      <c r="V725" s="17"/>
      <c r="AC725" s="176"/>
      <c r="AD725" s="176"/>
      <c r="AE725" s="176"/>
    </row>
    <row r="726" spans="2:41" ht="15" customHeight="1">
      <c r="H726" s="76"/>
      <c r="I726" s="76"/>
      <c r="J726" s="76"/>
      <c r="V726" s="17"/>
      <c r="AC726" s="176"/>
      <c r="AD726" s="176"/>
      <c r="AE726" s="176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0</v>
      </c>
      <c r="E730" s="174" t="s">
        <v>20</v>
      </c>
      <c r="F730" s="174"/>
      <c r="G730" s="174"/>
      <c r="H730" s="174"/>
      <c r="V730" s="17"/>
      <c r="X730" s="23" t="s">
        <v>32</v>
      </c>
      <c r="Y730" s="20">
        <f>IF(B730="PAGADO",0,C735)</f>
        <v>0</v>
      </c>
      <c r="AA730" s="174" t="s">
        <v>20</v>
      </c>
      <c r="AB730" s="174"/>
      <c r="AC730" s="174"/>
      <c r="AD730" s="174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7" t="str">
        <f>IF(C735&lt;0,"NO PAGAR","COBRAR")</f>
        <v>COBRAR</v>
      </c>
      <c r="C736" s="177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7" t="str">
        <f>IF(Y735&lt;0,"NO PAGAR","COBRAR")</f>
        <v>COBRAR</v>
      </c>
      <c r="Y736" s="17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68" t="s">
        <v>9</v>
      </c>
      <c r="C737" s="16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8" t="s">
        <v>9</v>
      </c>
      <c r="Y737" s="16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0" t="s">
        <v>7</v>
      </c>
      <c r="F746" s="171"/>
      <c r="G746" s="172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0" t="s">
        <v>7</v>
      </c>
      <c r="AB746" s="171"/>
      <c r="AC746" s="172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0" t="s">
        <v>7</v>
      </c>
      <c r="O748" s="171"/>
      <c r="P748" s="171"/>
      <c r="Q748" s="172"/>
      <c r="R748" s="18">
        <f>SUM(R732:R747)</f>
        <v>0</v>
      </c>
      <c r="S748" s="3"/>
      <c r="V748" s="17"/>
      <c r="X748" s="12"/>
      <c r="Y748" s="10"/>
      <c r="AJ748" s="170" t="s">
        <v>7</v>
      </c>
      <c r="AK748" s="171"/>
      <c r="AL748" s="171"/>
      <c r="AM748" s="172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3" t="s">
        <v>31</v>
      </c>
      <c r="AB770" s="173"/>
      <c r="AC770" s="173"/>
    </row>
    <row r="771" spans="2:41" ht="15" customHeight="1">
      <c r="H771" s="76"/>
      <c r="I771" s="76"/>
      <c r="J771" s="76"/>
      <c r="V771" s="17"/>
      <c r="AA771" s="173"/>
      <c r="AB771" s="173"/>
      <c r="AC771" s="173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0</v>
      </c>
      <c r="E775" s="174" t="s">
        <v>20</v>
      </c>
      <c r="F775" s="174"/>
      <c r="G775" s="174"/>
      <c r="H775" s="174"/>
      <c r="V775" s="17"/>
      <c r="X775" s="23" t="s">
        <v>32</v>
      </c>
      <c r="Y775" s="20">
        <f>IF(B1575="PAGADO",0,C780)</f>
        <v>0</v>
      </c>
      <c r="AA775" s="174" t="s">
        <v>20</v>
      </c>
      <c r="AB775" s="174"/>
      <c r="AC775" s="174"/>
      <c r="AD775" s="174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5" t="str">
        <f>IF(Y780&lt;0,"NO PAGAR","COBRAR'")</f>
        <v>COBRAR'</v>
      </c>
      <c r="Y781" s="175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5" t="str">
        <f>IF(C780&lt;0,"NO PAGAR","COBRAR'")</f>
        <v>COBRAR'</v>
      </c>
      <c r="C782" s="17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68" t="s">
        <v>9</v>
      </c>
      <c r="C783" s="16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68" t="s">
        <v>9</v>
      </c>
      <c r="Y783" s="16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0" t="s">
        <v>7</v>
      </c>
      <c r="F791" s="171"/>
      <c r="G791" s="172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0" t="s">
        <v>7</v>
      </c>
      <c r="AB791" s="171"/>
      <c r="AC791" s="172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0" t="s">
        <v>7</v>
      </c>
      <c r="O793" s="171"/>
      <c r="P793" s="171"/>
      <c r="Q793" s="172"/>
      <c r="R793" s="18">
        <f>SUM(R777:R792)</f>
        <v>0</v>
      </c>
      <c r="S793" s="3"/>
      <c r="V793" s="17"/>
      <c r="X793" s="12"/>
      <c r="Y793" s="10"/>
      <c r="AJ793" s="170" t="s">
        <v>7</v>
      </c>
      <c r="AK793" s="171"/>
      <c r="AL793" s="171"/>
      <c r="AM793" s="172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6" t="s">
        <v>29</v>
      </c>
      <c r="AD817" s="176"/>
      <c r="AE817" s="176"/>
    </row>
    <row r="818" spans="2:41" ht="15" customHeight="1">
      <c r="H818" s="76" t="s">
        <v>28</v>
      </c>
      <c r="I818" s="76"/>
      <c r="J818" s="76"/>
      <c r="V818" s="17"/>
      <c r="AC818" s="176"/>
      <c r="AD818" s="176"/>
      <c r="AE818" s="176"/>
    </row>
    <row r="819" spans="2:41" ht="15" customHeight="1">
      <c r="H819" s="76"/>
      <c r="I819" s="76"/>
      <c r="J819" s="76"/>
      <c r="V819" s="17"/>
      <c r="AC819" s="176"/>
      <c r="AD819" s="176"/>
      <c r="AE819" s="176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0</v>
      </c>
      <c r="E823" s="174" t="s">
        <v>20</v>
      </c>
      <c r="F823" s="174"/>
      <c r="G823" s="174"/>
      <c r="H823" s="174"/>
      <c r="V823" s="17"/>
      <c r="X823" s="23" t="s">
        <v>32</v>
      </c>
      <c r="Y823" s="20">
        <f>IF(B823="PAGADO",0,C828)</f>
        <v>0</v>
      </c>
      <c r="AA823" s="174" t="s">
        <v>20</v>
      </c>
      <c r="AB823" s="174"/>
      <c r="AC823" s="174"/>
      <c r="AD823" s="174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7" t="str">
        <f>IF(C828&lt;0,"NO PAGAR","COBRAR")</f>
        <v>COBRAR</v>
      </c>
      <c r="C829" s="17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7" t="str">
        <f>IF(Y828&lt;0,"NO PAGAR","COBRAR")</f>
        <v>COBRAR</v>
      </c>
      <c r="Y829" s="17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68" t="s">
        <v>9</v>
      </c>
      <c r="C830" s="16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8" t="s">
        <v>9</v>
      </c>
      <c r="Y830" s="16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0" t="s">
        <v>7</v>
      </c>
      <c r="F839" s="171"/>
      <c r="G839" s="172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0" t="s">
        <v>7</v>
      </c>
      <c r="AB839" s="171"/>
      <c r="AC839" s="172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0" t="s">
        <v>7</v>
      </c>
      <c r="O841" s="171"/>
      <c r="P841" s="171"/>
      <c r="Q841" s="172"/>
      <c r="R841" s="18">
        <f>SUM(R825:R840)</f>
        <v>0</v>
      </c>
      <c r="S841" s="3"/>
      <c r="V841" s="17"/>
      <c r="X841" s="12"/>
      <c r="Y841" s="10"/>
      <c r="AJ841" s="170" t="s">
        <v>7</v>
      </c>
      <c r="AK841" s="171"/>
      <c r="AL841" s="171"/>
      <c r="AM841" s="172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3" t="s">
        <v>31</v>
      </c>
      <c r="AB863" s="173"/>
      <c r="AC863" s="173"/>
    </row>
    <row r="864" spans="1:43" ht="15" customHeight="1">
      <c r="H864" s="76"/>
      <c r="I864" s="76"/>
      <c r="J864" s="76"/>
      <c r="V864" s="17"/>
      <c r="AA864" s="173"/>
      <c r="AB864" s="173"/>
      <c r="AC864" s="173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0</v>
      </c>
      <c r="E868" s="174" t="s">
        <v>20</v>
      </c>
      <c r="F868" s="174"/>
      <c r="G868" s="174"/>
      <c r="H868" s="174"/>
      <c r="V868" s="17"/>
      <c r="X868" s="23" t="s">
        <v>32</v>
      </c>
      <c r="Y868" s="20">
        <f>IF(B1668="PAGADO",0,C873)</f>
        <v>0</v>
      </c>
      <c r="AA868" s="174" t="s">
        <v>20</v>
      </c>
      <c r="AB868" s="174"/>
      <c r="AC868" s="174"/>
      <c r="AD868" s="174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5" t="str">
        <f>IF(Y873&lt;0,"NO PAGAR","COBRAR'")</f>
        <v>COBRAR'</v>
      </c>
      <c r="Y874" s="175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5" t="str">
        <f>IF(C873&lt;0,"NO PAGAR","COBRAR'")</f>
        <v>COBRAR'</v>
      </c>
      <c r="C875" s="17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68" t="s">
        <v>9</v>
      </c>
      <c r="C876" s="16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68" t="s">
        <v>9</v>
      </c>
      <c r="Y876" s="16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0" t="s">
        <v>7</v>
      </c>
      <c r="F884" s="171"/>
      <c r="G884" s="172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0" t="s">
        <v>7</v>
      </c>
      <c r="AB884" s="171"/>
      <c r="AC884" s="172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0" t="s">
        <v>7</v>
      </c>
      <c r="O886" s="171"/>
      <c r="P886" s="171"/>
      <c r="Q886" s="172"/>
      <c r="R886" s="18">
        <f>SUM(R870:R885)</f>
        <v>0</v>
      </c>
      <c r="S886" s="3"/>
      <c r="V886" s="17"/>
      <c r="X886" s="12"/>
      <c r="Y886" s="10"/>
      <c r="AJ886" s="170" t="s">
        <v>7</v>
      </c>
      <c r="AK886" s="171"/>
      <c r="AL886" s="171"/>
      <c r="AM886" s="172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6" t="s">
        <v>29</v>
      </c>
      <c r="AD911" s="176"/>
      <c r="AE911" s="176"/>
    </row>
    <row r="912" spans="5:31" ht="15" customHeight="1">
      <c r="H912" s="76" t="s">
        <v>28</v>
      </c>
      <c r="I912" s="76"/>
      <c r="J912" s="76"/>
      <c r="V912" s="17"/>
      <c r="AC912" s="176"/>
      <c r="AD912" s="176"/>
      <c r="AE912" s="176"/>
    </row>
    <row r="913" spans="2:41" ht="15" customHeight="1">
      <c r="H913" s="76"/>
      <c r="I913" s="76"/>
      <c r="J913" s="76"/>
      <c r="V913" s="17"/>
      <c r="AC913" s="176"/>
      <c r="AD913" s="176"/>
      <c r="AE913" s="176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0</v>
      </c>
      <c r="E917" s="174" t="s">
        <v>20</v>
      </c>
      <c r="F917" s="174"/>
      <c r="G917" s="174"/>
      <c r="H917" s="174"/>
      <c r="V917" s="17"/>
      <c r="X917" s="23" t="s">
        <v>32</v>
      </c>
      <c r="Y917" s="20">
        <f>IF(B917="PAGADO",0,C922)</f>
        <v>0</v>
      </c>
      <c r="AA917" s="174" t="s">
        <v>20</v>
      </c>
      <c r="AB917" s="174"/>
      <c r="AC917" s="174"/>
      <c r="AD917" s="174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7" t="str">
        <f>IF(C922&lt;0,"NO PAGAR","COBRAR")</f>
        <v>COBRAR</v>
      </c>
      <c r="C923" s="17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7" t="str">
        <f>IF(Y922&lt;0,"NO PAGAR","COBRAR")</f>
        <v>COBRAR</v>
      </c>
      <c r="Y923" s="17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68" t="s">
        <v>9</v>
      </c>
      <c r="C924" s="16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8" t="s">
        <v>9</v>
      </c>
      <c r="Y924" s="16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0" t="s">
        <v>7</v>
      </c>
      <c r="F933" s="171"/>
      <c r="G933" s="172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0" t="s">
        <v>7</v>
      </c>
      <c r="AB933" s="171"/>
      <c r="AC933" s="172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0" t="s">
        <v>7</v>
      </c>
      <c r="O935" s="171"/>
      <c r="P935" s="171"/>
      <c r="Q935" s="172"/>
      <c r="R935" s="18">
        <f>SUM(R919:R934)</f>
        <v>0</v>
      </c>
      <c r="S935" s="3"/>
      <c r="V935" s="17"/>
      <c r="X935" s="12"/>
      <c r="Y935" s="10"/>
      <c r="AJ935" s="170" t="s">
        <v>7</v>
      </c>
      <c r="AK935" s="171"/>
      <c r="AL935" s="171"/>
      <c r="AM935" s="172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3" t="s">
        <v>31</v>
      </c>
      <c r="AB957" s="173"/>
      <c r="AC957" s="173"/>
    </row>
    <row r="958" spans="1:43" ht="15" customHeight="1">
      <c r="H958" s="76"/>
      <c r="I958" s="76"/>
      <c r="J958" s="76"/>
      <c r="V958" s="17"/>
      <c r="AA958" s="173"/>
      <c r="AB958" s="173"/>
      <c r="AC958" s="173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0</v>
      </c>
      <c r="E962" s="174" t="s">
        <v>20</v>
      </c>
      <c r="F962" s="174"/>
      <c r="G962" s="174"/>
      <c r="H962" s="174"/>
      <c r="V962" s="17"/>
      <c r="X962" s="23" t="s">
        <v>32</v>
      </c>
      <c r="Y962" s="20">
        <f>IF(B1762="PAGADO",0,C967)</f>
        <v>0</v>
      </c>
      <c r="AA962" s="174" t="s">
        <v>20</v>
      </c>
      <c r="AB962" s="174"/>
      <c r="AC962" s="174"/>
      <c r="AD962" s="174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5" t="str">
        <f>IF(Y967&lt;0,"NO PAGAR","COBRAR'")</f>
        <v>COBRAR'</v>
      </c>
      <c r="Y968" s="17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5" t="str">
        <f>IF(C967&lt;0,"NO PAGAR","COBRAR'")</f>
        <v>COBRAR'</v>
      </c>
      <c r="C969" s="17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68" t="s">
        <v>9</v>
      </c>
      <c r="C970" s="16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68" t="s">
        <v>9</v>
      </c>
      <c r="Y970" s="16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0" t="s">
        <v>7</v>
      </c>
      <c r="F978" s="171"/>
      <c r="G978" s="17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0" t="s">
        <v>7</v>
      </c>
      <c r="AB978" s="171"/>
      <c r="AC978" s="17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0" t="s">
        <v>7</v>
      </c>
      <c r="O980" s="171"/>
      <c r="P980" s="171"/>
      <c r="Q980" s="172"/>
      <c r="R980" s="18">
        <f>SUM(R964:R979)</f>
        <v>0</v>
      </c>
      <c r="S980" s="3"/>
      <c r="V980" s="17"/>
      <c r="X980" s="12"/>
      <c r="Y980" s="10"/>
      <c r="AJ980" s="170" t="s">
        <v>7</v>
      </c>
      <c r="AK980" s="171"/>
      <c r="AL980" s="171"/>
      <c r="AM980" s="17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6" t="s">
        <v>29</v>
      </c>
      <c r="AD1004" s="176"/>
      <c r="AE1004" s="176"/>
    </row>
    <row r="1005" spans="8:31" ht="15" customHeight="1">
      <c r="H1005" s="76" t="s">
        <v>28</v>
      </c>
      <c r="I1005" s="76"/>
      <c r="J1005" s="76"/>
      <c r="V1005" s="17"/>
      <c r="AC1005" s="176"/>
      <c r="AD1005" s="176"/>
      <c r="AE1005" s="176"/>
    </row>
    <row r="1006" spans="8:31" ht="15" customHeight="1">
      <c r="H1006" s="76"/>
      <c r="I1006" s="76"/>
      <c r="J1006" s="76"/>
      <c r="V1006" s="17"/>
      <c r="AC1006" s="176"/>
      <c r="AD1006" s="176"/>
      <c r="AE1006" s="176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0</v>
      </c>
      <c r="E1010" s="174" t="s">
        <v>20</v>
      </c>
      <c r="F1010" s="174"/>
      <c r="G1010" s="174"/>
      <c r="H1010" s="174"/>
      <c r="V1010" s="17"/>
      <c r="X1010" s="23" t="s">
        <v>32</v>
      </c>
      <c r="Y1010" s="20">
        <f>IF(B1010="PAGADO",0,C1015)</f>
        <v>0</v>
      </c>
      <c r="AA1010" s="174" t="s">
        <v>20</v>
      </c>
      <c r="AB1010" s="174"/>
      <c r="AC1010" s="174"/>
      <c r="AD1010" s="174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7" t="str">
        <f>IF(C1015&lt;0,"NO PAGAR","COBRAR")</f>
        <v>COBRAR</v>
      </c>
      <c r="C1016" s="17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7" t="str">
        <f>IF(Y1015&lt;0,"NO PAGAR","COBRAR")</f>
        <v>COBRAR</v>
      </c>
      <c r="Y1016" s="17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68" t="s">
        <v>9</v>
      </c>
      <c r="C1017" s="16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8" t="s">
        <v>9</v>
      </c>
      <c r="Y1017" s="16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0" t="s">
        <v>7</v>
      </c>
      <c r="F1026" s="171"/>
      <c r="G1026" s="172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0" t="s">
        <v>7</v>
      </c>
      <c r="AB1026" s="171"/>
      <c r="AC1026" s="172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0" t="s">
        <v>7</v>
      </c>
      <c r="O1028" s="171"/>
      <c r="P1028" s="171"/>
      <c r="Q1028" s="172"/>
      <c r="R1028" s="18">
        <f>SUM(R1012:R1027)</f>
        <v>0</v>
      </c>
      <c r="S1028" s="3"/>
      <c r="V1028" s="17"/>
      <c r="X1028" s="12"/>
      <c r="Y1028" s="10"/>
      <c r="AJ1028" s="170" t="s">
        <v>7</v>
      </c>
      <c r="AK1028" s="171"/>
      <c r="AL1028" s="171"/>
      <c r="AM1028" s="172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3" t="s">
        <v>31</v>
      </c>
      <c r="AB1050" s="173"/>
      <c r="AC1050" s="173"/>
    </row>
    <row r="1051" spans="1:43" ht="15" customHeight="1">
      <c r="H1051" s="76"/>
      <c r="I1051" s="76"/>
      <c r="J1051" s="76"/>
      <c r="V1051" s="17"/>
      <c r="AA1051" s="173"/>
      <c r="AB1051" s="173"/>
      <c r="AC1051" s="173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0</v>
      </c>
      <c r="E1055" s="174" t="s">
        <v>20</v>
      </c>
      <c r="F1055" s="174"/>
      <c r="G1055" s="174"/>
      <c r="H1055" s="174"/>
      <c r="V1055" s="17"/>
      <c r="X1055" s="23" t="s">
        <v>32</v>
      </c>
      <c r="Y1055" s="20">
        <f>IF(B1855="PAGADO",0,C1060)</f>
        <v>0</v>
      </c>
      <c r="AA1055" s="174" t="s">
        <v>20</v>
      </c>
      <c r="AB1055" s="174"/>
      <c r="AC1055" s="174"/>
      <c r="AD1055" s="174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5" t="str">
        <f>IF(Y1060&lt;0,"NO PAGAR","COBRAR'")</f>
        <v>COBRAR'</v>
      </c>
      <c r="Y1061" s="175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5" t="str">
        <f>IF(C1060&lt;0,"NO PAGAR","COBRAR'")</f>
        <v>COBRAR'</v>
      </c>
      <c r="C1062" s="175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68" t="s">
        <v>9</v>
      </c>
      <c r="C1063" s="16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68" t="s">
        <v>9</v>
      </c>
      <c r="Y1063" s="16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0" t="s">
        <v>7</v>
      </c>
      <c r="F1071" s="171"/>
      <c r="G1071" s="172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0" t="s">
        <v>7</v>
      </c>
      <c r="AB1071" s="171"/>
      <c r="AC1071" s="172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0" t="s">
        <v>7</v>
      </c>
      <c r="O1073" s="171"/>
      <c r="P1073" s="171"/>
      <c r="Q1073" s="172"/>
      <c r="R1073" s="18">
        <f>SUM(R1057:R1072)</f>
        <v>0</v>
      </c>
      <c r="S1073" s="3"/>
      <c r="V1073" s="17"/>
      <c r="X1073" s="12"/>
      <c r="Y1073" s="10"/>
      <c r="AJ1073" s="170" t="s">
        <v>7</v>
      </c>
      <c r="AK1073" s="171"/>
      <c r="AL1073" s="171"/>
      <c r="AM1073" s="172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opLeftCell="V514" zoomScale="96" zoomScaleNormal="96" zoomScalePageLayoutView="118" workbookViewId="0">
      <selection activeCell="AE527" sqref="AE52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4" t="s">
        <v>77</v>
      </c>
      <c r="F8" s="174"/>
      <c r="G8" s="174"/>
      <c r="H8" s="174"/>
      <c r="O8" s="187" t="s">
        <v>10</v>
      </c>
      <c r="P8" s="187"/>
      <c r="Q8" s="187"/>
      <c r="R8" s="187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8" t="s">
        <v>188</v>
      </c>
      <c r="AL8" s="188"/>
      <c r="AM8" s="18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7" t="str">
        <f>IF(C108&lt;0,"NO PAGAR","COBRAR")</f>
        <v>NO PAGAR</v>
      </c>
      <c r="C109" s="17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NO PAGAR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NO PAGAR</v>
      </c>
      <c r="Y142" s="17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NO PAGAR</v>
      </c>
      <c r="C143" s="17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6" t="s">
        <v>29</v>
      </c>
      <c r="AD170" s="176"/>
      <c r="AE170" s="176"/>
    </row>
    <row r="171" spans="2:31">
      <c r="H171" s="173" t="s">
        <v>28</v>
      </c>
      <c r="I171" s="173"/>
      <c r="J171" s="173"/>
      <c r="V171" s="17"/>
      <c r="AC171" s="176"/>
      <c r="AD171" s="176"/>
      <c r="AE171" s="176"/>
    </row>
    <row r="172" spans="2:31">
      <c r="H172" s="173"/>
      <c r="I172" s="173"/>
      <c r="J172" s="173"/>
      <c r="V172" s="17"/>
      <c r="AC172" s="176"/>
      <c r="AD172" s="176"/>
      <c r="AE172" s="17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7" t="str">
        <f>IF(C181&lt;0,"NO PAGAR","COBRAR")</f>
        <v>NO PAGAR</v>
      </c>
      <c r="C182" s="17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7" t="str">
        <f>IF(Y181&lt;0,"NO PAGAR","COBRAR")</f>
        <v>NO PAGAR</v>
      </c>
      <c r="Y182" s="177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>
      <c r="H217" s="173"/>
      <c r="I217" s="173"/>
      <c r="J217" s="173"/>
      <c r="V217" s="17"/>
      <c r="AA217" s="173"/>
      <c r="AB217" s="173"/>
      <c r="AC217" s="17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5" t="str">
        <f>IF(Y226&lt;0,"NO PAGAR","COBRAR'")</f>
        <v>NO PAGAR</v>
      </c>
      <c r="Y227" s="17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5" t="str">
        <f>IF(C226&lt;0,"NO PAGAR","COBRAR'")</f>
        <v>NO PAGAR</v>
      </c>
      <c r="C228" s="17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6" t="s">
        <v>29</v>
      </c>
      <c r="AD262" s="176"/>
      <c r="AE262" s="176"/>
    </row>
    <row r="263" spans="2:41">
      <c r="H263" s="173" t="s">
        <v>28</v>
      </c>
      <c r="I263" s="173"/>
      <c r="J263" s="173"/>
      <c r="V263" s="17"/>
      <c r="AC263" s="176"/>
      <c r="AD263" s="176"/>
      <c r="AE263" s="176"/>
    </row>
    <row r="264" spans="2:41">
      <c r="H264" s="173"/>
      <c r="I264" s="173"/>
      <c r="J264" s="173"/>
      <c r="V264" s="17"/>
      <c r="AC264" s="176"/>
      <c r="AD264" s="176"/>
      <c r="AE264" s="17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4" t="s">
        <v>565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565</v>
      </c>
      <c r="AB268" s="174"/>
      <c r="AC268" s="174"/>
      <c r="AD268" s="17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7" t="str">
        <f>IF(C273&lt;0,"NO PAGAR","COBRAR")</f>
        <v>NO PAGAR</v>
      </c>
      <c r="C274" s="177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7" t="str">
        <f>IF(Y273&lt;0,"NO PAGAR","COBRAR")</f>
        <v>NO PAGAR</v>
      </c>
      <c r="Y274" s="177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>
      <c r="H309" s="173"/>
      <c r="I309" s="173"/>
      <c r="J309" s="173"/>
      <c r="V309" s="17"/>
      <c r="AA309" s="173"/>
      <c r="AB309" s="173"/>
      <c r="AC309" s="17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IF(B1070="PAGADO",0,C318)</f>
        <v>-6076.113000000003</v>
      </c>
      <c r="AA313" s="174" t="s">
        <v>565</v>
      </c>
      <c r="AB313" s="174"/>
      <c r="AC313" s="174"/>
      <c r="AD313" s="17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5" t="str">
        <f>IF(Y318&lt;0,"NO PAGAR","COBRAR'")</f>
        <v>NO PAGAR</v>
      </c>
      <c r="Y319" s="17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5" t="str">
        <f>IF(C318&lt;0,"NO PAGAR","COBRAR'")</f>
        <v>NO PAGAR</v>
      </c>
      <c r="C320" s="17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3" t="s">
        <v>29</v>
      </c>
      <c r="AD358" s="183"/>
      <c r="AE358" s="183"/>
    </row>
    <row r="359" spans="2:41">
      <c r="V359" s="17"/>
      <c r="X359" s="186"/>
      <c r="AC359" s="183"/>
      <c r="AD359" s="183"/>
      <c r="AE359" s="183"/>
    </row>
    <row r="360" spans="2:41" ht="23.25">
      <c r="B360" s="22" t="s">
        <v>64</v>
      </c>
      <c r="V360" s="17"/>
      <c r="X360" s="186"/>
      <c r="AC360" s="183"/>
      <c r="AD360" s="183"/>
      <c r="AE360" s="183"/>
    </row>
    <row r="361" spans="2:41" ht="23.2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7" t="str">
        <f>IF(C366&lt;0,"NO PAGAR","COBRAR")</f>
        <v>NO PAGAR</v>
      </c>
      <c r="C367" s="177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7" t="str">
        <f>IF(Y366&lt;0,"NO PAGAR","COBRAR")</f>
        <v>NO PAGAR</v>
      </c>
      <c r="Y367" s="177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3" t="s">
        <v>31</v>
      </c>
      <c r="AB394" s="173"/>
      <c r="AC394" s="173"/>
    </row>
    <row r="395" spans="1:43" ht="15" customHeight="1">
      <c r="H395" s="76"/>
      <c r="I395" s="76"/>
      <c r="J395" s="76"/>
      <c r="V395" s="17"/>
      <c r="AA395" s="173"/>
      <c r="AB395" s="173"/>
      <c r="AC395" s="173"/>
    </row>
    <row r="396" spans="1:43">
      <c r="B396" s="185" t="s">
        <v>64</v>
      </c>
      <c r="F396" s="184" t="s">
        <v>30</v>
      </c>
      <c r="G396" s="184"/>
      <c r="H396" s="184"/>
      <c r="V396" s="17"/>
    </row>
    <row r="397" spans="1:43">
      <c r="B397" s="185"/>
      <c r="F397" s="184"/>
      <c r="G397" s="184"/>
      <c r="H397" s="184"/>
      <c r="V397" s="17"/>
    </row>
    <row r="398" spans="1:43" ht="26.25" customHeight="1">
      <c r="B398" s="185"/>
      <c r="F398" s="184"/>
      <c r="G398" s="184"/>
      <c r="H398" s="18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IF(B1163="PAGADO",0,C404)</f>
        <v>-4920.3502550000012</v>
      </c>
      <c r="AA399" s="174" t="s">
        <v>565</v>
      </c>
      <c r="AB399" s="174"/>
      <c r="AC399" s="174"/>
      <c r="AD399" s="17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5" t="str">
        <f>IF(Y404&lt;0,"NO PAGAR","COBRAR'")</f>
        <v>NO PAGAR</v>
      </c>
      <c r="Y405" s="17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5" t="str">
        <f>IF(C404&lt;0,"NO PAGAR","COBRAR'")</f>
        <v>NO PAGAR</v>
      </c>
      <c r="C406" s="17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6" t="s">
        <v>29</v>
      </c>
      <c r="AC434" s="17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565</v>
      </c>
      <c r="AB436" s="174"/>
      <c r="AC436" s="174"/>
      <c r="AD436" s="17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7" t="str">
        <f>IF(C441&lt;0,"NO PAGAR","COBRAR")</f>
        <v>NO PAGAR</v>
      </c>
      <c r="C442" s="177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7" t="str">
        <f>IF(Y441&lt;0,"NO PAGAR","COBRAR")</f>
        <v>NO PAGAR</v>
      </c>
      <c r="Y442" s="177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>
      <c r="H472" s="76"/>
      <c r="J472" s="76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IF(B1260="PAGADO",0,C479)</f>
        <v>-5841.0592550000019</v>
      </c>
      <c r="AA474" s="174" t="s">
        <v>565</v>
      </c>
      <c r="AB474" s="174"/>
      <c r="AC474" s="174"/>
      <c r="AD474" s="17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5" t="str">
        <f>IF(C479&lt;0,"NO PAGAR","COBRAR'")</f>
        <v>NO PAGAR</v>
      </c>
      <c r="C481" s="17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6" t="s">
        <v>29</v>
      </c>
      <c r="AD514" s="176"/>
      <c r="AE514" s="176"/>
    </row>
    <row r="515" spans="2:41" ht="24" customHeight="1">
      <c r="H515" s="76" t="s">
        <v>28</v>
      </c>
      <c r="J515" s="76"/>
      <c r="V515" s="17"/>
      <c r="AC515" s="176"/>
      <c r="AD515" s="176"/>
      <c r="AE515" s="17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4" t="s">
        <v>77</v>
      </c>
      <c r="F517" s="174"/>
      <c r="G517" s="174"/>
      <c r="H517" s="174"/>
      <c r="V517" s="17"/>
      <c r="X517" s="23" t="s">
        <v>32</v>
      </c>
      <c r="Y517" s="20">
        <f>IF(B517="PAGADO",0,C522)</f>
        <v>-7974.349255000001</v>
      </c>
      <c r="AA517" s="174" t="s">
        <v>565</v>
      </c>
      <c r="AB517" s="174"/>
      <c r="AC517" s="174"/>
      <c r="AD517" s="174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77" t="str">
        <f>IF(C522&lt;0,"NO PAGAR","COBRAR")</f>
        <v>NO PAGAR</v>
      </c>
      <c r="C523" s="177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7" t="str">
        <f>IF(Y522&lt;0,"NO PAGAR","COBRAR")</f>
        <v>NO PAGAR</v>
      </c>
      <c r="Y523" s="177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68" t="s">
        <v>9</v>
      </c>
      <c r="C524" s="169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68" t="s">
        <v>9</v>
      </c>
      <c r="Y524" s="16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0" t="s">
        <v>7</v>
      </c>
      <c r="F533" s="171"/>
      <c r="G533" s="17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0" t="s">
        <v>7</v>
      </c>
      <c r="AB533" s="171"/>
      <c r="AC533" s="17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0" t="s">
        <v>7</v>
      </c>
      <c r="O535" s="171"/>
      <c r="P535" s="171"/>
      <c r="Q535" s="172"/>
      <c r="R535" s="18">
        <f>SUM(R519:R534)</f>
        <v>2411.2800000000002</v>
      </c>
      <c r="S535" s="3"/>
      <c r="V535" s="17"/>
      <c r="X535" s="12"/>
      <c r="Y535" s="10"/>
      <c r="AJ535" s="170" t="s">
        <v>7</v>
      </c>
      <c r="AK535" s="171"/>
      <c r="AL535" s="171"/>
      <c r="AM535" s="172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3" t="s">
        <v>31</v>
      </c>
      <c r="AB554" s="173"/>
      <c r="AC554" s="173"/>
    </row>
    <row r="555" spans="1:43" ht="15" customHeight="1">
      <c r="H555" s="76"/>
      <c r="J555" s="76"/>
      <c r="V555" s="17"/>
      <c r="AA555" s="173"/>
      <c r="AB555" s="173"/>
      <c r="AC555" s="173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IF(X517="PAGADO",0,C522)</f>
        <v>-7974.349255000001</v>
      </c>
      <c r="E559" s="174" t="s">
        <v>20</v>
      </c>
      <c r="F559" s="174"/>
      <c r="G559" s="174"/>
      <c r="H559" s="174"/>
      <c r="V559" s="17"/>
      <c r="X559" s="23" t="s">
        <v>32</v>
      </c>
      <c r="Y559" s="20">
        <f>IF(B1359="PAGADO",0,C564)</f>
        <v>-6677.7292550000011</v>
      </c>
      <c r="AA559" s="174" t="s">
        <v>20</v>
      </c>
      <c r="AB559" s="174"/>
      <c r="AC559" s="174"/>
      <c r="AD559" s="174"/>
    </row>
    <row r="560" spans="1:43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6677.7292550000011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6677.7292550000011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-6677.7292550000011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-6677.7292550000011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75" t="str">
        <f>IF(Y564&lt;0,"NO PAGAR","COBRAR'")</f>
        <v>NO PAGAR</v>
      </c>
      <c r="Y565" s="17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5" t="str">
        <f>IF(C564&lt;0,"NO PAGAR","COBRAR'")</f>
        <v>NO PAGAR</v>
      </c>
      <c r="C566" s="175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68" t="s">
        <v>9</v>
      </c>
      <c r="C567" s="16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68" t="s">
        <v>9</v>
      </c>
      <c r="Y567" s="16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6677.7292550000011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6677.7292550000011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0" t="s">
        <v>7</v>
      </c>
      <c r="F575" s="171"/>
      <c r="G575" s="172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0" t="s">
        <v>7</v>
      </c>
      <c r="AB575" s="171"/>
      <c r="AC575" s="172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17</v>
      </c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0" t="s">
        <v>7</v>
      </c>
      <c r="O577" s="171"/>
      <c r="P577" s="171"/>
      <c r="Q577" s="172"/>
      <c r="R577" s="18">
        <f>SUM(R561:R576)</f>
        <v>0</v>
      </c>
      <c r="S577" s="3"/>
      <c r="V577" s="17"/>
      <c r="X577" s="12"/>
      <c r="Y577" s="10"/>
      <c r="AJ577" s="170" t="s">
        <v>7</v>
      </c>
      <c r="AK577" s="171"/>
      <c r="AL577" s="171"/>
      <c r="AM577" s="172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6677.7292550000011</v>
      </c>
      <c r="D587" t="s">
        <v>22</v>
      </c>
      <c r="E587" t="s">
        <v>21</v>
      </c>
      <c r="V587" s="17"/>
      <c r="X587" s="15" t="s">
        <v>18</v>
      </c>
      <c r="Y587" s="16">
        <f>SUM(Y568:Y586)</f>
        <v>6677.7292550000011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6" t="s">
        <v>29</v>
      </c>
      <c r="AD601" s="176"/>
      <c r="AE601" s="176"/>
    </row>
    <row r="602" spans="2:41" ht="15" customHeight="1">
      <c r="H602" s="76" t="s">
        <v>28</v>
      </c>
      <c r="J602" s="76"/>
      <c r="V602" s="17"/>
      <c r="AC602" s="176"/>
      <c r="AD602" s="176"/>
      <c r="AE602" s="176"/>
    </row>
    <row r="603" spans="2:41" ht="15" customHeight="1">
      <c r="H603" s="76"/>
      <c r="J603" s="76"/>
      <c r="V603" s="17"/>
      <c r="AC603" s="176"/>
      <c r="AD603" s="176"/>
      <c r="AE603" s="176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-6677.7292550000011</v>
      </c>
      <c r="E607" s="174" t="s">
        <v>20</v>
      </c>
      <c r="F607" s="174"/>
      <c r="G607" s="174"/>
      <c r="H607" s="174"/>
      <c r="V607" s="17"/>
      <c r="X607" s="23" t="s">
        <v>32</v>
      </c>
      <c r="Y607" s="20">
        <f>IF(B607="PAGADO",0,C612)</f>
        <v>-6677.7292550000011</v>
      </c>
      <c r="AA607" s="174" t="s">
        <v>20</v>
      </c>
      <c r="AB607" s="174"/>
      <c r="AC607" s="174"/>
      <c r="AD607" s="174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6677.7292550000011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6677.7292550000011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-6677.7292550000011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-6677.7292550000011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7" t="str">
        <f>IF(C612&lt;0,"NO PAGAR","COBRAR")</f>
        <v>NO PAGAR</v>
      </c>
      <c r="C613" s="177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7" t="str">
        <f>IF(Y612&lt;0,"NO PAGAR","COBRAR")</f>
        <v>NO PAGAR</v>
      </c>
      <c r="Y613" s="177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68" t="s">
        <v>9</v>
      </c>
      <c r="C614" s="169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8" t="s">
        <v>9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6677.7292550000011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6677.7292550000011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0" t="s">
        <v>7</v>
      </c>
      <c r="F623" s="171"/>
      <c r="G623" s="172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0" t="s">
        <v>7</v>
      </c>
      <c r="AB623" s="171"/>
      <c r="AC623" s="172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0" t="s">
        <v>7</v>
      </c>
      <c r="O625" s="171"/>
      <c r="P625" s="171"/>
      <c r="Q625" s="172"/>
      <c r="R625" s="18">
        <f>SUM(R609:R624)</f>
        <v>0</v>
      </c>
      <c r="S625" s="3"/>
      <c r="V625" s="17"/>
      <c r="X625" s="12"/>
      <c r="Y625" s="10"/>
      <c r="AJ625" s="170" t="s">
        <v>7</v>
      </c>
      <c r="AK625" s="171"/>
      <c r="AL625" s="171"/>
      <c r="AM625" s="172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6677.7292550000011</v>
      </c>
      <c r="V634" s="17"/>
      <c r="X634" s="15" t="s">
        <v>18</v>
      </c>
      <c r="Y634" s="16">
        <f>SUM(Y615:Y633)</f>
        <v>6677.7292550000011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3" t="s">
        <v>31</v>
      </c>
      <c r="AB647" s="173"/>
      <c r="AC647" s="173"/>
    </row>
    <row r="648" spans="1:43" ht="15" customHeight="1">
      <c r="H648" s="76"/>
      <c r="J648" s="76"/>
      <c r="V648" s="17"/>
      <c r="AA648" s="173"/>
      <c r="AB648" s="173"/>
      <c r="AC648" s="173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-6677.7292550000011</v>
      </c>
      <c r="E652" s="174" t="s">
        <v>20</v>
      </c>
      <c r="F652" s="174"/>
      <c r="G652" s="174"/>
      <c r="H652" s="174"/>
      <c r="V652" s="17"/>
      <c r="X652" s="23" t="s">
        <v>32</v>
      </c>
      <c r="Y652" s="20">
        <f>IF(B1452="PAGADO",0,C657)</f>
        <v>-6677.7292550000011</v>
      </c>
      <c r="AA652" s="174" t="s">
        <v>20</v>
      </c>
      <c r="AB652" s="174"/>
      <c r="AC652" s="174"/>
      <c r="AD652" s="174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6677.7292550000011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6677.7292550000011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-6677.7292550000011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-6677.7292550000011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5" t="str">
        <f>IF(Y657&lt;0,"NO PAGAR","COBRAR'")</f>
        <v>NO PAGAR</v>
      </c>
      <c r="Y658" s="17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5" t="str">
        <f>IF(C657&lt;0,"NO PAGAR","COBRAR'")</f>
        <v>NO PAGAR</v>
      </c>
      <c r="C659" s="175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68" t="s">
        <v>9</v>
      </c>
      <c r="C660" s="16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68" t="s">
        <v>9</v>
      </c>
      <c r="Y660" s="16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6677.7292550000011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6677.7292550000011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0" t="s">
        <v>7</v>
      </c>
      <c r="F668" s="171"/>
      <c r="G668" s="172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0" t="s">
        <v>7</v>
      </c>
      <c r="AB668" s="171"/>
      <c r="AC668" s="172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0" t="s">
        <v>7</v>
      </c>
      <c r="O670" s="171"/>
      <c r="P670" s="171"/>
      <c r="Q670" s="172"/>
      <c r="R670" s="18">
        <f>SUM(R654:R669)</f>
        <v>0</v>
      </c>
      <c r="S670" s="3"/>
      <c r="V670" s="17"/>
      <c r="X670" s="12"/>
      <c r="Y670" s="10"/>
      <c r="AJ670" s="170" t="s">
        <v>7</v>
      </c>
      <c r="AK670" s="171"/>
      <c r="AL670" s="171"/>
      <c r="AM670" s="172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6677.7292550000011</v>
      </c>
      <c r="D680" t="s">
        <v>22</v>
      </c>
      <c r="E680" t="s">
        <v>21</v>
      </c>
      <c r="V680" s="17"/>
      <c r="X680" s="15" t="s">
        <v>18</v>
      </c>
      <c r="Y680" s="16">
        <f>SUM(Y661:Y679)</f>
        <v>6677.7292550000011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6" t="s">
        <v>29</v>
      </c>
      <c r="AD694" s="176"/>
      <c r="AE694" s="176"/>
    </row>
    <row r="695" spans="2:41" ht="15" customHeight="1">
      <c r="H695" s="76" t="s">
        <v>28</v>
      </c>
      <c r="J695" s="76"/>
      <c r="V695" s="17"/>
      <c r="AC695" s="176"/>
      <c r="AD695" s="176"/>
      <c r="AE695" s="176"/>
    </row>
    <row r="696" spans="2:41" ht="15" customHeight="1">
      <c r="H696" s="76"/>
      <c r="J696" s="76"/>
      <c r="V696" s="17"/>
      <c r="AC696" s="176"/>
      <c r="AD696" s="176"/>
      <c r="AE696" s="176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-6677.7292550000011</v>
      </c>
      <c r="E700" s="174" t="s">
        <v>20</v>
      </c>
      <c r="F700" s="174"/>
      <c r="G700" s="174"/>
      <c r="H700" s="174"/>
      <c r="V700" s="17"/>
      <c r="X700" s="23" t="s">
        <v>32</v>
      </c>
      <c r="Y700" s="20">
        <f>IF(B700="PAGADO",0,C705)</f>
        <v>-6677.7292550000011</v>
      </c>
      <c r="AA700" s="174" t="s">
        <v>20</v>
      </c>
      <c r="AB700" s="174"/>
      <c r="AC700" s="174"/>
      <c r="AD700" s="174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6677.7292550000011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6677.7292550000011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-6677.7292550000011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-6677.7292550000011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7" t="str">
        <f>IF(C705&lt;0,"NO PAGAR","COBRAR")</f>
        <v>NO PAGAR</v>
      </c>
      <c r="C706" s="17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7" t="str">
        <f>IF(Y705&lt;0,"NO PAGAR","COBRAR")</f>
        <v>NO PAGAR</v>
      </c>
      <c r="Y706" s="17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68" t="s">
        <v>9</v>
      </c>
      <c r="C707" s="16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8" t="s">
        <v>9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6677.7292550000011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6677.7292550000011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0" t="s">
        <v>7</v>
      </c>
      <c r="F716" s="171"/>
      <c r="G716" s="172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0" t="s">
        <v>7</v>
      </c>
      <c r="AB716" s="171"/>
      <c r="AC716" s="172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0" t="s">
        <v>7</v>
      </c>
      <c r="O718" s="171"/>
      <c r="P718" s="171"/>
      <c r="Q718" s="172"/>
      <c r="R718" s="18">
        <f>SUM(R702:R717)</f>
        <v>0</v>
      </c>
      <c r="S718" s="3"/>
      <c r="V718" s="17"/>
      <c r="X718" s="12"/>
      <c r="Y718" s="10"/>
      <c r="AJ718" s="170" t="s">
        <v>7</v>
      </c>
      <c r="AK718" s="171"/>
      <c r="AL718" s="171"/>
      <c r="AM718" s="172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6677.7292550000011</v>
      </c>
      <c r="V727" s="17"/>
      <c r="X727" s="15" t="s">
        <v>18</v>
      </c>
      <c r="Y727" s="16">
        <f>SUM(Y708:Y726)</f>
        <v>6677.7292550000011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3" t="s">
        <v>31</v>
      </c>
      <c r="AB740" s="173"/>
      <c r="AC740" s="173"/>
    </row>
    <row r="741" spans="1:43" ht="15" customHeight="1">
      <c r="H741" s="76"/>
      <c r="J741" s="76"/>
      <c r="V741" s="17"/>
      <c r="AA741" s="173"/>
      <c r="AB741" s="173"/>
      <c r="AC741" s="173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-6677.7292550000011</v>
      </c>
      <c r="E745" s="174" t="s">
        <v>20</v>
      </c>
      <c r="F745" s="174"/>
      <c r="G745" s="174"/>
      <c r="H745" s="174"/>
      <c r="V745" s="17"/>
      <c r="X745" s="23" t="s">
        <v>32</v>
      </c>
      <c r="Y745" s="20">
        <f>IF(B1545="PAGADO",0,C750)</f>
        <v>-6677.7292550000011</v>
      </c>
      <c r="AA745" s="174" t="s">
        <v>20</v>
      </c>
      <c r="AB745" s="174"/>
      <c r="AC745" s="174"/>
      <c r="AD745" s="174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6677.7292550000011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6677.7292550000011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-6677.7292550000011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-6677.7292550000011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5" t="str">
        <f>IF(Y750&lt;0,"NO PAGAR","COBRAR'")</f>
        <v>NO PAGAR</v>
      </c>
      <c r="Y751" s="17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5" t="str">
        <f>IF(C750&lt;0,"NO PAGAR","COBRAR'")</f>
        <v>NO PAGAR</v>
      </c>
      <c r="C752" s="17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68" t="s">
        <v>9</v>
      </c>
      <c r="C753" s="16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68" t="s">
        <v>9</v>
      </c>
      <c r="Y753" s="16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6677.7292550000011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6677.7292550000011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0" t="s">
        <v>7</v>
      </c>
      <c r="F761" s="171"/>
      <c r="G761" s="172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0" t="s">
        <v>7</v>
      </c>
      <c r="AB761" s="171"/>
      <c r="AC761" s="172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0" t="s">
        <v>7</v>
      </c>
      <c r="O763" s="171"/>
      <c r="P763" s="171"/>
      <c r="Q763" s="172"/>
      <c r="R763" s="18">
        <f>SUM(R747:R762)</f>
        <v>0</v>
      </c>
      <c r="S763" s="3"/>
      <c r="V763" s="17"/>
      <c r="X763" s="12"/>
      <c r="Y763" s="10"/>
      <c r="AJ763" s="170" t="s">
        <v>7</v>
      </c>
      <c r="AK763" s="171"/>
      <c r="AL763" s="171"/>
      <c r="AM763" s="172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6677.7292550000011</v>
      </c>
      <c r="D773" t="s">
        <v>22</v>
      </c>
      <c r="E773" t="s">
        <v>21</v>
      </c>
      <c r="V773" s="17"/>
      <c r="X773" s="15" t="s">
        <v>18</v>
      </c>
      <c r="Y773" s="16">
        <f>SUM(Y754:Y772)</f>
        <v>6677.7292550000011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6" t="s">
        <v>29</v>
      </c>
      <c r="AD787" s="176"/>
      <c r="AE787" s="176"/>
    </row>
    <row r="788" spans="2:41" ht="15" customHeight="1">
      <c r="H788" s="76" t="s">
        <v>28</v>
      </c>
      <c r="J788" s="76"/>
      <c r="V788" s="17"/>
      <c r="AC788" s="176"/>
      <c r="AD788" s="176"/>
      <c r="AE788" s="176"/>
    </row>
    <row r="789" spans="2:41" ht="15" customHeight="1">
      <c r="H789" s="76"/>
      <c r="J789" s="76"/>
      <c r="V789" s="17"/>
      <c r="AC789" s="176"/>
      <c r="AD789" s="176"/>
      <c r="AE789" s="176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-6677.7292550000011</v>
      </c>
      <c r="E793" s="174" t="s">
        <v>20</v>
      </c>
      <c r="F793" s="174"/>
      <c r="G793" s="174"/>
      <c r="H793" s="174"/>
      <c r="V793" s="17"/>
      <c r="X793" s="23" t="s">
        <v>32</v>
      </c>
      <c r="Y793" s="20">
        <f>IF(B793="PAGADO",0,C798)</f>
        <v>-6677.7292550000011</v>
      </c>
      <c r="AA793" s="174" t="s">
        <v>20</v>
      </c>
      <c r="AB793" s="174"/>
      <c r="AC793" s="174"/>
      <c r="AD793" s="174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6677.7292550000011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6677.7292550000011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-6677.7292550000011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-6677.7292550000011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7" t="str">
        <f>IF(C798&lt;0,"NO PAGAR","COBRAR")</f>
        <v>NO PAGAR</v>
      </c>
      <c r="C799" s="177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7" t="str">
        <f>IF(Y798&lt;0,"NO PAGAR","COBRAR")</f>
        <v>NO PAGAR</v>
      </c>
      <c r="Y799" s="177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68" t="s">
        <v>9</v>
      </c>
      <c r="C800" s="16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8" t="s">
        <v>9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6677.7292550000011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6677.7292550000011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0" t="s">
        <v>7</v>
      </c>
      <c r="F809" s="171"/>
      <c r="G809" s="172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0" t="s">
        <v>7</v>
      </c>
      <c r="AB809" s="171"/>
      <c r="AC809" s="172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0" t="s">
        <v>7</v>
      </c>
      <c r="O811" s="171"/>
      <c r="P811" s="171"/>
      <c r="Q811" s="172"/>
      <c r="R811" s="18">
        <f>SUM(R795:R810)</f>
        <v>0</v>
      </c>
      <c r="S811" s="3"/>
      <c r="V811" s="17"/>
      <c r="X811" s="12"/>
      <c r="Y811" s="10"/>
      <c r="AJ811" s="170" t="s">
        <v>7</v>
      </c>
      <c r="AK811" s="171"/>
      <c r="AL811" s="171"/>
      <c r="AM811" s="172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6677.7292550000011</v>
      </c>
      <c r="V820" s="17"/>
      <c r="X820" s="15" t="s">
        <v>18</v>
      </c>
      <c r="Y820" s="16">
        <f>SUM(Y801:Y819)</f>
        <v>6677.7292550000011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3" t="s">
        <v>31</v>
      </c>
      <c r="AB833" s="173"/>
      <c r="AC833" s="173"/>
    </row>
    <row r="834" spans="2:41" ht="15" customHeight="1">
      <c r="H834" s="76"/>
      <c r="J834" s="76"/>
      <c r="V834" s="17"/>
      <c r="AA834" s="173"/>
      <c r="AB834" s="173"/>
      <c r="AC834" s="173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-6677.7292550000011</v>
      </c>
      <c r="E838" s="174" t="s">
        <v>20</v>
      </c>
      <c r="F838" s="174"/>
      <c r="G838" s="174"/>
      <c r="H838" s="174"/>
      <c r="V838" s="17"/>
      <c r="X838" s="23" t="s">
        <v>32</v>
      </c>
      <c r="Y838" s="20">
        <f>IF(B1638="PAGADO",0,C843)</f>
        <v>-6677.7292550000011</v>
      </c>
      <c r="AA838" s="174" t="s">
        <v>20</v>
      </c>
      <c r="AB838" s="174"/>
      <c r="AC838" s="174"/>
      <c r="AD838" s="17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6677.7292550000011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6677.7292550000011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-6677.7292550000011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-6677.7292550000011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5" t="str">
        <f>IF(Y843&lt;0,"NO PAGAR","COBRAR'")</f>
        <v>NO PAGAR</v>
      </c>
      <c r="Y844" s="17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5" t="str">
        <f>IF(C843&lt;0,"NO PAGAR","COBRAR'")</f>
        <v>NO PAGAR</v>
      </c>
      <c r="C845" s="17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68" t="s">
        <v>9</v>
      </c>
      <c r="C846" s="16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68" t="s">
        <v>9</v>
      </c>
      <c r="Y846" s="16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6677.7292550000011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6677.7292550000011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0" t="s">
        <v>7</v>
      </c>
      <c r="F854" s="171"/>
      <c r="G854" s="172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0" t="s">
        <v>7</v>
      </c>
      <c r="AB854" s="171"/>
      <c r="AC854" s="172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0" t="s">
        <v>7</v>
      </c>
      <c r="O856" s="171"/>
      <c r="P856" s="171"/>
      <c r="Q856" s="172"/>
      <c r="R856" s="18">
        <f>SUM(R840:R855)</f>
        <v>0</v>
      </c>
      <c r="S856" s="3"/>
      <c r="V856" s="17"/>
      <c r="X856" s="12"/>
      <c r="Y856" s="10"/>
      <c r="AJ856" s="170" t="s">
        <v>7</v>
      </c>
      <c r="AK856" s="171"/>
      <c r="AL856" s="171"/>
      <c r="AM856" s="172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6677.7292550000011</v>
      </c>
      <c r="D866" t="s">
        <v>22</v>
      </c>
      <c r="E866" t="s">
        <v>21</v>
      </c>
      <c r="V866" s="17"/>
      <c r="X866" s="15" t="s">
        <v>18</v>
      </c>
      <c r="Y866" s="16">
        <f>SUM(Y847:Y865)</f>
        <v>6677.7292550000011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6" t="s">
        <v>29</v>
      </c>
      <c r="AD881" s="176"/>
      <c r="AE881" s="176"/>
    </row>
    <row r="882" spans="2:41" ht="15" customHeight="1">
      <c r="H882" s="76" t="s">
        <v>28</v>
      </c>
      <c r="J882" s="76"/>
      <c r="V882" s="17"/>
      <c r="AC882" s="176"/>
      <c r="AD882" s="176"/>
      <c r="AE882" s="176"/>
    </row>
    <row r="883" spans="2:41" ht="15" customHeight="1">
      <c r="H883" s="76"/>
      <c r="J883" s="76"/>
      <c r="V883" s="17"/>
      <c r="AC883" s="176"/>
      <c r="AD883" s="176"/>
      <c r="AE883" s="176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-6677.7292550000011</v>
      </c>
      <c r="E887" s="174" t="s">
        <v>20</v>
      </c>
      <c r="F887" s="174"/>
      <c r="G887" s="174"/>
      <c r="H887" s="174"/>
      <c r="V887" s="17"/>
      <c r="X887" s="23" t="s">
        <v>32</v>
      </c>
      <c r="Y887" s="20">
        <f>IF(B887="PAGADO",0,C892)</f>
        <v>-6677.7292550000011</v>
      </c>
      <c r="AA887" s="174" t="s">
        <v>20</v>
      </c>
      <c r="AB887" s="174"/>
      <c r="AC887" s="174"/>
      <c r="AD887" s="17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6677.7292550000011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6677.7292550000011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-6677.7292550000011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-6677.7292550000011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7" t="str">
        <f>IF(C892&lt;0,"NO PAGAR","COBRAR")</f>
        <v>NO PAGAR</v>
      </c>
      <c r="C893" s="17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7" t="str">
        <f>IF(Y892&lt;0,"NO PAGAR","COBRAR")</f>
        <v>NO PAGAR</v>
      </c>
      <c r="Y893" s="177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68" t="s">
        <v>9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68" t="s">
        <v>9</v>
      </c>
      <c r="Y894" s="16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6677.7292550000011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6677.7292550000011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0" t="s">
        <v>7</v>
      </c>
      <c r="F903" s="171"/>
      <c r="G903" s="17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0" t="s">
        <v>7</v>
      </c>
      <c r="AB903" s="171"/>
      <c r="AC903" s="17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0" t="s">
        <v>7</v>
      </c>
      <c r="O905" s="171"/>
      <c r="P905" s="171"/>
      <c r="Q905" s="172"/>
      <c r="R905" s="18">
        <f>SUM(R889:R904)</f>
        <v>0</v>
      </c>
      <c r="S905" s="3"/>
      <c r="V905" s="17"/>
      <c r="X905" s="12"/>
      <c r="Y905" s="10"/>
      <c r="AJ905" s="170" t="s">
        <v>7</v>
      </c>
      <c r="AK905" s="171"/>
      <c r="AL905" s="171"/>
      <c r="AM905" s="172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6677.7292550000011</v>
      </c>
      <c r="V914" s="17"/>
      <c r="X914" s="15" t="s">
        <v>18</v>
      </c>
      <c r="Y914" s="16">
        <f>SUM(Y895:Y913)</f>
        <v>6677.7292550000011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3" t="s">
        <v>31</v>
      </c>
      <c r="AB927" s="173"/>
      <c r="AC927" s="173"/>
    </row>
    <row r="928" spans="1:43" ht="15" customHeight="1">
      <c r="H928" s="76"/>
      <c r="J928" s="76"/>
      <c r="V928" s="17"/>
      <c r="AA928" s="173"/>
      <c r="AB928" s="173"/>
      <c r="AC928" s="173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-6677.7292550000011</v>
      </c>
      <c r="E932" s="174" t="s">
        <v>20</v>
      </c>
      <c r="F932" s="174"/>
      <c r="G932" s="174"/>
      <c r="H932" s="174"/>
      <c r="V932" s="17"/>
      <c r="X932" s="23" t="s">
        <v>32</v>
      </c>
      <c r="Y932" s="20">
        <f>IF(B1732="PAGADO",0,C937)</f>
        <v>-6677.7292550000011</v>
      </c>
      <c r="AA932" s="174" t="s">
        <v>20</v>
      </c>
      <c r="AB932" s="174"/>
      <c r="AC932" s="174"/>
      <c r="AD932" s="17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6677.7292550000011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6677.7292550000011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-6677.7292550000011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-6677.7292550000011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5" t="str">
        <f>IF(Y937&lt;0,"NO PAGAR","COBRAR'")</f>
        <v>NO PAGAR</v>
      </c>
      <c r="Y938" s="17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5" t="str">
        <f>IF(C937&lt;0,"NO PAGAR","COBRAR'")</f>
        <v>NO PAGAR</v>
      </c>
      <c r="C939" s="17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68" t="s">
        <v>9</v>
      </c>
      <c r="C940" s="16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68" t="s">
        <v>9</v>
      </c>
      <c r="Y940" s="16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6677.7292550000011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6677.7292550000011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0" t="s">
        <v>7</v>
      </c>
      <c r="F948" s="171"/>
      <c r="G948" s="17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0" t="s">
        <v>7</v>
      </c>
      <c r="AB948" s="171"/>
      <c r="AC948" s="17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0" t="s">
        <v>7</v>
      </c>
      <c r="O950" s="171"/>
      <c r="P950" s="171"/>
      <c r="Q950" s="172"/>
      <c r="R950" s="18">
        <f>SUM(R934:R949)</f>
        <v>0</v>
      </c>
      <c r="S950" s="3"/>
      <c r="V950" s="17"/>
      <c r="X950" s="12"/>
      <c r="Y950" s="10"/>
      <c r="AJ950" s="170" t="s">
        <v>7</v>
      </c>
      <c r="AK950" s="171"/>
      <c r="AL950" s="171"/>
      <c r="AM950" s="17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6677.7292550000011</v>
      </c>
      <c r="D960" t="s">
        <v>22</v>
      </c>
      <c r="E960" t="s">
        <v>21</v>
      </c>
      <c r="V960" s="17"/>
      <c r="X960" s="15" t="s">
        <v>18</v>
      </c>
      <c r="Y960" s="16">
        <f>SUM(Y941:Y959)</f>
        <v>6677.7292550000011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6" t="s">
        <v>29</v>
      </c>
      <c r="AD974" s="176"/>
      <c r="AE974" s="176"/>
    </row>
    <row r="975" spans="5:31" ht="15" customHeight="1">
      <c r="H975" s="76" t="s">
        <v>28</v>
      </c>
      <c r="J975" s="76"/>
      <c r="V975" s="17"/>
      <c r="AC975" s="176"/>
      <c r="AD975" s="176"/>
      <c r="AE975" s="176"/>
    </row>
    <row r="976" spans="5:31" ht="15" customHeight="1">
      <c r="H976" s="76"/>
      <c r="J976" s="76"/>
      <c r="V976" s="17"/>
      <c r="AC976" s="176"/>
      <c r="AD976" s="176"/>
      <c r="AE976" s="176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-6677.7292550000011</v>
      </c>
      <c r="E980" s="174" t="s">
        <v>20</v>
      </c>
      <c r="F980" s="174"/>
      <c r="G980" s="174"/>
      <c r="H980" s="174"/>
      <c r="V980" s="17"/>
      <c r="X980" s="23" t="s">
        <v>32</v>
      </c>
      <c r="Y980" s="20">
        <f>IF(B980="PAGADO",0,C985)</f>
        <v>-6677.7292550000011</v>
      </c>
      <c r="AA980" s="174" t="s">
        <v>20</v>
      </c>
      <c r="AB980" s="174"/>
      <c r="AC980" s="174"/>
      <c r="AD980" s="174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6677.7292550000011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6677.7292550000011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-6677.7292550000011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-6677.7292550000011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7" t="str">
        <f>IF(C985&lt;0,"NO PAGAR","COBRAR")</f>
        <v>NO PAGAR</v>
      </c>
      <c r="C986" s="17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7" t="str">
        <f>IF(Y985&lt;0,"NO PAGAR","COBRAR")</f>
        <v>NO PAGAR</v>
      </c>
      <c r="Y986" s="17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68" t="s">
        <v>9</v>
      </c>
      <c r="C987" s="16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8" t="s">
        <v>9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6677.7292550000011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6677.7292550000011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0" t="s">
        <v>7</v>
      </c>
      <c r="F996" s="171"/>
      <c r="G996" s="172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0" t="s">
        <v>7</v>
      </c>
      <c r="AB996" s="171"/>
      <c r="AC996" s="172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0" t="s">
        <v>7</v>
      </c>
      <c r="O998" s="171"/>
      <c r="P998" s="171"/>
      <c r="Q998" s="172"/>
      <c r="R998" s="18">
        <f>SUM(R982:R997)</f>
        <v>0</v>
      </c>
      <c r="S998" s="3"/>
      <c r="V998" s="17"/>
      <c r="X998" s="12"/>
      <c r="Y998" s="10"/>
      <c r="AJ998" s="170" t="s">
        <v>7</v>
      </c>
      <c r="AK998" s="171"/>
      <c r="AL998" s="171"/>
      <c r="AM998" s="172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6677.7292550000011</v>
      </c>
      <c r="V1007" s="17"/>
      <c r="X1007" s="15" t="s">
        <v>18</v>
      </c>
      <c r="Y1007" s="16">
        <f>SUM(Y988:Y1006)</f>
        <v>6677.7292550000011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3" t="s">
        <v>31</v>
      </c>
      <c r="AB1020" s="173"/>
      <c r="AC1020" s="173"/>
    </row>
    <row r="1021" spans="1:43" ht="15" customHeight="1">
      <c r="H1021" s="76"/>
      <c r="J1021" s="76"/>
      <c r="V1021" s="17"/>
      <c r="AA1021" s="173"/>
      <c r="AB1021" s="173"/>
      <c r="AC1021" s="173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-6677.7292550000011</v>
      </c>
      <c r="E1025" s="174" t="s">
        <v>20</v>
      </c>
      <c r="F1025" s="174"/>
      <c r="G1025" s="174"/>
      <c r="H1025" s="174"/>
      <c r="V1025" s="17"/>
      <c r="X1025" s="23" t="s">
        <v>32</v>
      </c>
      <c r="Y1025" s="20">
        <f>IF(B1825="PAGADO",0,C1030)</f>
        <v>-6677.7292550000011</v>
      </c>
      <c r="AA1025" s="174" t="s">
        <v>20</v>
      </c>
      <c r="AB1025" s="174"/>
      <c r="AC1025" s="174"/>
      <c r="AD1025" s="17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6677.7292550000011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6677.7292550000011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-6677.7292550000011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-6677.7292550000011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5" t="str">
        <f>IF(Y1030&lt;0,"NO PAGAR","COBRAR'")</f>
        <v>NO PAGAR</v>
      </c>
      <c r="Y1031" s="17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5" t="str">
        <f>IF(C1030&lt;0,"NO PAGAR","COBRAR'")</f>
        <v>NO PAGAR</v>
      </c>
      <c r="C1032" s="17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68" t="s">
        <v>9</v>
      </c>
      <c r="C1033" s="16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68" t="s">
        <v>9</v>
      </c>
      <c r="Y1033" s="16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6677.7292550000011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6677.7292550000011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0" t="s">
        <v>7</v>
      </c>
      <c r="F1041" s="171"/>
      <c r="G1041" s="17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0" t="s">
        <v>7</v>
      </c>
      <c r="AB1041" s="171"/>
      <c r="AC1041" s="17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0" t="s">
        <v>7</v>
      </c>
      <c r="O1043" s="171"/>
      <c r="P1043" s="171"/>
      <c r="Q1043" s="172"/>
      <c r="R1043" s="18">
        <f>SUM(R1027:R1042)</f>
        <v>0</v>
      </c>
      <c r="S1043" s="3"/>
      <c r="V1043" s="17"/>
      <c r="X1043" s="12"/>
      <c r="Y1043" s="10"/>
      <c r="AJ1043" s="170" t="s">
        <v>7</v>
      </c>
      <c r="AK1043" s="171"/>
      <c r="AL1043" s="171"/>
      <c r="AM1043" s="172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6677.7292550000011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6677.7292550000011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Y548" zoomScale="82" zoomScaleNormal="82" workbookViewId="0">
      <selection activeCell="AN560" sqref="AN56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316</v>
      </c>
      <c r="AB106" s="174"/>
      <c r="AC106" s="174"/>
      <c r="AD106" s="17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NO PAGAR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NO PAGAR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>
      <c r="H141" s="173"/>
      <c r="I141" s="173"/>
      <c r="J141" s="173"/>
      <c r="V141" s="17"/>
      <c r="AA141" s="173"/>
      <c r="AB141" s="173"/>
      <c r="AC141" s="17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5" t="str">
        <f>IF(Y150&lt;0,"NO PAGAR","COBRAR'")</f>
        <v>NO PAGAR</v>
      </c>
      <c r="Y151" s="17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5" t="str">
        <f>IF(C150&lt;0,"NO PAGAR","COBRAR'")</f>
        <v>NO PAGAR</v>
      </c>
      <c r="C152" s="17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6" t="s">
        <v>29</v>
      </c>
      <c r="AD188" s="176"/>
      <c r="AE188" s="176"/>
    </row>
    <row r="189" spans="8:31">
      <c r="H189" s="173" t="s">
        <v>28</v>
      </c>
      <c r="I189" s="173"/>
      <c r="J189" s="173"/>
      <c r="V189" s="17"/>
      <c r="AC189" s="176"/>
      <c r="AD189" s="176"/>
      <c r="AE189" s="176"/>
    </row>
    <row r="190" spans="8:31">
      <c r="H190" s="173"/>
      <c r="I190" s="173"/>
      <c r="J190" s="173"/>
      <c r="V190" s="17"/>
      <c r="AC190" s="176"/>
      <c r="AD190" s="176"/>
      <c r="AE190" s="17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4" t="s">
        <v>360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7" t="str">
        <f>IF(C199&lt;0,"NO PAGAR","COBRAR")</f>
        <v>COBRAR</v>
      </c>
      <c r="C200" s="177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7" t="str">
        <f>IF(Y199&lt;0,"NO PAGAR","COBRAR")</f>
        <v>NO PAGAR</v>
      </c>
      <c r="Y200" s="17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>
      <c r="H235" s="173"/>
      <c r="I235" s="173"/>
      <c r="J235" s="173"/>
      <c r="V235" s="17"/>
      <c r="AA235" s="173"/>
      <c r="AB235" s="173"/>
      <c r="AC235" s="17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360</v>
      </c>
      <c r="AB239" s="174"/>
      <c r="AC239" s="174"/>
      <c r="AD239" s="17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5" t="str">
        <f>IF(Y244&lt;0,"NO PAGAR","COBRAR'")</f>
        <v>NO PAGAR</v>
      </c>
      <c r="Y245" s="17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5" t="str">
        <f>IF(C244&lt;0,"NO PAGAR","COBRAR'")</f>
        <v>NO PAGAR</v>
      </c>
      <c r="C246" s="17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6" t="s">
        <v>29</v>
      </c>
      <c r="AD280" s="176"/>
      <c r="AE280" s="176"/>
    </row>
    <row r="281" spans="2:41">
      <c r="H281" s="173" t="s">
        <v>28</v>
      </c>
      <c r="I281" s="173"/>
      <c r="J281" s="173"/>
      <c r="V281" s="17"/>
      <c r="AC281" s="176"/>
      <c r="AD281" s="176"/>
      <c r="AE281" s="176"/>
    </row>
    <row r="282" spans="2:41">
      <c r="H282" s="173"/>
      <c r="I282" s="173"/>
      <c r="J282" s="173"/>
      <c r="V282" s="17"/>
      <c r="AC282" s="176"/>
      <c r="AD282" s="176"/>
      <c r="AE282" s="17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4" t="s">
        <v>360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360</v>
      </c>
      <c r="AB286" s="174"/>
      <c r="AC286" s="174"/>
      <c r="AD286" s="17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7" t="str">
        <f>IF(C291&lt;0,"NO PAGAR","COBRAR")</f>
        <v>NO PAGAR</v>
      </c>
      <c r="C292" s="17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7" t="str">
        <f>IF(Y291&lt;0,"NO PAGAR","COBRAR")</f>
        <v>NO PAGAR</v>
      </c>
      <c r="Y292" s="17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>
      <c r="H327" s="173"/>
      <c r="I327" s="173"/>
      <c r="J327" s="173"/>
      <c r="V327" s="17"/>
      <c r="AA327" s="173"/>
      <c r="AB327" s="173"/>
      <c r="AC327" s="17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4" t="s">
        <v>360</v>
      </c>
      <c r="F331" s="174"/>
      <c r="G331" s="174"/>
      <c r="H331" s="174"/>
      <c r="V331" s="17"/>
      <c r="X331" s="23" t="s">
        <v>32</v>
      </c>
      <c r="Y331" s="20">
        <f>IF(B1102="PAGADO",0,C336)</f>
        <v>-457.30000000000018</v>
      </c>
      <c r="AA331" s="174" t="s">
        <v>61</v>
      </c>
      <c r="AB331" s="174"/>
      <c r="AC331" s="174"/>
      <c r="AD331" s="17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5" t="str">
        <f>IF(Y336&lt;0,"NO PAGAR","COBRAR'")</f>
        <v>NO PAGAR</v>
      </c>
      <c r="Y337" s="17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5" t="str">
        <f>IF(C336&lt;0,"NO PAGAR","COBRAR'")</f>
        <v>NO PAGAR</v>
      </c>
      <c r="C338" s="17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3" t="s">
        <v>28</v>
      </c>
      <c r="I374" s="173"/>
      <c r="J374" s="173"/>
      <c r="V374" s="17"/>
    </row>
    <row r="375" spans="2:41">
      <c r="H375" s="173"/>
      <c r="I375" s="173"/>
      <c r="J375" s="173"/>
      <c r="V375" s="17"/>
    </row>
    <row r="376" spans="2:41">
      <c r="V376" s="17"/>
      <c r="X376" s="186" t="s">
        <v>64</v>
      </c>
      <c r="AB376" s="183" t="s">
        <v>29</v>
      </c>
      <c r="AC376" s="183"/>
      <c r="AD376" s="183"/>
    </row>
    <row r="377" spans="2:41">
      <c r="V377" s="17"/>
      <c r="X377" s="186"/>
      <c r="AB377" s="183"/>
      <c r="AC377" s="183"/>
      <c r="AD377" s="183"/>
    </row>
    <row r="378" spans="2:41" ht="23.25">
      <c r="B378" s="22" t="s">
        <v>64</v>
      </c>
      <c r="V378" s="17"/>
      <c r="X378" s="186"/>
      <c r="AB378" s="183"/>
      <c r="AC378" s="183"/>
      <c r="AD378" s="183"/>
    </row>
    <row r="379" spans="2:41" ht="23.25">
      <c r="B379" s="23" t="s">
        <v>32</v>
      </c>
      <c r="C379" s="20">
        <f>IF(X331="PAGADO",0,Y336)</f>
        <v>-852.37000000000012</v>
      </c>
      <c r="E379" s="174" t="s">
        <v>360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7" t="str">
        <f>IF(C384&lt;0,"NO PAGAR","COBRAR")</f>
        <v>NO PAGAR</v>
      </c>
      <c r="C385" s="177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NO PAGAR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>
      <c r="H414" s="173"/>
      <c r="I414" s="173"/>
      <c r="J414" s="173"/>
      <c r="V414" s="17"/>
      <c r="AA414" s="173"/>
      <c r="AB414" s="173"/>
      <c r="AC414" s="17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4" t="s">
        <v>360</v>
      </c>
      <c r="F418" s="174"/>
      <c r="G418" s="174"/>
      <c r="H418" s="174"/>
      <c r="V418" s="17"/>
      <c r="X418" s="23" t="s">
        <v>32</v>
      </c>
      <c r="Y418" s="20">
        <f>IF(B1195="PAGADO",0,C423)</f>
        <v>-980.52000000000021</v>
      </c>
      <c r="AA418" s="174" t="s">
        <v>843</v>
      </c>
      <c r="AB418" s="174"/>
      <c r="AC418" s="174"/>
      <c r="AD418" s="17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5" t="str">
        <f>IF(Y423&lt;0,"NO PAGAR","COBRAR'")</f>
        <v>NO PAGAR</v>
      </c>
      <c r="Y424" s="17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5" t="str">
        <f>IF(C423&lt;0,"NO PAGAR","COBRAR'")</f>
        <v>NO PAGAR</v>
      </c>
      <c r="C425" s="17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6" t="s">
        <v>29</v>
      </c>
      <c r="AD458" s="176"/>
      <c r="AE458" s="17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3" t="s">
        <v>28</v>
      </c>
      <c r="I459" s="173"/>
      <c r="J459" s="17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6"/>
      <c r="AD459" s="176"/>
      <c r="AE459" s="17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3"/>
      <c r="I460" s="173"/>
      <c r="J460" s="17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6"/>
      <c r="AD460" s="176"/>
      <c r="AE460" s="17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4" t="s">
        <v>360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7" t="str">
        <f>IF(C469&lt;0,"NO PAGAR","COBRAR")</f>
        <v>NO PAGAR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NO PAGAR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>
      <c r="H499" s="173"/>
      <c r="I499" s="173"/>
      <c r="J499" s="173"/>
      <c r="V499" s="17"/>
      <c r="AA499" s="173"/>
      <c r="AB499" s="173"/>
      <c r="AC499" s="17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IF(B1292="PAGADO",0,C508)</f>
        <v>-237.65000000000032</v>
      </c>
      <c r="AA503" s="174" t="s">
        <v>360</v>
      </c>
      <c r="AB503" s="174"/>
      <c r="AC503" s="174"/>
      <c r="AD503" s="17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5" t="str">
        <f>IF(Y508&lt;0,"NO PAGAR","COBRAR'")</f>
        <v>NO PAGAR</v>
      </c>
      <c r="Y509" s="17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5" t="str">
        <f>IF(C508&lt;0,"NO PAGAR","COBRAR'")</f>
        <v>NO PAGAR</v>
      </c>
      <c r="C510" s="17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4" t="s">
        <v>360</v>
      </c>
      <c r="F552" s="174"/>
      <c r="G552" s="174"/>
      <c r="H552" s="174"/>
      <c r="V552" s="17"/>
      <c r="X552" s="23" t="s">
        <v>32</v>
      </c>
      <c r="Y552" s="20">
        <f>IF(B552="PAGADO",0,C557)</f>
        <v>-140.01000000000022</v>
      </c>
      <c r="AA552" s="174" t="s">
        <v>204</v>
      </c>
      <c r="AB552" s="174"/>
      <c r="AC552" s="174"/>
      <c r="AD552" s="174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200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>
        <v>45100</v>
      </c>
      <c r="AB554" s="3" t="s">
        <v>88</v>
      </c>
      <c r="AC554" s="3" t="s">
        <v>89</v>
      </c>
      <c r="AD554" s="5">
        <v>200</v>
      </c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200</v>
      </c>
      <c r="AA555" s="4"/>
      <c r="AB555" s="3"/>
      <c r="AC555" s="3"/>
      <c r="AD555" s="5"/>
      <c r="AJ555" s="25">
        <v>45119</v>
      </c>
      <c r="AK555" s="3" t="s">
        <v>433</v>
      </c>
      <c r="AL555" s="3"/>
      <c r="AM555" s="3"/>
      <c r="AN555" s="18">
        <v>70</v>
      </c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465.01000000000022</v>
      </c>
      <c r="AA556" s="4"/>
      <c r="AB556" s="3"/>
      <c r="AC556" s="3"/>
      <c r="AD556" s="5"/>
      <c r="AJ556" s="25">
        <v>45119</v>
      </c>
      <c r="AK556" s="3" t="s">
        <v>433</v>
      </c>
      <c r="AL556" s="3"/>
      <c r="AM556" s="3"/>
      <c r="AN556" s="18">
        <v>50</v>
      </c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-265.01000000000022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NO PAGAR</v>
      </c>
      <c r="C558" s="177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NO PAGAR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295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>
        <v>30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200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295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465.01000000000022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3" t="s">
        <v>30</v>
      </c>
      <c r="I586" s="173"/>
      <c r="J586" s="173"/>
      <c r="V586" s="17"/>
      <c r="AA586" s="173" t="s">
        <v>31</v>
      </c>
      <c r="AB586" s="173"/>
      <c r="AC586" s="173"/>
    </row>
    <row r="587" spans="1:43">
      <c r="H587" s="173"/>
      <c r="I587" s="173"/>
      <c r="J587" s="173"/>
      <c r="V587" s="17"/>
      <c r="AA587" s="173"/>
      <c r="AB587" s="173"/>
      <c r="AC587" s="17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4" t="s">
        <v>20</v>
      </c>
      <c r="F591" s="174"/>
      <c r="G591" s="174"/>
      <c r="H591" s="174"/>
      <c r="V591" s="17"/>
      <c r="X591" s="23" t="s">
        <v>32</v>
      </c>
      <c r="Y591" s="20">
        <f>IF(B1391="PAGADO",0,C596)</f>
        <v>-265.01000000000022</v>
      </c>
      <c r="AA591" s="174" t="s">
        <v>20</v>
      </c>
      <c r="AB591" s="174"/>
      <c r="AC591" s="174"/>
      <c r="AD591" s="17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265.01000000000022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265.01000000000022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-265.01000000000022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-265.01000000000022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5" t="str">
        <f>IF(Y596&lt;0,"NO PAGAR","COBRAR'")</f>
        <v>NO PAGAR</v>
      </c>
      <c r="Y597" s="17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5" t="str">
        <f>IF(C596&lt;0,"NO PAGAR","COBRAR'")</f>
        <v>NO PAGAR</v>
      </c>
      <c r="C598" s="17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265.01000000000022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265.01000000000022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265.01000000000022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265.01000000000022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6" t="s">
        <v>29</v>
      </c>
      <c r="AD633" s="176"/>
      <c r="AE633" s="176"/>
    </row>
    <row r="634" spans="2:41">
      <c r="H634" s="173" t="s">
        <v>28</v>
      </c>
      <c r="I634" s="173"/>
      <c r="J634" s="173"/>
      <c r="V634" s="17"/>
      <c r="AC634" s="176"/>
      <c r="AD634" s="176"/>
      <c r="AE634" s="176"/>
    </row>
    <row r="635" spans="2:41">
      <c r="H635" s="173"/>
      <c r="I635" s="173"/>
      <c r="J635" s="173"/>
      <c r="V635" s="17"/>
      <c r="AC635" s="176"/>
      <c r="AD635" s="176"/>
      <c r="AE635" s="17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-265.01000000000022</v>
      </c>
      <c r="E639" s="174" t="s">
        <v>20</v>
      </c>
      <c r="F639" s="174"/>
      <c r="G639" s="174"/>
      <c r="H639" s="174"/>
      <c r="V639" s="17"/>
      <c r="X639" s="23" t="s">
        <v>32</v>
      </c>
      <c r="Y639" s="20">
        <f>IF(B639="PAGADO",0,C644)</f>
        <v>-265.01000000000022</v>
      </c>
      <c r="AA639" s="174" t="s">
        <v>20</v>
      </c>
      <c r="AB639" s="174"/>
      <c r="AC639" s="174"/>
      <c r="AD639" s="174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265.01000000000022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265.01000000000022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-265.01000000000022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-265.01000000000022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7" t="str">
        <f>IF(C644&lt;0,"NO PAGAR","COBRAR")</f>
        <v>NO PAGAR</v>
      </c>
      <c r="C645" s="177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7" t="str">
        <f>IF(Y644&lt;0,"NO PAGAR","COBRAR")</f>
        <v>NO PAGAR</v>
      </c>
      <c r="Y645" s="17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265.01000000000022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265.01000000000022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265.01000000000022</v>
      </c>
      <c r="V666" s="17"/>
      <c r="X666" s="15" t="s">
        <v>18</v>
      </c>
      <c r="Y666" s="16">
        <f>SUM(Y647:Y665)</f>
        <v>265.01000000000022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3" t="s">
        <v>30</v>
      </c>
      <c r="I679" s="173"/>
      <c r="J679" s="173"/>
      <c r="V679" s="17"/>
      <c r="AA679" s="173" t="s">
        <v>31</v>
      </c>
      <c r="AB679" s="173"/>
      <c r="AC679" s="173"/>
    </row>
    <row r="680" spans="1:43">
      <c r="H680" s="173"/>
      <c r="I680" s="173"/>
      <c r="J680" s="173"/>
      <c r="V680" s="17"/>
      <c r="AA680" s="173"/>
      <c r="AB680" s="173"/>
      <c r="AC680" s="17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-265.01000000000022</v>
      </c>
      <c r="E684" s="174" t="s">
        <v>20</v>
      </c>
      <c r="F684" s="174"/>
      <c r="G684" s="174"/>
      <c r="H684" s="174"/>
      <c r="V684" s="17"/>
      <c r="X684" s="23" t="s">
        <v>32</v>
      </c>
      <c r="Y684" s="20">
        <f>IF(B1484="PAGADO",0,C689)</f>
        <v>-265.01000000000022</v>
      </c>
      <c r="AA684" s="174" t="s">
        <v>20</v>
      </c>
      <c r="AB684" s="174"/>
      <c r="AC684" s="174"/>
      <c r="AD684" s="174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265.01000000000022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265.01000000000022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-265.01000000000022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-265.01000000000022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5" t="str">
        <f>IF(Y689&lt;0,"NO PAGAR","COBRAR'")</f>
        <v>NO PAGAR</v>
      </c>
      <c r="Y690" s="17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5" t="str">
        <f>IF(C689&lt;0,"NO PAGAR","COBRAR'")</f>
        <v>NO PAGAR</v>
      </c>
      <c r="C691" s="17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265.01000000000022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265.01000000000022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265.01000000000022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265.01000000000022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6" t="s">
        <v>29</v>
      </c>
      <c r="AD726" s="176"/>
      <c r="AE726" s="176"/>
    </row>
    <row r="727" spans="2:41">
      <c r="H727" s="173" t="s">
        <v>28</v>
      </c>
      <c r="I727" s="173"/>
      <c r="J727" s="173"/>
      <c r="V727" s="17"/>
      <c r="AC727" s="176"/>
      <c r="AD727" s="176"/>
      <c r="AE727" s="176"/>
    </row>
    <row r="728" spans="2:41">
      <c r="H728" s="173"/>
      <c r="I728" s="173"/>
      <c r="J728" s="173"/>
      <c r="V728" s="17"/>
      <c r="AC728" s="176"/>
      <c r="AD728" s="176"/>
      <c r="AE728" s="17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-265.01000000000022</v>
      </c>
      <c r="E732" s="174" t="s">
        <v>20</v>
      </c>
      <c r="F732" s="174"/>
      <c r="G732" s="174"/>
      <c r="H732" s="174"/>
      <c r="V732" s="17"/>
      <c r="X732" s="23" t="s">
        <v>32</v>
      </c>
      <c r="Y732" s="20">
        <f>IF(B732="PAGADO",0,C737)</f>
        <v>-265.01000000000022</v>
      </c>
      <c r="AA732" s="174" t="s">
        <v>20</v>
      </c>
      <c r="AB732" s="174"/>
      <c r="AC732" s="174"/>
      <c r="AD732" s="174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265.01000000000022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265.01000000000022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-265.01000000000022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-265.01000000000022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7" t="str">
        <f>IF(C737&lt;0,"NO PAGAR","COBRAR")</f>
        <v>NO PAGAR</v>
      </c>
      <c r="C738" s="17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7" t="str">
        <f>IF(Y737&lt;0,"NO PAGAR","COBRAR")</f>
        <v>NO PAGAR</v>
      </c>
      <c r="Y738" s="17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265.01000000000022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265.01000000000022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265.01000000000022</v>
      </c>
      <c r="V759" s="17"/>
      <c r="X759" s="15" t="s">
        <v>18</v>
      </c>
      <c r="Y759" s="16">
        <f>SUM(Y740:Y758)</f>
        <v>265.01000000000022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3" t="s">
        <v>30</v>
      </c>
      <c r="I772" s="173"/>
      <c r="J772" s="173"/>
      <c r="V772" s="17"/>
      <c r="AA772" s="173" t="s">
        <v>31</v>
      </c>
      <c r="AB772" s="173"/>
      <c r="AC772" s="173"/>
    </row>
    <row r="773" spans="1:43">
      <c r="H773" s="173"/>
      <c r="I773" s="173"/>
      <c r="J773" s="173"/>
      <c r="V773" s="17"/>
      <c r="AA773" s="173"/>
      <c r="AB773" s="173"/>
      <c r="AC773" s="173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-265.01000000000022</v>
      </c>
      <c r="E777" s="174" t="s">
        <v>20</v>
      </c>
      <c r="F777" s="174"/>
      <c r="G777" s="174"/>
      <c r="H777" s="174"/>
      <c r="V777" s="17"/>
      <c r="X777" s="23" t="s">
        <v>32</v>
      </c>
      <c r="Y777" s="20">
        <f>IF(B1577="PAGADO",0,C782)</f>
        <v>-265.01000000000022</v>
      </c>
      <c r="AA777" s="174" t="s">
        <v>20</v>
      </c>
      <c r="AB777" s="174"/>
      <c r="AC777" s="174"/>
      <c r="AD777" s="174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265.01000000000022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265.01000000000022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-265.01000000000022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-265.01000000000022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5" t="str">
        <f>IF(Y782&lt;0,"NO PAGAR","COBRAR'")</f>
        <v>NO PAGAR</v>
      </c>
      <c r="Y783" s="17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5" t="str">
        <f>IF(C782&lt;0,"NO PAGAR","COBRAR'")</f>
        <v>NO PAGAR</v>
      </c>
      <c r="C784" s="17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265.01000000000022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265.01000000000022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265.01000000000022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265.01000000000022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6" t="s">
        <v>29</v>
      </c>
      <c r="AD819" s="176"/>
      <c r="AE819" s="176"/>
    </row>
    <row r="820" spans="2:41">
      <c r="H820" s="173" t="s">
        <v>28</v>
      </c>
      <c r="I820" s="173"/>
      <c r="J820" s="173"/>
      <c r="V820" s="17"/>
      <c r="AC820" s="176"/>
      <c r="AD820" s="176"/>
      <c r="AE820" s="176"/>
    </row>
    <row r="821" spans="2:41">
      <c r="H821" s="173"/>
      <c r="I821" s="173"/>
      <c r="J821" s="173"/>
      <c r="V821" s="17"/>
      <c r="AC821" s="176"/>
      <c r="AD821" s="176"/>
      <c r="AE821" s="17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-265.01000000000022</v>
      </c>
      <c r="E825" s="174" t="s">
        <v>20</v>
      </c>
      <c r="F825" s="174"/>
      <c r="G825" s="174"/>
      <c r="H825" s="174"/>
      <c r="V825" s="17"/>
      <c r="X825" s="23" t="s">
        <v>32</v>
      </c>
      <c r="Y825" s="20">
        <f>IF(B825="PAGADO",0,C830)</f>
        <v>-265.01000000000022</v>
      </c>
      <c r="AA825" s="174" t="s">
        <v>20</v>
      </c>
      <c r="AB825" s="174"/>
      <c r="AC825" s="174"/>
      <c r="AD825" s="174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265.01000000000022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265.01000000000022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-265.01000000000022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-265.01000000000022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7" t="str">
        <f>IF(C830&lt;0,"NO PAGAR","COBRAR")</f>
        <v>NO PAGAR</v>
      </c>
      <c r="C831" s="17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7" t="str">
        <f>IF(Y830&lt;0,"NO PAGAR","COBRAR")</f>
        <v>NO PAGAR</v>
      </c>
      <c r="Y831" s="17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265.01000000000022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265.01000000000022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265.01000000000022</v>
      </c>
      <c r="V852" s="17"/>
      <c r="X852" s="15" t="s">
        <v>18</v>
      </c>
      <c r="Y852" s="16">
        <f>SUM(Y833:Y851)</f>
        <v>265.01000000000022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3" t="s">
        <v>30</v>
      </c>
      <c r="I865" s="173"/>
      <c r="J865" s="173"/>
      <c r="V865" s="17"/>
      <c r="AA865" s="173" t="s">
        <v>31</v>
      </c>
      <c r="AB865" s="173"/>
      <c r="AC865" s="173"/>
    </row>
    <row r="866" spans="2:41">
      <c r="H866" s="173"/>
      <c r="I866" s="173"/>
      <c r="J866" s="173"/>
      <c r="V866" s="17"/>
      <c r="AA866" s="173"/>
      <c r="AB866" s="173"/>
      <c r="AC866" s="173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-265.01000000000022</v>
      </c>
      <c r="E870" s="174" t="s">
        <v>20</v>
      </c>
      <c r="F870" s="174"/>
      <c r="G870" s="174"/>
      <c r="H870" s="174"/>
      <c r="V870" s="17"/>
      <c r="X870" s="23" t="s">
        <v>32</v>
      </c>
      <c r="Y870" s="20">
        <f>IF(B1670="PAGADO",0,C875)</f>
        <v>-265.01000000000022</v>
      </c>
      <c r="AA870" s="174" t="s">
        <v>20</v>
      </c>
      <c r="AB870" s="174"/>
      <c r="AC870" s="174"/>
      <c r="AD870" s="174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265.01000000000022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265.01000000000022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-265.01000000000022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-265.01000000000022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5" t="str">
        <f>IF(Y875&lt;0,"NO PAGAR","COBRAR'")</f>
        <v>NO PAGAR</v>
      </c>
      <c r="Y876" s="17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5" t="str">
        <f>IF(C875&lt;0,"NO PAGAR","COBRAR'")</f>
        <v>NO PAGAR</v>
      </c>
      <c r="C877" s="17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265.01000000000022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265.01000000000022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265.01000000000022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265.01000000000022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6" t="s">
        <v>29</v>
      </c>
      <c r="AD913" s="176"/>
      <c r="AE913" s="176"/>
    </row>
    <row r="914" spans="2:41">
      <c r="H914" s="173" t="s">
        <v>28</v>
      </c>
      <c r="I914" s="173"/>
      <c r="J914" s="173"/>
      <c r="V914" s="17"/>
      <c r="AC914" s="176"/>
      <c r="AD914" s="176"/>
      <c r="AE914" s="176"/>
    </row>
    <row r="915" spans="2:41">
      <c r="H915" s="173"/>
      <c r="I915" s="173"/>
      <c r="J915" s="173"/>
      <c r="V915" s="17"/>
      <c r="AC915" s="176"/>
      <c r="AD915" s="176"/>
      <c r="AE915" s="17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-265.01000000000022</v>
      </c>
      <c r="E919" s="174" t="s">
        <v>20</v>
      </c>
      <c r="F919" s="174"/>
      <c r="G919" s="174"/>
      <c r="H919" s="174"/>
      <c r="V919" s="17"/>
      <c r="X919" s="23" t="s">
        <v>32</v>
      </c>
      <c r="Y919" s="20">
        <f>IF(B919="PAGADO",0,C924)</f>
        <v>-265.01000000000022</v>
      </c>
      <c r="AA919" s="174" t="s">
        <v>20</v>
      </c>
      <c r="AB919" s="174"/>
      <c r="AC919" s="174"/>
      <c r="AD919" s="174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265.01000000000022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265.01000000000022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-265.01000000000022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-265.01000000000022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7" t="str">
        <f>IF(C924&lt;0,"NO PAGAR","COBRAR")</f>
        <v>NO PAGAR</v>
      </c>
      <c r="C925" s="17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7" t="str">
        <f>IF(Y924&lt;0,"NO PAGAR","COBRAR")</f>
        <v>NO PAGAR</v>
      </c>
      <c r="Y925" s="17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265.01000000000022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265.01000000000022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265.01000000000022</v>
      </c>
      <c r="V946" s="17"/>
      <c r="X946" s="15" t="s">
        <v>18</v>
      </c>
      <c r="Y946" s="16">
        <f>SUM(Y927:Y945)</f>
        <v>265.01000000000022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3" t="s">
        <v>30</v>
      </c>
      <c r="I959" s="173"/>
      <c r="J959" s="173"/>
      <c r="V959" s="17"/>
      <c r="AA959" s="173" t="s">
        <v>31</v>
      </c>
      <c r="AB959" s="173"/>
      <c r="AC959" s="173"/>
    </row>
    <row r="960" spans="1:43">
      <c r="H960" s="173"/>
      <c r="I960" s="173"/>
      <c r="J960" s="173"/>
      <c r="V960" s="17"/>
      <c r="AA960" s="173"/>
      <c r="AB960" s="173"/>
      <c r="AC960" s="173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-265.01000000000022</v>
      </c>
      <c r="E964" s="174" t="s">
        <v>20</v>
      </c>
      <c r="F964" s="174"/>
      <c r="G964" s="174"/>
      <c r="H964" s="174"/>
      <c r="V964" s="17"/>
      <c r="X964" s="23" t="s">
        <v>32</v>
      </c>
      <c r="Y964" s="20">
        <f>IF(B1764="PAGADO",0,C969)</f>
        <v>-265.01000000000022</v>
      </c>
      <c r="AA964" s="174" t="s">
        <v>20</v>
      </c>
      <c r="AB964" s="174"/>
      <c r="AC964" s="174"/>
      <c r="AD964" s="174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265.01000000000022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265.01000000000022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-265.01000000000022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-265.01000000000022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5" t="str">
        <f>IF(Y969&lt;0,"NO PAGAR","COBRAR'")</f>
        <v>NO PAGAR</v>
      </c>
      <c r="Y970" s="17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5" t="str">
        <f>IF(C969&lt;0,"NO PAGAR","COBRAR'")</f>
        <v>NO PAGAR</v>
      </c>
      <c r="C971" s="17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265.01000000000022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265.01000000000022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265.01000000000022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265.01000000000022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6" t="s">
        <v>29</v>
      </c>
      <c r="AD1006" s="176"/>
      <c r="AE1006" s="176"/>
    </row>
    <row r="1007" spans="5:31">
      <c r="H1007" s="173" t="s">
        <v>28</v>
      </c>
      <c r="I1007" s="173"/>
      <c r="J1007" s="173"/>
      <c r="V1007" s="17"/>
      <c r="AC1007" s="176"/>
      <c r="AD1007" s="176"/>
      <c r="AE1007" s="176"/>
    </row>
    <row r="1008" spans="5:31">
      <c r="H1008" s="173"/>
      <c r="I1008" s="173"/>
      <c r="J1008" s="173"/>
      <c r="V1008" s="17"/>
      <c r="AC1008" s="176"/>
      <c r="AD1008" s="176"/>
      <c r="AE1008" s="17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-265.01000000000022</v>
      </c>
      <c r="E1012" s="174" t="s">
        <v>20</v>
      </c>
      <c r="F1012" s="174"/>
      <c r="G1012" s="174"/>
      <c r="H1012" s="174"/>
      <c r="V1012" s="17"/>
      <c r="X1012" s="23" t="s">
        <v>32</v>
      </c>
      <c r="Y1012" s="20">
        <f>IF(B1012="PAGADO",0,C1017)</f>
        <v>-265.01000000000022</v>
      </c>
      <c r="AA1012" s="174" t="s">
        <v>20</v>
      </c>
      <c r="AB1012" s="174"/>
      <c r="AC1012" s="174"/>
      <c r="AD1012" s="174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265.01000000000022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265.01000000000022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-265.01000000000022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-265.01000000000022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7" t="str">
        <f>IF(C1017&lt;0,"NO PAGAR","COBRAR")</f>
        <v>NO PAGAR</v>
      </c>
      <c r="C1018" s="17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7" t="str">
        <f>IF(Y1017&lt;0,"NO PAGAR","COBRAR")</f>
        <v>NO PAGAR</v>
      </c>
      <c r="Y1018" s="17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265.01000000000022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265.01000000000022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265.01000000000022</v>
      </c>
      <c r="V1039" s="17"/>
      <c r="X1039" s="15" t="s">
        <v>18</v>
      </c>
      <c r="Y1039" s="16">
        <f>SUM(Y1020:Y1038)</f>
        <v>265.01000000000022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3" t="s">
        <v>30</v>
      </c>
      <c r="I1052" s="173"/>
      <c r="J1052" s="173"/>
      <c r="V1052" s="17"/>
      <c r="AA1052" s="173" t="s">
        <v>31</v>
      </c>
      <c r="AB1052" s="173"/>
      <c r="AC1052" s="173"/>
    </row>
    <row r="1053" spans="1:43">
      <c r="H1053" s="173"/>
      <c r="I1053" s="173"/>
      <c r="J1053" s="173"/>
      <c r="V1053" s="17"/>
      <c r="AA1053" s="173"/>
      <c r="AB1053" s="173"/>
      <c r="AC1053" s="173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-265.01000000000022</v>
      </c>
      <c r="E1057" s="174" t="s">
        <v>20</v>
      </c>
      <c r="F1057" s="174"/>
      <c r="G1057" s="174"/>
      <c r="H1057" s="174"/>
      <c r="V1057" s="17"/>
      <c r="X1057" s="23" t="s">
        <v>32</v>
      </c>
      <c r="Y1057" s="20">
        <f>IF(B1857="PAGADO",0,C1062)</f>
        <v>-265.01000000000022</v>
      </c>
      <c r="AA1057" s="174" t="s">
        <v>20</v>
      </c>
      <c r="AB1057" s="174"/>
      <c r="AC1057" s="174"/>
      <c r="AD1057" s="174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265.01000000000022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265.01000000000022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-265.01000000000022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-265.01000000000022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5" t="str">
        <f>IF(Y1062&lt;0,"NO PAGAR","COBRAR'")</f>
        <v>NO PAGAR</v>
      </c>
      <c r="Y1063" s="17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5" t="str">
        <f>IF(C1062&lt;0,"NO PAGAR","COBRAR'")</f>
        <v>NO PAGAR</v>
      </c>
      <c r="C1064" s="17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265.01000000000022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265.01000000000022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265.01000000000022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265.01000000000022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P531" zoomScale="89" zoomScaleNormal="89" workbookViewId="0">
      <selection activeCell="AA545" sqref="AA54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IF(B1089="PAGADO",0,C333)</f>
        <v>0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X373" s="186" t="s">
        <v>64</v>
      </c>
      <c r="AB373" s="183" t="s">
        <v>29</v>
      </c>
      <c r="AC373" s="183"/>
      <c r="AD373" s="183"/>
    </row>
    <row r="374" spans="2:41">
      <c r="V374" s="17"/>
      <c r="X374" s="186"/>
      <c r="AB374" s="183"/>
      <c r="AC374" s="183"/>
      <c r="AD374" s="183"/>
    </row>
    <row r="375" spans="2:41" ht="23.25">
      <c r="B375" s="22" t="s">
        <v>64</v>
      </c>
      <c r="V375" s="17"/>
      <c r="X375" s="186"/>
      <c r="AB375" s="183"/>
      <c r="AC375" s="183"/>
      <c r="AD375" s="183"/>
    </row>
    <row r="376" spans="2:41" ht="23.25">
      <c r="B376" s="23" t="s">
        <v>130</v>
      </c>
      <c r="C376" s="20">
        <f>IF(X328="PAGADO",0,Y333)</f>
        <v>0</v>
      </c>
      <c r="E376" s="174" t="s">
        <v>930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555</v>
      </c>
      <c r="AB376" s="174"/>
      <c r="AC376" s="174"/>
      <c r="AD376" s="17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COBRAR</v>
      </c>
      <c r="C382" s="17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COBRAR</v>
      </c>
      <c r="Y382" s="17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3" t="s">
        <v>31</v>
      </c>
      <c r="AB410" s="173"/>
      <c r="AC410" s="173"/>
    </row>
    <row r="411" spans="1:43" ht="15" customHeight="1">
      <c r="H411" s="76"/>
      <c r="I411" s="76"/>
      <c r="J411" s="76"/>
      <c r="V411" s="17"/>
      <c r="AA411" s="173"/>
      <c r="AB411" s="173"/>
      <c r="AC411" s="173"/>
    </row>
    <row r="412" spans="1:43">
      <c r="B412" s="185" t="s">
        <v>64</v>
      </c>
      <c r="F412" s="184" t="s">
        <v>30</v>
      </c>
      <c r="G412" s="184"/>
      <c r="H412" s="184"/>
      <c r="V412" s="17"/>
    </row>
    <row r="413" spans="1:43">
      <c r="B413" s="185"/>
      <c r="F413" s="184"/>
      <c r="G413" s="184"/>
      <c r="H413" s="184"/>
      <c r="V413" s="17"/>
    </row>
    <row r="414" spans="1:43" ht="26.25" customHeight="1">
      <c r="B414" s="185"/>
      <c r="F414" s="184"/>
      <c r="G414" s="184"/>
      <c r="H414" s="18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4" t="s">
        <v>555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555</v>
      </c>
      <c r="AB415" s="174"/>
      <c r="AC415" s="174"/>
      <c r="AD415" s="17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NO PAGAR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5" t="s">
        <v>66</v>
      </c>
      <c r="F449" s="184" t="s">
        <v>28</v>
      </c>
      <c r="G449" s="184"/>
      <c r="H449" s="184"/>
      <c r="V449" s="17"/>
      <c r="X449" s="186" t="s">
        <v>66</v>
      </c>
      <c r="AB449" s="183" t="s">
        <v>29</v>
      </c>
      <c r="AC449" s="183"/>
      <c r="AD449" s="183"/>
    </row>
    <row r="450" spans="2:41">
      <c r="B450" s="185"/>
      <c r="F450" s="184"/>
      <c r="G450" s="184"/>
      <c r="H450" s="184"/>
      <c r="V450" s="17"/>
      <c r="X450" s="186"/>
      <c r="AB450" s="183"/>
      <c r="AC450" s="183"/>
      <c r="AD450" s="183"/>
    </row>
    <row r="451" spans="2:41" ht="23.25" customHeight="1">
      <c r="B451" s="185"/>
      <c r="F451" s="184"/>
      <c r="G451" s="184"/>
      <c r="H451" s="184"/>
      <c r="V451" s="17"/>
      <c r="X451" s="186"/>
      <c r="AB451" s="183"/>
      <c r="AC451" s="183"/>
      <c r="AD451" s="183"/>
    </row>
    <row r="452" spans="2:41" ht="23.25">
      <c r="B452" s="23" t="s">
        <v>32</v>
      </c>
      <c r="C452" s="20">
        <f>IF(X415="PAGADO",0,Y420)</f>
        <v>-64.009999999999991</v>
      </c>
      <c r="E452" s="174" t="s">
        <v>555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555</v>
      </c>
      <c r="AB452" s="174"/>
      <c r="AC452" s="174"/>
      <c r="AD452" s="17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7" t="str">
        <f>IF(C457&lt;0,"NO PAGAR","COBRAR")</f>
        <v>COBRAR</v>
      </c>
      <c r="C458" s="17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7" t="str">
        <f>IF(Y457&lt;0,"NO PAGAR","COBRAR")</f>
        <v>NO PAGAR</v>
      </c>
      <c r="Y458" s="17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5" t="s">
        <v>66</v>
      </c>
      <c r="F488" s="189" t="s">
        <v>30</v>
      </c>
      <c r="G488" s="189"/>
      <c r="H488" s="189"/>
      <c r="V488" s="17"/>
      <c r="X488" s="186" t="s">
        <v>66</v>
      </c>
      <c r="AB488" s="184" t="s">
        <v>31</v>
      </c>
      <c r="AC488" s="184"/>
      <c r="AD488" s="184"/>
    </row>
    <row r="489" spans="1:43" ht="15" customHeight="1">
      <c r="B489" s="185"/>
      <c r="F489" s="189"/>
      <c r="G489" s="189"/>
      <c r="H489" s="189"/>
      <c r="V489" s="17"/>
      <c r="X489" s="186"/>
      <c r="AB489" s="184"/>
      <c r="AC489" s="184"/>
      <c r="AD489" s="184"/>
    </row>
    <row r="490" spans="1:43" ht="23.25" customHeight="1">
      <c r="B490" s="185"/>
      <c r="F490" s="189"/>
      <c r="G490" s="189"/>
      <c r="H490" s="189"/>
      <c r="V490" s="17"/>
      <c r="X490" s="186"/>
      <c r="AB490" s="184"/>
      <c r="AC490" s="184"/>
      <c r="AD490" s="184"/>
    </row>
    <row r="491" spans="1:43" ht="23.25">
      <c r="B491" s="23" t="s">
        <v>82</v>
      </c>
      <c r="C491" s="20">
        <f>IF(X452="PAGADO",0,Y457)</f>
        <v>-239.15</v>
      </c>
      <c r="E491" s="174" t="s">
        <v>555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555</v>
      </c>
      <c r="AB491" s="174"/>
      <c r="AC491" s="174"/>
      <c r="AD491" s="17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5" t="str">
        <f>IF(Y496&lt;0,"NO PAGAR","COBRAR'")</f>
        <v>COBRAR'</v>
      </c>
      <c r="Y497" s="17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5" t="str">
        <f>IF(C496&lt;0,"NO PAGAR","COBRAR'")</f>
        <v>COBRAR'</v>
      </c>
      <c r="C498" s="17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6" t="s">
        <v>29</v>
      </c>
      <c r="AD532" s="176"/>
      <c r="AE532" s="176"/>
    </row>
    <row r="533" spans="2:41" ht="15" customHeight="1">
      <c r="I533" s="76"/>
      <c r="J533" s="76"/>
      <c r="V533" s="17"/>
      <c r="AC533" s="176"/>
      <c r="AD533" s="176"/>
      <c r="AE533" s="176"/>
    </row>
    <row r="534" spans="2:41" ht="15" customHeight="1">
      <c r="H534" s="76"/>
      <c r="I534" s="76"/>
      <c r="J534" s="76"/>
      <c r="V534" s="17"/>
      <c r="AC534" s="176"/>
      <c r="AD534" s="176"/>
      <c r="AE534" s="176"/>
    </row>
    <row r="535" spans="2:41">
      <c r="B535" s="186" t="s">
        <v>67</v>
      </c>
      <c r="F535" s="184" t="s">
        <v>28</v>
      </c>
      <c r="G535" s="184"/>
      <c r="H535" s="184"/>
      <c r="V535" s="17"/>
    </row>
    <row r="536" spans="2:41">
      <c r="B536" s="186"/>
      <c r="F536" s="184"/>
      <c r="G536" s="184"/>
      <c r="H536" s="184"/>
      <c r="V536" s="17"/>
    </row>
    <row r="537" spans="2:41" ht="26.25" customHeight="1">
      <c r="B537" s="186"/>
      <c r="F537" s="184"/>
      <c r="G537" s="184"/>
      <c r="H537" s="18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4" t="s">
        <v>555</v>
      </c>
      <c r="F538" s="174"/>
      <c r="G538" s="174"/>
      <c r="H538" s="174"/>
      <c r="V538" s="17"/>
      <c r="X538" s="23" t="s">
        <v>32</v>
      </c>
      <c r="Y538" s="20">
        <f>IF(B538="PAGADO",0,C543)</f>
        <v>-76.499999999999773</v>
      </c>
      <c r="AA538" s="174" t="s">
        <v>555</v>
      </c>
      <c r="AB538" s="174"/>
      <c r="AC538" s="174"/>
      <c r="AD538" s="17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77" t="str">
        <f>IF(C543&lt;0,"NO PAGAR","COBRAR")</f>
        <v>NO PAGAR</v>
      </c>
      <c r="C544" s="17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PAGAR","COBRAR")</f>
        <v>COBRAR</v>
      </c>
      <c r="Y544" s="177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3" t="s">
        <v>31</v>
      </c>
      <c r="AB573" s="173"/>
      <c r="AC573" s="173"/>
    </row>
    <row r="574" spans="1:43" ht="15" customHeight="1">
      <c r="H574" s="76"/>
      <c r="I574" s="76"/>
      <c r="J574" s="76"/>
      <c r="V574" s="17"/>
      <c r="AA574" s="173"/>
      <c r="AB574" s="173"/>
      <c r="AC574" s="173"/>
    </row>
    <row r="575" spans="1:43">
      <c r="B575" s="185" t="s">
        <v>67</v>
      </c>
      <c r="F575" s="184" t="s">
        <v>30</v>
      </c>
      <c r="G575" s="184"/>
      <c r="H575" s="184"/>
      <c r="V575" s="17"/>
    </row>
    <row r="576" spans="1:43">
      <c r="B576" s="185"/>
      <c r="F576" s="184"/>
      <c r="G576" s="184"/>
      <c r="H576" s="184"/>
      <c r="V576" s="17"/>
    </row>
    <row r="577" spans="2:41" ht="26.25" customHeight="1">
      <c r="B577" s="185"/>
      <c r="F577" s="184"/>
      <c r="G577" s="184"/>
      <c r="H577" s="184"/>
      <c r="V577" s="17"/>
      <c r="X577" s="22" t="s">
        <v>67</v>
      </c>
    </row>
    <row r="578" spans="2:41" ht="23.25">
      <c r="B578" s="23" t="s">
        <v>32</v>
      </c>
      <c r="C578" s="20">
        <f>IF(X538="PAGADO",0,C543)</f>
        <v>-76.499999999999773</v>
      </c>
      <c r="E578" s="174" t="s">
        <v>555</v>
      </c>
      <c r="F578" s="174"/>
      <c r="G578" s="174"/>
      <c r="H578" s="174"/>
      <c r="V578" s="17"/>
      <c r="X578" s="23" t="s">
        <v>32</v>
      </c>
      <c r="Y578" s="20">
        <f>IF(B1378="PAGADO",0,C583)</f>
        <v>-15</v>
      </c>
      <c r="AA578" s="174" t="s">
        <v>20</v>
      </c>
      <c r="AB578" s="174"/>
      <c r="AC578" s="174"/>
      <c r="AD578" s="174"/>
    </row>
    <row r="579" spans="2:41">
      <c r="B579" s="1" t="s">
        <v>0</v>
      </c>
      <c r="C579" s="19">
        <f>H594</f>
        <v>0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/>
      <c r="F580" s="3"/>
      <c r="G580" s="3"/>
      <c r="H580" s="5"/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15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15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-15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-15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5" t="str">
        <f>IF(Y583&lt;0,"NO PAGAR","COBRAR'")</f>
        <v>NO PAGAR</v>
      </c>
      <c r="Y584" s="17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5" t="str">
        <f>IF(C583&lt;0,"NO PAGAR","COBRAR'")</f>
        <v>NO PAGAR</v>
      </c>
      <c r="C585" s="17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68" t="s">
        <v>9</v>
      </c>
      <c r="C586" s="16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68" t="s">
        <v>9</v>
      </c>
      <c r="Y586" s="16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ADELANTADO</v>
      </c>
      <c r="Y587" s="10">
        <f>IF(C583&lt;=0,C583*-1)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0" t="s">
        <v>7</v>
      </c>
      <c r="F594" s="171"/>
      <c r="G594" s="172"/>
      <c r="H594" s="5">
        <f>SUM(H580:H593)</f>
        <v>0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0" t="s">
        <v>7</v>
      </c>
      <c r="AB594" s="171"/>
      <c r="AC594" s="172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17</v>
      </c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0" t="s">
        <v>7</v>
      </c>
      <c r="O596" s="171"/>
      <c r="P596" s="171"/>
      <c r="Q596" s="172"/>
      <c r="R596" s="18">
        <f>SUM(R580:R595)</f>
        <v>0</v>
      </c>
      <c r="S596" s="3"/>
      <c r="V596" s="17"/>
      <c r="X596" s="12"/>
      <c r="Y596" s="10"/>
      <c r="AJ596" s="170" t="s">
        <v>7</v>
      </c>
      <c r="AK596" s="171"/>
      <c r="AL596" s="171"/>
      <c r="AM596" s="17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15</v>
      </c>
      <c r="D606" t="s">
        <v>22</v>
      </c>
      <c r="E606" t="s">
        <v>21</v>
      </c>
      <c r="V606" s="17"/>
      <c r="X606" s="15" t="s">
        <v>18</v>
      </c>
      <c r="Y606" s="16">
        <f>SUM(Y587:Y605)</f>
        <v>15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6" t="s">
        <v>29</v>
      </c>
      <c r="AD620" s="176"/>
      <c r="AE620" s="176"/>
    </row>
    <row r="621" spans="2:31" ht="15" customHeight="1">
      <c r="I621" s="76"/>
      <c r="J621" s="76"/>
      <c r="V621" s="17"/>
      <c r="AC621" s="176"/>
      <c r="AD621" s="176"/>
      <c r="AE621" s="176"/>
    </row>
    <row r="622" spans="2:31" ht="15" customHeight="1">
      <c r="H622" s="76"/>
      <c r="I622" s="76"/>
      <c r="J622" s="76"/>
      <c r="V622" s="17"/>
      <c r="AC622" s="176"/>
      <c r="AD622" s="176"/>
      <c r="AE622" s="176"/>
    </row>
    <row r="623" spans="2:31">
      <c r="B623" s="186" t="s">
        <v>68</v>
      </c>
      <c r="F623" s="184" t="s">
        <v>28</v>
      </c>
      <c r="G623" s="184"/>
      <c r="H623" s="184"/>
      <c r="V623" s="17"/>
    </row>
    <row r="624" spans="2:31">
      <c r="B624" s="186"/>
      <c r="F624" s="184"/>
      <c r="G624" s="184"/>
      <c r="H624" s="184"/>
      <c r="V624" s="17"/>
    </row>
    <row r="625" spans="2:41" ht="26.25" customHeight="1">
      <c r="B625" s="186"/>
      <c r="F625" s="184"/>
      <c r="G625" s="184"/>
      <c r="H625" s="184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-15</v>
      </c>
      <c r="E626" s="174" t="s">
        <v>555</v>
      </c>
      <c r="F626" s="174"/>
      <c r="G626" s="174"/>
      <c r="H626" s="174"/>
      <c r="V626" s="17"/>
      <c r="X626" s="23" t="s">
        <v>32</v>
      </c>
      <c r="Y626" s="20">
        <f>IF(B626="PAGADO",0,C631)</f>
        <v>-15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15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15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-15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-15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7" t="str">
        <f>IF(C631&lt;0,"NO PAGAR","COBRAR")</f>
        <v>NO PAGAR</v>
      </c>
      <c r="C632" s="17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68" t="s">
        <v>9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8" t="s">
        <v>9</v>
      </c>
      <c r="Y633" s="169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>
        <f>IF(Y578&lt;=0,Y578*-1)</f>
        <v>15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ADELANTADO</v>
      </c>
      <c r="Y634" s="10">
        <f>IF(C631&lt;=0,C631*-1)</f>
        <v>15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15</v>
      </c>
      <c r="V653" s="17"/>
      <c r="X653" s="15" t="s">
        <v>18</v>
      </c>
      <c r="Y653" s="16">
        <f>SUM(Y634:Y652)</f>
        <v>15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3" t="s">
        <v>31</v>
      </c>
      <c r="AB666" s="173"/>
      <c r="AC666" s="173"/>
    </row>
    <row r="667" spans="1:43" ht="15" customHeight="1">
      <c r="H667" s="76"/>
      <c r="I667" s="76"/>
      <c r="J667" s="76"/>
      <c r="V667" s="17"/>
      <c r="AA667" s="173"/>
      <c r="AB667" s="173"/>
      <c r="AC667" s="173"/>
    </row>
    <row r="668" spans="1:43">
      <c r="B668" s="185" t="s">
        <v>68</v>
      </c>
      <c r="F668" s="184" t="s">
        <v>30</v>
      </c>
      <c r="G668" s="184"/>
      <c r="H668" s="184"/>
      <c r="V668" s="17"/>
    </row>
    <row r="669" spans="1:43">
      <c r="B669" s="185"/>
      <c r="F669" s="184"/>
      <c r="G669" s="184"/>
      <c r="H669" s="184"/>
      <c r="V669" s="17"/>
    </row>
    <row r="670" spans="1:43" ht="26.25" customHeight="1">
      <c r="B670" s="185"/>
      <c r="F670" s="184"/>
      <c r="G670" s="184"/>
      <c r="H670" s="184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-15</v>
      </c>
      <c r="E671" s="174" t="s">
        <v>555</v>
      </c>
      <c r="F671" s="174"/>
      <c r="G671" s="174"/>
      <c r="H671" s="174"/>
      <c r="V671" s="17"/>
      <c r="X671" s="23" t="s">
        <v>32</v>
      </c>
      <c r="Y671" s="20">
        <f>IF(B1471="PAGADO",0,C676)</f>
        <v>-15</v>
      </c>
      <c r="AA671" s="174" t="s">
        <v>20</v>
      </c>
      <c r="AB671" s="174"/>
      <c r="AC671" s="174"/>
      <c r="AD671" s="174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15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15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-15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-15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90" t="str">
        <f>IF(C676&lt;0,"NO PAGAR","COBRAR'")</f>
        <v>NO PAGAR</v>
      </c>
      <c r="C677" s="19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5" t="str">
        <f>IF(Y676&lt;0,"NO PAGAR","COBRAR'")</f>
        <v>NO PAGAR</v>
      </c>
      <c r="Y677" s="175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1"/>
      <c r="C678" s="191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68" t="s">
        <v>9</v>
      </c>
      <c r="C679" s="16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68" t="s">
        <v>9</v>
      </c>
      <c r="Y679" s="169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ADELANTADO</v>
      </c>
      <c r="C680" s="10">
        <f>IF(Y631&lt;=0,Y631*-1)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ADELANTADO</v>
      </c>
      <c r="Y680" s="10">
        <f>IF(C676&lt;=0,C676*-1)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0" t="s">
        <v>7</v>
      </c>
      <c r="F687" s="171"/>
      <c r="G687" s="172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0" t="s">
        <v>7</v>
      </c>
      <c r="AB687" s="171"/>
      <c r="AC687" s="172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0" t="s">
        <v>7</v>
      </c>
      <c r="O689" s="171"/>
      <c r="P689" s="171"/>
      <c r="Q689" s="172"/>
      <c r="R689" s="18">
        <f>SUM(R673:R688)</f>
        <v>0</v>
      </c>
      <c r="S689" s="3"/>
      <c r="V689" s="17"/>
      <c r="X689" s="12"/>
      <c r="Y689" s="10"/>
      <c r="AJ689" s="170" t="s">
        <v>7</v>
      </c>
      <c r="AK689" s="171"/>
      <c r="AL689" s="171"/>
      <c r="AM689" s="172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15</v>
      </c>
      <c r="D699" t="s">
        <v>22</v>
      </c>
      <c r="E699" t="s">
        <v>21</v>
      </c>
      <c r="V699" s="17"/>
      <c r="X699" s="15" t="s">
        <v>18</v>
      </c>
      <c r="Y699" s="16">
        <f>SUM(Y680:Y698)</f>
        <v>15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6" t="s">
        <v>29</v>
      </c>
      <c r="AD713" s="176"/>
      <c r="AE713" s="176"/>
    </row>
    <row r="714" spans="2:41" ht="15" customHeight="1">
      <c r="I714" s="76"/>
      <c r="J714" s="76"/>
      <c r="V714" s="17"/>
      <c r="AC714" s="176"/>
      <c r="AD714" s="176"/>
      <c r="AE714" s="176"/>
    </row>
    <row r="715" spans="2:41" ht="15" customHeight="1">
      <c r="H715" s="76"/>
      <c r="I715" s="76"/>
      <c r="J715" s="76"/>
      <c r="V715" s="17"/>
      <c r="AC715" s="176"/>
      <c r="AD715" s="176"/>
      <c r="AE715" s="176"/>
    </row>
    <row r="716" spans="2:41">
      <c r="B716" s="186" t="s">
        <v>69</v>
      </c>
      <c r="F716" s="184" t="s">
        <v>28</v>
      </c>
      <c r="G716" s="184"/>
      <c r="H716" s="184"/>
      <c r="V716" s="17"/>
    </row>
    <row r="717" spans="2:41">
      <c r="B717" s="186"/>
      <c r="F717" s="184"/>
      <c r="G717" s="184"/>
      <c r="H717" s="184"/>
      <c r="V717" s="17"/>
    </row>
    <row r="718" spans="2:41" ht="26.25" customHeight="1">
      <c r="B718" s="186"/>
      <c r="F718" s="184"/>
      <c r="G718" s="184"/>
      <c r="H718" s="184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-15</v>
      </c>
      <c r="E719" s="174" t="s">
        <v>555</v>
      </c>
      <c r="F719" s="174"/>
      <c r="G719" s="174"/>
      <c r="H719" s="174"/>
      <c r="V719" s="17"/>
      <c r="X719" s="23" t="s">
        <v>32</v>
      </c>
      <c r="Y719" s="20">
        <f>IF(B719="PAGADO",0,C724)</f>
        <v>-15</v>
      </c>
      <c r="AA719" s="174" t="s">
        <v>20</v>
      </c>
      <c r="AB719" s="174"/>
      <c r="AC719" s="174"/>
      <c r="AD719" s="174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15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15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-15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-15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7" t="str">
        <f>IF(C724&lt;0,"NO PAGAR","COBRAR")</f>
        <v>NO PAGAR</v>
      </c>
      <c r="C725" s="17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68" t="s">
        <v>9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8" t="s">
        <v>9</v>
      </c>
      <c r="Y726" s="16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>
        <f>IF(Y671&lt;=0,Y671*-1)</f>
        <v>15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ADELANTADO</v>
      </c>
      <c r="Y727" s="10">
        <f>IF(C724&lt;=0,C724*-1)</f>
        <v>15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15</v>
      </c>
      <c r="V746" s="17"/>
      <c r="X746" s="15" t="s">
        <v>18</v>
      </c>
      <c r="Y746" s="16">
        <f>SUM(Y727:Y745)</f>
        <v>15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3" t="s">
        <v>31</v>
      </c>
      <c r="AB759" s="173"/>
      <c r="AC759" s="173"/>
    </row>
    <row r="760" spans="1:43" ht="15" customHeight="1">
      <c r="H760" s="76"/>
      <c r="I760" s="76"/>
      <c r="J760" s="76"/>
      <c r="V760" s="17"/>
      <c r="AA760" s="173"/>
      <c r="AB760" s="173"/>
      <c r="AC760" s="173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-15</v>
      </c>
      <c r="E764" s="174" t="s">
        <v>555</v>
      </c>
      <c r="F764" s="174"/>
      <c r="G764" s="174"/>
      <c r="H764" s="174"/>
      <c r="V764" s="17"/>
      <c r="X764" s="23" t="s">
        <v>32</v>
      </c>
      <c r="Y764" s="20">
        <f>IF(B1564="PAGADO",0,C769)</f>
        <v>-15</v>
      </c>
      <c r="AA764" s="174" t="s">
        <v>20</v>
      </c>
      <c r="AB764" s="174"/>
      <c r="AC764" s="174"/>
      <c r="AD764" s="174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15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15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-15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-15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5" t="str">
        <f>IF(Y769&lt;0,"NO PAGAR","COBRAR'")</f>
        <v>NO PAGAR</v>
      </c>
      <c r="Y770" s="175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5" t="str">
        <f>IF(C769&lt;0,"NO PAGAR","COBRAR'")</f>
        <v>NO PAGAR</v>
      </c>
      <c r="C771" s="175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68" t="s">
        <v>9</v>
      </c>
      <c r="C772" s="16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68" t="s">
        <v>9</v>
      </c>
      <c r="Y772" s="169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ADELANTADO</v>
      </c>
      <c r="C773" s="10">
        <f>IF(Y724&lt;=0,Y724*-1)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ADELANTADO</v>
      </c>
      <c r="Y773" s="10">
        <f>IF(C769&lt;=0,C769*-1)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0" t="s">
        <v>7</v>
      </c>
      <c r="F780" s="171"/>
      <c r="G780" s="172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0" t="s">
        <v>7</v>
      </c>
      <c r="AB780" s="171"/>
      <c r="AC780" s="172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0" t="s">
        <v>7</v>
      </c>
      <c r="O782" s="171"/>
      <c r="P782" s="171"/>
      <c r="Q782" s="172"/>
      <c r="R782" s="18">
        <f>SUM(R766:R781)</f>
        <v>0</v>
      </c>
      <c r="S782" s="3"/>
      <c r="V782" s="17"/>
      <c r="X782" s="12"/>
      <c r="Y782" s="10"/>
      <c r="AJ782" s="170" t="s">
        <v>7</v>
      </c>
      <c r="AK782" s="171"/>
      <c r="AL782" s="171"/>
      <c r="AM782" s="172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15</v>
      </c>
      <c r="D792" t="s">
        <v>22</v>
      </c>
      <c r="E792" t="s">
        <v>21</v>
      </c>
      <c r="V792" s="17"/>
      <c r="X792" s="15" t="s">
        <v>18</v>
      </c>
      <c r="Y792" s="16">
        <f>SUM(Y773:Y791)</f>
        <v>15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6" t="s">
        <v>29</v>
      </c>
      <c r="AD806" s="176"/>
      <c r="AE806" s="176"/>
    </row>
    <row r="807" spans="2:41" ht="15" customHeight="1">
      <c r="H807" s="76" t="s">
        <v>28</v>
      </c>
      <c r="I807" s="76"/>
      <c r="J807" s="76"/>
      <c r="V807" s="17"/>
      <c r="AC807" s="176"/>
      <c r="AD807" s="176"/>
      <c r="AE807" s="176"/>
    </row>
    <row r="808" spans="2:41" ht="15" customHeight="1">
      <c r="H808" s="76"/>
      <c r="I808" s="76"/>
      <c r="J808" s="76"/>
      <c r="V808" s="17"/>
      <c r="AC808" s="176"/>
      <c r="AD808" s="176"/>
      <c r="AE808" s="176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-15</v>
      </c>
      <c r="E812" s="174" t="s">
        <v>555</v>
      </c>
      <c r="F812" s="174"/>
      <c r="G812" s="174"/>
      <c r="H812" s="174"/>
      <c r="V812" s="17"/>
      <c r="X812" s="23" t="s">
        <v>32</v>
      </c>
      <c r="Y812" s="20">
        <f>IF(B812="PAGADO",0,C817)</f>
        <v>-15</v>
      </c>
      <c r="AA812" s="174" t="s">
        <v>20</v>
      </c>
      <c r="AB812" s="174"/>
      <c r="AC812" s="174"/>
      <c r="AD812" s="174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15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15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-15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-15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7" t="str">
        <f>IF(C817&lt;0,"NO PAGAR","COBRAR")</f>
        <v>NO PAGAR</v>
      </c>
      <c r="C818" s="17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68" t="s">
        <v>9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8" t="s">
        <v>9</v>
      </c>
      <c r="Y819" s="16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>
        <f>IF(Y764&lt;=0,Y764*-1)</f>
        <v>15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ADELANTADO</v>
      </c>
      <c r="Y820" s="10">
        <f>IF(C817&lt;=0,C817*-1)</f>
        <v>15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15</v>
      </c>
      <c r="V839" s="17"/>
      <c r="X839" s="15" t="s">
        <v>18</v>
      </c>
      <c r="Y839" s="16">
        <f>SUM(Y820:Y838)</f>
        <v>15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3" t="s">
        <v>31</v>
      </c>
      <c r="AB852" s="173"/>
      <c r="AC852" s="173"/>
    </row>
    <row r="853" spans="1:43" ht="15" customHeight="1">
      <c r="H853" s="76"/>
      <c r="I853" s="76"/>
      <c r="J853" s="76"/>
      <c r="V853" s="17"/>
      <c r="AA853" s="173"/>
      <c r="AB853" s="173"/>
      <c r="AC853" s="173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-15</v>
      </c>
      <c r="E857" s="174" t="s">
        <v>555</v>
      </c>
      <c r="F857" s="174"/>
      <c r="G857" s="174"/>
      <c r="H857" s="174"/>
      <c r="V857" s="17"/>
      <c r="X857" s="23" t="s">
        <v>32</v>
      </c>
      <c r="Y857" s="20">
        <f>IF(B1657="PAGADO",0,C862)</f>
        <v>-15</v>
      </c>
      <c r="AA857" s="174" t="s">
        <v>20</v>
      </c>
      <c r="AB857" s="174"/>
      <c r="AC857" s="174"/>
      <c r="AD857" s="174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15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15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-15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-15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5" t="str">
        <f>IF(Y862&lt;0,"NO PAGAR","COBRAR'")</f>
        <v>NO PAGAR</v>
      </c>
      <c r="Y863" s="175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5" t="str">
        <f>IF(C862&lt;0,"NO PAGAR","COBRAR'")</f>
        <v>NO PAGAR</v>
      </c>
      <c r="C864" s="175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68" t="s">
        <v>9</v>
      </c>
      <c r="C865" s="16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68" t="s">
        <v>9</v>
      </c>
      <c r="Y865" s="169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ADELANTADO</v>
      </c>
      <c r="C866" s="10">
        <f>IF(Y817&lt;=0,Y817*-1)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ADELANTADO</v>
      </c>
      <c r="Y866" s="10">
        <f>IF(C862&lt;=0,C862*-1)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15</v>
      </c>
      <c r="D885" t="s">
        <v>22</v>
      </c>
      <c r="E885" t="s">
        <v>21</v>
      </c>
      <c r="V885" s="17"/>
      <c r="X885" s="15" t="s">
        <v>18</v>
      </c>
      <c r="Y885" s="16">
        <f>SUM(Y866:Y884)</f>
        <v>15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6" t="s">
        <v>29</v>
      </c>
      <c r="AD900" s="176"/>
      <c r="AE900" s="176"/>
    </row>
    <row r="901" spans="2:41" ht="15" customHeight="1">
      <c r="H901" s="76" t="s">
        <v>28</v>
      </c>
      <c r="I901" s="76"/>
      <c r="J901" s="76"/>
      <c r="V901" s="17"/>
      <c r="AC901" s="176"/>
      <c r="AD901" s="176"/>
      <c r="AE901" s="176"/>
    </row>
    <row r="902" spans="2:41" ht="15" customHeight="1">
      <c r="H902" s="76"/>
      <c r="I902" s="76"/>
      <c r="J902" s="76"/>
      <c r="V902" s="17"/>
      <c r="AC902" s="176"/>
      <c r="AD902" s="176"/>
      <c r="AE902" s="176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-15</v>
      </c>
      <c r="E906" s="174" t="s">
        <v>555</v>
      </c>
      <c r="F906" s="174"/>
      <c r="G906" s="174"/>
      <c r="H906" s="174"/>
      <c r="V906" s="17"/>
      <c r="X906" s="23" t="s">
        <v>32</v>
      </c>
      <c r="Y906" s="20">
        <f>IF(B906="PAGADO",0,C911)</f>
        <v>-15</v>
      </c>
      <c r="AA906" s="174" t="s">
        <v>20</v>
      </c>
      <c r="AB906" s="174"/>
      <c r="AC906" s="174"/>
      <c r="AD906" s="174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15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15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-15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-15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7" t="str">
        <f>IF(C911&lt;0,"NO PAGAR","COBRAR")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7" t="str">
        <f>IF(Y911&lt;0,"NO PAGAR","COBRAR")</f>
        <v>NO PAGAR</v>
      </c>
      <c r="Y912" s="17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>
        <f>IF(Y862&lt;=0,Y862*-1)</f>
        <v>15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ADELANTADO</v>
      </c>
      <c r="Y914" s="10">
        <f>IF(C911&lt;=0,C911*-1)</f>
        <v>15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15</v>
      </c>
      <c r="V933" s="17"/>
      <c r="X933" s="15" t="s">
        <v>18</v>
      </c>
      <c r="Y933" s="16">
        <f>SUM(Y914:Y932)</f>
        <v>15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3" t="s">
        <v>31</v>
      </c>
      <c r="AB946" s="173"/>
      <c r="AC946" s="173"/>
    </row>
    <row r="947" spans="2:41" ht="15" customHeight="1">
      <c r="H947" s="76"/>
      <c r="I947" s="76"/>
      <c r="J947" s="76"/>
      <c r="V947" s="17"/>
      <c r="AA947" s="173"/>
      <c r="AB947" s="173"/>
      <c r="AC947" s="173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-15</v>
      </c>
      <c r="E951" s="174" t="s">
        <v>555</v>
      </c>
      <c r="F951" s="174"/>
      <c r="G951" s="174"/>
      <c r="H951" s="174"/>
      <c r="V951" s="17"/>
      <c r="X951" s="23" t="s">
        <v>32</v>
      </c>
      <c r="Y951" s="20">
        <f>IF(B1751="PAGADO",0,C956)</f>
        <v>-15</v>
      </c>
      <c r="AA951" s="174" t="s">
        <v>20</v>
      </c>
      <c r="AB951" s="174"/>
      <c r="AC951" s="174"/>
      <c r="AD951" s="174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15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15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-15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-15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5" t="str">
        <f>IF(Y956&lt;0,"NO PAGAR","COBRAR'")</f>
        <v>NO PAGAR</v>
      </c>
      <c r="Y957" s="175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5" t="str">
        <f>IF(C956&lt;0,"NO PAGAR","COBRAR'")</f>
        <v>NO PAGAR</v>
      </c>
      <c r="C958" s="175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68" t="s">
        <v>9</v>
      </c>
      <c r="C959" s="16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68" t="s">
        <v>9</v>
      </c>
      <c r="Y959" s="169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ADELANTADO</v>
      </c>
      <c r="C960" s="10">
        <f>IF(Y911&lt;=0,Y911*-1)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ADELANTADO</v>
      </c>
      <c r="Y960" s="10">
        <f>IF(C956&lt;=0,C956*-1)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0" t="s">
        <v>7</v>
      </c>
      <c r="F967" s="171"/>
      <c r="G967" s="172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0" t="s">
        <v>7</v>
      </c>
      <c r="AB967" s="171"/>
      <c r="AC967" s="172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0" t="s">
        <v>7</v>
      </c>
      <c r="O969" s="171"/>
      <c r="P969" s="171"/>
      <c r="Q969" s="172"/>
      <c r="R969" s="18">
        <f>SUM(R953:R968)</f>
        <v>0</v>
      </c>
      <c r="S969" s="3"/>
      <c r="V969" s="17"/>
      <c r="X969" s="12"/>
      <c r="Y969" s="10"/>
      <c r="AJ969" s="170" t="s">
        <v>7</v>
      </c>
      <c r="AK969" s="171"/>
      <c r="AL969" s="171"/>
      <c r="AM969" s="172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15</v>
      </c>
      <c r="D979" t="s">
        <v>22</v>
      </c>
      <c r="E979" t="s">
        <v>21</v>
      </c>
      <c r="V979" s="17"/>
      <c r="X979" s="15" t="s">
        <v>18</v>
      </c>
      <c r="Y979" s="16">
        <f>SUM(Y960:Y978)</f>
        <v>15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6" t="s">
        <v>29</v>
      </c>
      <c r="AD993" s="176"/>
      <c r="AE993" s="176"/>
    </row>
    <row r="994" spans="2:41" ht="15" customHeight="1">
      <c r="H994" s="76" t="s">
        <v>28</v>
      </c>
      <c r="I994" s="76"/>
      <c r="J994" s="76"/>
      <c r="V994" s="17"/>
      <c r="AC994" s="176"/>
      <c r="AD994" s="176"/>
      <c r="AE994" s="176"/>
    </row>
    <row r="995" spans="2:41" ht="15" customHeight="1">
      <c r="H995" s="76"/>
      <c r="I995" s="76"/>
      <c r="J995" s="76"/>
      <c r="V995" s="17"/>
      <c r="AC995" s="176"/>
      <c r="AD995" s="176"/>
      <c r="AE995" s="176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-15</v>
      </c>
      <c r="E999" s="174" t="s">
        <v>555</v>
      </c>
      <c r="F999" s="174"/>
      <c r="G999" s="174"/>
      <c r="H999" s="174"/>
      <c r="V999" s="17"/>
      <c r="X999" s="23" t="s">
        <v>32</v>
      </c>
      <c r="Y999" s="20">
        <f>IF(B999="PAGADO",0,C1004)</f>
        <v>-15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15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15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-15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-15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7" t="str">
        <f>IF(C1004&lt;0,"NO PAGAR","COBRAR")</f>
        <v>NO PAGAR</v>
      </c>
      <c r="C1005" s="17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68" t="s">
        <v>9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8" t="s">
        <v>9</v>
      </c>
      <c r="Y1006" s="16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>
        <f>IF(Y951&lt;=0,Y951*-1)</f>
        <v>15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ADELANTADO</v>
      </c>
      <c r="Y1007" s="10">
        <f>IF(C1004&lt;=0,C1004*-1)</f>
        <v>15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15</v>
      </c>
      <c r="V1026" s="17"/>
      <c r="X1026" s="15" t="s">
        <v>18</v>
      </c>
      <c r="Y1026" s="16">
        <f>SUM(Y1007:Y1025)</f>
        <v>15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3" t="s">
        <v>31</v>
      </c>
      <c r="AB1039" s="173"/>
      <c r="AC1039" s="173"/>
    </row>
    <row r="1040" spans="1:43" ht="15" customHeight="1">
      <c r="H1040" s="76"/>
      <c r="I1040" s="76"/>
      <c r="J1040" s="76"/>
      <c r="V1040" s="17"/>
      <c r="AA1040" s="173"/>
      <c r="AB1040" s="173"/>
      <c r="AC1040" s="173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-15</v>
      </c>
      <c r="E1044" s="174" t="s">
        <v>555</v>
      </c>
      <c r="F1044" s="174"/>
      <c r="G1044" s="174"/>
      <c r="H1044" s="174"/>
      <c r="V1044" s="17"/>
      <c r="X1044" s="23" t="s">
        <v>32</v>
      </c>
      <c r="Y1044" s="20">
        <f>IF(B1844="PAGADO",0,C1049)</f>
        <v>-15</v>
      </c>
      <c r="AA1044" s="174" t="s">
        <v>20</v>
      </c>
      <c r="AB1044" s="174"/>
      <c r="AC1044" s="174"/>
      <c r="AD1044" s="174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15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15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-15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-15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5" t="str">
        <f>IF(Y1049&lt;0,"NO PAGAR","COBRAR'")</f>
        <v>NO PAGAR</v>
      </c>
      <c r="Y1050" s="175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5" t="str">
        <f>IF(C1049&lt;0,"NO PAGAR","COBRAR'")</f>
        <v>NO PAGAR</v>
      </c>
      <c r="C1051" s="175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68" t="s">
        <v>9</v>
      </c>
      <c r="C1052" s="16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68" t="s">
        <v>9</v>
      </c>
      <c r="Y1052" s="169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ADELANTADO</v>
      </c>
      <c r="C1053" s="10">
        <f>IF(Y1004&lt;=0,Y1004*-1)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ADELANTADO</v>
      </c>
      <c r="Y1053" s="10">
        <f>IF(C1049&lt;=0,C1049*-1)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0" t="s">
        <v>7</v>
      </c>
      <c r="F1060" s="171"/>
      <c r="G1060" s="172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0" t="s">
        <v>7</v>
      </c>
      <c r="AB1060" s="171"/>
      <c r="AC1060" s="172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0" t="s">
        <v>7</v>
      </c>
      <c r="O1062" s="171"/>
      <c r="P1062" s="171"/>
      <c r="Q1062" s="172"/>
      <c r="R1062" s="18">
        <f>SUM(R1046:R1061)</f>
        <v>0</v>
      </c>
      <c r="S1062" s="3"/>
      <c r="V1062" s="17"/>
      <c r="X1062" s="12"/>
      <c r="Y1062" s="10"/>
      <c r="AJ1062" s="170" t="s">
        <v>7</v>
      </c>
      <c r="AK1062" s="171"/>
      <c r="AL1062" s="171"/>
      <c r="AM1062" s="172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15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15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abSelected="1" topLeftCell="R493" zoomScale="78" zoomScaleNormal="78" workbookViewId="0">
      <selection activeCell="AE502" sqref="AE5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8" t="s">
        <v>10</v>
      </c>
      <c r="AL8" s="188"/>
      <c r="AM8" s="18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6" t="s">
        <v>29</v>
      </c>
      <c r="AD96" s="176"/>
      <c r="AE96" s="176"/>
    </row>
    <row r="97" spans="2:41">
      <c r="H97" s="173" t="s">
        <v>28</v>
      </c>
      <c r="I97" s="173"/>
      <c r="J97" s="173"/>
      <c r="V97" s="17"/>
      <c r="AC97" s="176"/>
      <c r="AD97" s="176"/>
      <c r="AE97" s="176"/>
    </row>
    <row r="98" spans="2:41">
      <c r="H98" s="173"/>
      <c r="I98" s="173"/>
      <c r="J98" s="173"/>
      <c r="V98" s="17"/>
      <c r="AC98" s="176"/>
      <c r="AD98" s="176"/>
      <c r="AE98" s="17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7" t="str">
        <f>IF(C107&lt;0,"NO PAGAR","COBRAR")</f>
        <v>COBRAR</v>
      </c>
      <c r="C108" s="17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7" t="str">
        <f>IF(Y107&lt;0,"NO PAGAR","COBRAR")</f>
        <v>NO PAGAR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>
      <c r="H129" s="173"/>
      <c r="I129" s="173"/>
      <c r="J129" s="173"/>
      <c r="V129" s="17"/>
      <c r="AA129" s="173"/>
      <c r="AB129" s="173"/>
      <c r="AC129" s="17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5" t="str">
        <f>IF(Y138&lt;0,"NO PAGAR","COBRAR'")</f>
        <v>COBRAR'</v>
      </c>
      <c r="Y139" s="17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5" t="str">
        <f>IF(C138&lt;0,"NO PAGAR","COBRAR'")</f>
        <v>COBRAR'</v>
      </c>
      <c r="C140" s="17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6" t="s">
        <v>29</v>
      </c>
      <c r="AD167" s="176"/>
      <c r="AE167" s="176"/>
    </row>
    <row r="168" spans="2:41">
      <c r="H168" s="173" t="s">
        <v>28</v>
      </c>
      <c r="I168" s="173"/>
      <c r="J168" s="173"/>
      <c r="V168" s="17"/>
      <c r="AC168" s="176"/>
      <c r="AD168" s="176"/>
      <c r="AE168" s="176"/>
    </row>
    <row r="169" spans="2:41">
      <c r="H169" s="173"/>
      <c r="I169" s="173"/>
      <c r="J169" s="173"/>
      <c r="V169" s="17"/>
      <c r="AC169" s="176"/>
      <c r="AD169" s="176"/>
      <c r="AE169" s="17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435</v>
      </c>
      <c r="AB173" s="174"/>
      <c r="AC173" s="174"/>
      <c r="AD173" s="17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7" t="str">
        <f>IF(C177&lt;0,"NO PAGAR","COBRAR")</f>
        <v>COBRAR</v>
      </c>
      <c r="C178" s="17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7" t="str">
        <f>IF(Y178&lt;0,"NO PAGAR","COBRAR")</f>
        <v>NO PAGAR</v>
      </c>
      <c r="Y179" s="17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>
      <c r="H214" s="173"/>
      <c r="I214" s="173"/>
      <c r="J214" s="173"/>
      <c r="V214" s="17"/>
      <c r="AA214" s="173"/>
      <c r="AB214" s="173"/>
      <c r="AC214" s="17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4" t="s">
        <v>495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532</v>
      </c>
      <c r="AB218" s="174"/>
      <c r="AC218" s="174"/>
      <c r="AD218" s="17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5" t="str">
        <f>IF(C222&lt;0,"NO PAGAR","COBRAR'")</f>
        <v>COBRAR'</v>
      </c>
      <c r="C224" s="17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5" t="str">
        <f>IF(Y223&lt;0,"NO PAGAR","COBRAR'")</f>
        <v>NO PAGAR</v>
      </c>
      <c r="Y224" s="17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6" t="s">
        <v>29</v>
      </c>
      <c r="AD259" s="176"/>
      <c r="AE259" s="176"/>
    </row>
    <row r="260" spans="2:41">
      <c r="H260" s="173" t="s">
        <v>28</v>
      </c>
      <c r="I260" s="173"/>
      <c r="J260" s="173"/>
      <c r="V260" s="17"/>
      <c r="AC260" s="176"/>
      <c r="AD260" s="176"/>
      <c r="AE260" s="176"/>
    </row>
    <row r="261" spans="2:41">
      <c r="H261" s="173"/>
      <c r="I261" s="173"/>
      <c r="J261" s="173"/>
      <c r="V261" s="17"/>
      <c r="AC261" s="176"/>
      <c r="AD261" s="176"/>
      <c r="AE261" s="17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4" t="s">
        <v>592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435</v>
      </c>
      <c r="AB265" s="174"/>
      <c r="AC265" s="174"/>
      <c r="AD265" s="17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7" t="str">
        <f>IF(C269&lt;0,"NO PAGAR","COBRAR")</f>
        <v>COBRAR</v>
      </c>
      <c r="C270" s="17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7" t="str">
        <f>IF(Y270&lt;0,"NO PAGAR","COBRAR")</f>
        <v>COBRAR</v>
      </c>
      <c r="Y271" s="17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>
      <c r="H306" s="173"/>
      <c r="I306" s="173"/>
      <c r="J306" s="173"/>
      <c r="V306" s="17"/>
      <c r="AA306" s="173"/>
      <c r="AB306" s="173"/>
      <c r="AC306" s="17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4" t="s">
        <v>435</v>
      </c>
      <c r="F310" s="174"/>
      <c r="G310" s="174"/>
      <c r="H310" s="174"/>
      <c r="V310" s="17"/>
      <c r="X310" s="23" t="s">
        <v>32</v>
      </c>
      <c r="Y310" s="20">
        <f>IF(B1040="PAGADO",0,C315)</f>
        <v>-647.71</v>
      </c>
      <c r="AA310" s="174" t="s">
        <v>702</v>
      </c>
      <c r="AB310" s="174"/>
      <c r="AC310" s="174"/>
      <c r="AD310" s="17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5" t="str">
        <f>IF(Y315&lt;0,"NO PAGAR","COBRAR'")</f>
        <v>NO PAGAR</v>
      </c>
      <c r="Y316" s="17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3" t="s">
        <v>28</v>
      </c>
      <c r="I345" s="173"/>
      <c r="J345" s="173"/>
      <c r="V345" s="17"/>
    </row>
    <row r="346" spans="2:41">
      <c r="H346" s="173"/>
      <c r="I346" s="173"/>
      <c r="J346" s="173"/>
      <c r="V346" s="17"/>
    </row>
    <row r="347" spans="2:41">
      <c r="V347" s="17"/>
      <c r="X347" s="186" t="s">
        <v>64</v>
      </c>
      <c r="AB347" s="183" t="s">
        <v>29</v>
      </c>
      <c r="AC347" s="183"/>
      <c r="AD347" s="183"/>
    </row>
    <row r="348" spans="2:41">
      <c r="V348" s="17"/>
      <c r="X348" s="186"/>
      <c r="AB348" s="183"/>
      <c r="AC348" s="183"/>
      <c r="AD348" s="183"/>
    </row>
    <row r="349" spans="2:41" ht="23.25">
      <c r="B349" s="22" t="s">
        <v>64</v>
      </c>
      <c r="V349" s="17"/>
      <c r="X349" s="186"/>
      <c r="AB349" s="183"/>
      <c r="AC349" s="183"/>
      <c r="AD349" s="183"/>
    </row>
    <row r="350" spans="2:41" ht="23.25">
      <c r="B350" s="23" t="s">
        <v>32</v>
      </c>
      <c r="C350" s="20">
        <f>IF(X310="PAGADO",0,Y315)</f>
        <v>-785.77</v>
      </c>
      <c r="E350" s="174" t="s">
        <v>435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702</v>
      </c>
      <c r="AB350" s="174"/>
      <c r="AC350" s="174"/>
      <c r="AD350" s="17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7" t="str">
        <f>IF(C355&lt;0,"NO PAGAR","COBRAR")</f>
        <v>NO PAGAR</v>
      </c>
      <c r="C356" s="17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7" t="str">
        <f>IF(Y355&lt;0,"NO PAGAR","COBRAR")</f>
        <v>COBRAR</v>
      </c>
      <c r="Y356" s="177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>
      <c r="H385" s="173"/>
      <c r="I385" s="173"/>
      <c r="J385" s="173"/>
      <c r="V385" s="17"/>
      <c r="AA385" s="173"/>
      <c r="AB385" s="173"/>
      <c r="AC385" s="17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4" t="s">
        <v>778</v>
      </c>
      <c r="F389" s="174"/>
      <c r="G389" s="174"/>
      <c r="H389" s="174"/>
      <c r="V389" s="17"/>
      <c r="X389" s="23" t="s">
        <v>32</v>
      </c>
      <c r="Y389" s="20">
        <f>IF(B1133="PAGADO",0,C394)</f>
        <v>-132.38000000000011</v>
      </c>
      <c r="AA389" s="174" t="s">
        <v>842</v>
      </c>
      <c r="AB389" s="174"/>
      <c r="AC389" s="174"/>
      <c r="AD389" s="17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5" t="str">
        <f>IF(Y394&lt;0,"NO PAGAR","COBRAR'")</f>
        <v>COBRAR'</v>
      </c>
      <c r="Y395" s="17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5" t="str">
        <f>IF(C394&lt;0,"NO PAGAR","COBRAR'")</f>
        <v>NO PAGAR</v>
      </c>
      <c r="C396" s="17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>
      <c r="H420" s="173"/>
      <c r="I420" s="173"/>
      <c r="J420" s="173"/>
      <c r="V420" s="17"/>
      <c r="AC420" s="24"/>
      <c r="AD420" s="24"/>
      <c r="AE420" s="24"/>
    </row>
    <row r="421" spans="2:41" ht="23.25">
      <c r="V421" s="17"/>
      <c r="AB421" s="176" t="s">
        <v>29</v>
      </c>
      <c r="AC421" s="17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4" t="s">
        <v>778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435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7" t="str">
        <f>IF(C429&lt;0,"NO PAGAR","COBRAR")</f>
        <v>COBRAR</v>
      </c>
      <c r="C430" s="17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7" t="str">
        <f>IF(Y429&lt;0,"NO PAGAR","COBRAR")</f>
        <v>COBRAR</v>
      </c>
      <c r="Y430" s="17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>
      <c r="H460" s="173"/>
      <c r="I460" s="173"/>
      <c r="J460" s="173"/>
      <c r="V460" s="17"/>
      <c r="AA460" s="173"/>
      <c r="AB460" s="173"/>
      <c r="AC460" s="17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4" t="s">
        <v>778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435</v>
      </c>
      <c r="AB464" s="174"/>
      <c r="AC464" s="174"/>
      <c r="AD464" s="17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5" t="str">
        <f>IF(Y469&lt;0,"NO PAGAR","COBRAR'")</f>
        <v>COBRAR'</v>
      </c>
      <c r="Y470" s="17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5" t="str">
        <f>IF(C469&lt;0,"NO PAGAR","COBRAR'")</f>
        <v>COBRAR'</v>
      </c>
      <c r="C471" s="17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6" t="s">
        <v>29</v>
      </c>
      <c r="AD491" s="176"/>
      <c r="AE491" s="176"/>
    </row>
    <row r="492" spans="2:42">
      <c r="H492" s="173" t="s">
        <v>28</v>
      </c>
      <c r="I492" s="173"/>
      <c r="J492" s="173"/>
      <c r="V492" s="17"/>
      <c r="AC492" s="176"/>
      <c r="AD492" s="176"/>
      <c r="AE492" s="176"/>
    </row>
    <row r="493" spans="2:42">
      <c r="H493" s="173"/>
      <c r="I493" s="173"/>
      <c r="J493" s="173"/>
      <c r="V493" s="17"/>
      <c r="AC493" s="176"/>
      <c r="AD493" s="176"/>
      <c r="AE493" s="17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4" t="s">
        <v>778</v>
      </c>
      <c r="F497" s="174"/>
      <c r="G497" s="174"/>
      <c r="H497" s="174"/>
      <c r="V497" s="17"/>
      <c r="X497" s="23" t="s">
        <v>32</v>
      </c>
      <c r="Y497" s="20">
        <f>IF(B497="PAGADO",0,C502)</f>
        <v>-76.500000000000227</v>
      </c>
      <c r="AA497" s="174" t="s">
        <v>532</v>
      </c>
      <c r="AB497" s="174"/>
      <c r="AC497" s="174"/>
      <c r="AD497" s="17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77" t="str">
        <f>IF(C502&lt;0,"NO PAGAR","COBRAR")</f>
        <v>NO PAGAR</v>
      </c>
      <c r="C503" s="17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7" t="str">
        <f>IF(Y502&lt;0,"NO PAGAR","COBRAR")</f>
        <v>COBRAR</v>
      </c>
      <c r="Y503" s="17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3" t="s">
        <v>30</v>
      </c>
      <c r="I533" s="173"/>
      <c r="J533" s="173"/>
      <c r="V533" s="17"/>
      <c r="AA533" s="173" t="s">
        <v>31</v>
      </c>
      <c r="AB533" s="173"/>
      <c r="AC533" s="173"/>
    </row>
    <row r="534" spans="1:43">
      <c r="H534" s="173"/>
      <c r="I534" s="173"/>
      <c r="J534" s="173"/>
      <c r="V534" s="17"/>
      <c r="AA534" s="173"/>
      <c r="AB534" s="173"/>
      <c r="AC534" s="173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IF(X497="PAGADO",0,C502)</f>
        <v>-76.500000000000227</v>
      </c>
      <c r="E538" s="174" t="s">
        <v>20</v>
      </c>
      <c r="F538" s="174"/>
      <c r="G538" s="174"/>
      <c r="H538" s="174"/>
      <c r="V538" s="17"/>
      <c r="X538" s="23" t="s">
        <v>32</v>
      </c>
      <c r="Y538" s="20">
        <f>IF(B1329="PAGADO",0,C543)</f>
        <v>0</v>
      </c>
      <c r="AA538" s="174" t="s">
        <v>20</v>
      </c>
      <c r="AB538" s="174"/>
      <c r="AC538" s="174"/>
      <c r="AD538" s="174"/>
    </row>
    <row r="539" spans="1:43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PAGAR","COBRAR'")</f>
        <v>COBRAR'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5" t="str">
        <f>IF(C543&lt;0,"NO PAGAR","COBRAR'")</f>
        <v>COBRAR'</v>
      </c>
      <c r="C545" s="17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68" t="s">
        <v>9</v>
      </c>
      <c r="C546" s="16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68" t="s">
        <v>9</v>
      </c>
      <c r="Y546" s="16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0" t="s">
        <v>7</v>
      </c>
      <c r="F554" s="171"/>
      <c r="G554" s="172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17</v>
      </c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70" t="s">
        <v>7</v>
      </c>
      <c r="O556" s="171"/>
      <c r="P556" s="171"/>
      <c r="Q556" s="172"/>
      <c r="R556" s="18">
        <f>SUM(R540:R555)</f>
        <v>0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0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6" t="s">
        <v>29</v>
      </c>
      <c r="AD571" s="176"/>
      <c r="AE571" s="176"/>
    </row>
    <row r="572" spans="2:31">
      <c r="H572" s="173" t="s">
        <v>28</v>
      </c>
      <c r="I572" s="173"/>
      <c r="J572" s="173"/>
      <c r="V572" s="17"/>
      <c r="AC572" s="176"/>
      <c r="AD572" s="176"/>
      <c r="AE572" s="176"/>
    </row>
    <row r="573" spans="2:31">
      <c r="H573" s="173"/>
      <c r="I573" s="173"/>
      <c r="J573" s="173"/>
      <c r="V573" s="17"/>
      <c r="AC573" s="176"/>
      <c r="AD573" s="176"/>
      <c r="AE573" s="176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0</v>
      </c>
      <c r="E577" s="174" t="s">
        <v>20</v>
      </c>
      <c r="F577" s="174"/>
      <c r="G577" s="174"/>
      <c r="H577" s="174"/>
      <c r="V577" s="17"/>
      <c r="X577" s="23" t="s">
        <v>32</v>
      </c>
      <c r="Y577" s="20">
        <f>IF(B577="PAGADO",0,C582)</f>
        <v>0</v>
      </c>
      <c r="AA577" s="174" t="s">
        <v>20</v>
      </c>
      <c r="AB577" s="174"/>
      <c r="AC577" s="174"/>
      <c r="AD577" s="174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7" t="str">
        <f>IF(C582&lt;0,"NO PAGAR","COBRAR")</f>
        <v>COBRAR</v>
      </c>
      <c r="C583" s="17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7" t="str">
        <f>IF(Y582&lt;0,"NO PAGAR","COBRAR")</f>
        <v>COBRAR</v>
      </c>
      <c r="Y583" s="17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68" t="s">
        <v>9</v>
      </c>
      <c r="C584" s="169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68" t="s">
        <v>9</v>
      </c>
      <c r="Y584" s="16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0" t="s">
        <v>7</v>
      </c>
      <c r="F593" s="171"/>
      <c r="G593" s="172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0" t="s">
        <v>7</v>
      </c>
      <c r="AB593" s="171"/>
      <c r="AC593" s="172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0" t="s">
        <v>7</v>
      </c>
      <c r="O595" s="171"/>
      <c r="P595" s="171"/>
      <c r="Q595" s="172"/>
      <c r="R595" s="18">
        <f>SUM(R579:R594)</f>
        <v>0</v>
      </c>
      <c r="S595" s="3"/>
      <c r="V595" s="17"/>
      <c r="X595" s="12"/>
      <c r="Y595" s="10"/>
      <c r="AJ595" s="170" t="s">
        <v>7</v>
      </c>
      <c r="AK595" s="171"/>
      <c r="AL595" s="171"/>
      <c r="AM595" s="172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3" t="s">
        <v>30</v>
      </c>
      <c r="I617" s="173"/>
      <c r="J617" s="173"/>
      <c r="V617" s="17"/>
      <c r="AA617" s="173" t="s">
        <v>31</v>
      </c>
      <c r="AB617" s="173"/>
      <c r="AC617" s="173"/>
    </row>
    <row r="618" spans="1:43">
      <c r="H618" s="173"/>
      <c r="I618" s="173"/>
      <c r="J618" s="173"/>
      <c r="V618" s="17"/>
      <c r="AA618" s="173"/>
      <c r="AB618" s="173"/>
      <c r="AC618" s="173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0</v>
      </c>
      <c r="E622" s="174" t="s">
        <v>20</v>
      </c>
      <c r="F622" s="174"/>
      <c r="G622" s="174"/>
      <c r="H622" s="174"/>
      <c r="V622" s="17"/>
      <c r="X622" s="23" t="s">
        <v>32</v>
      </c>
      <c r="Y622" s="20">
        <f>IF(B1422="PAGADO",0,C627)</f>
        <v>0</v>
      </c>
      <c r="AA622" s="174" t="s">
        <v>20</v>
      </c>
      <c r="AB622" s="174"/>
      <c r="AC622" s="174"/>
      <c r="AD622" s="174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5" t="str">
        <f>IF(Y627&lt;0,"NO PAGAR","COBRAR'")</f>
        <v>COBRAR'</v>
      </c>
      <c r="Y628" s="175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5" t="str">
        <f>IF(C627&lt;0,"NO PAGAR","COBRAR'")</f>
        <v>COBRAR'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0" t="s">
        <v>7</v>
      </c>
      <c r="F638" s="171"/>
      <c r="G638" s="172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0" t="s">
        <v>7</v>
      </c>
      <c r="AB638" s="171"/>
      <c r="AC638" s="172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0" t="s">
        <v>7</v>
      </c>
      <c r="O640" s="171"/>
      <c r="P640" s="171"/>
      <c r="Q640" s="172"/>
      <c r="R640" s="18">
        <f>SUM(R624:R639)</f>
        <v>0</v>
      </c>
      <c r="S640" s="3"/>
      <c r="V640" s="17"/>
      <c r="X640" s="12"/>
      <c r="Y640" s="10"/>
      <c r="AJ640" s="170" t="s">
        <v>7</v>
      </c>
      <c r="AK640" s="171"/>
      <c r="AL640" s="171"/>
      <c r="AM640" s="172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6" t="s">
        <v>29</v>
      </c>
      <c r="AD664" s="176"/>
      <c r="AE664" s="176"/>
    </row>
    <row r="665" spans="2:41">
      <c r="H665" s="173" t="s">
        <v>28</v>
      </c>
      <c r="I665" s="173"/>
      <c r="J665" s="173"/>
      <c r="V665" s="17"/>
      <c r="AC665" s="176"/>
      <c r="AD665" s="176"/>
      <c r="AE665" s="176"/>
    </row>
    <row r="666" spans="2:41">
      <c r="H666" s="173"/>
      <c r="I666" s="173"/>
      <c r="J666" s="173"/>
      <c r="V666" s="17"/>
      <c r="AC666" s="176"/>
      <c r="AD666" s="176"/>
      <c r="AE666" s="176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0</v>
      </c>
      <c r="E670" s="174" t="s">
        <v>20</v>
      </c>
      <c r="F670" s="174"/>
      <c r="G670" s="174"/>
      <c r="H670" s="174"/>
      <c r="V670" s="17"/>
      <c r="X670" s="23" t="s">
        <v>32</v>
      </c>
      <c r="Y670" s="20">
        <f>IF(B670="PAGADO",0,C675)</f>
        <v>0</v>
      </c>
      <c r="AA670" s="174" t="s">
        <v>20</v>
      </c>
      <c r="AB670" s="174"/>
      <c r="AC670" s="174"/>
      <c r="AD670" s="174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7" t="str">
        <f>IF(C675&lt;0,"NO PAGAR","COBRAR")</f>
        <v>COBRAR</v>
      </c>
      <c r="C676" s="17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7" t="str">
        <f>IF(Y675&lt;0,"NO PAGAR","COBRAR")</f>
        <v>COBRAR</v>
      </c>
      <c r="Y676" s="17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68" t="s">
        <v>9</v>
      </c>
      <c r="C677" s="16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68" t="s">
        <v>9</v>
      </c>
      <c r="Y677" s="169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0" t="s">
        <v>7</v>
      </c>
      <c r="F686" s="171"/>
      <c r="G686" s="172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0" t="s">
        <v>7</v>
      </c>
      <c r="AB686" s="171"/>
      <c r="AC686" s="172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0" t="s">
        <v>7</v>
      </c>
      <c r="O688" s="171"/>
      <c r="P688" s="171"/>
      <c r="Q688" s="172"/>
      <c r="R688" s="18">
        <f>SUM(R672:R687)</f>
        <v>0</v>
      </c>
      <c r="S688" s="3"/>
      <c r="V688" s="17"/>
      <c r="X688" s="12"/>
      <c r="Y688" s="10"/>
      <c r="AJ688" s="170" t="s">
        <v>7</v>
      </c>
      <c r="AK688" s="171"/>
      <c r="AL688" s="171"/>
      <c r="AM688" s="172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3" t="s">
        <v>30</v>
      </c>
      <c r="I710" s="173"/>
      <c r="J710" s="173"/>
      <c r="V710" s="17"/>
      <c r="AA710" s="173" t="s">
        <v>31</v>
      </c>
      <c r="AB710" s="173"/>
      <c r="AC710" s="173"/>
    </row>
    <row r="711" spans="1:43">
      <c r="H711" s="173"/>
      <c r="I711" s="173"/>
      <c r="J711" s="173"/>
      <c r="V711" s="17"/>
      <c r="AA711" s="173"/>
      <c r="AB711" s="173"/>
      <c r="AC711" s="173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0</v>
      </c>
      <c r="E715" s="174" t="s">
        <v>20</v>
      </c>
      <c r="F715" s="174"/>
      <c r="G715" s="174"/>
      <c r="H715" s="174"/>
      <c r="V715" s="17"/>
      <c r="X715" s="23" t="s">
        <v>32</v>
      </c>
      <c r="Y715" s="20">
        <f>IF(B1515="PAGADO",0,C720)</f>
        <v>0</v>
      </c>
      <c r="AA715" s="174" t="s">
        <v>20</v>
      </c>
      <c r="AB715" s="174"/>
      <c r="AC715" s="174"/>
      <c r="AD715" s="174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5" t="str">
        <f>IF(Y720&lt;0,"NO PAGAR","COBRAR'")</f>
        <v>COBRAR'</v>
      </c>
      <c r="Y721" s="175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5" t="str">
        <f>IF(C720&lt;0,"NO PAGAR","COBRAR'")</f>
        <v>COBRAR'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0" t="s">
        <v>7</v>
      </c>
      <c r="F731" s="171"/>
      <c r="G731" s="172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0" t="s">
        <v>7</v>
      </c>
      <c r="AB731" s="171"/>
      <c r="AC731" s="172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0" t="s">
        <v>7</v>
      </c>
      <c r="O733" s="171"/>
      <c r="P733" s="171"/>
      <c r="Q733" s="172"/>
      <c r="R733" s="18">
        <f>SUM(R717:R732)</f>
        <v>0</v>
      </c>
      <c r="S733" s="3"/>
      <c r="V733" s="17"/>
      <c r="X733" s="12"/>
      <c r="Y733" s="10"/>
      <c r="AJ733" s="170" t="s">
        <v>7</v>
      </c>
      <c r="AK733" s="171"/>
      <c r="AL733" s="171"/>
      <c r="AM733" s="172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6" t="s">
        <v>29</v>
      </c>
      <c r="AD757" s="176"/>
      <c r="AE757" s="176"/>
    </row>
    <row r="758" spans="2:41">
      <c r="H758" s="173" t="s">
        <v>28</v>
      </c>
      <c r="I758" s="173"/>
      <c r="J758" s="173"/>
      <c r="V758" s="17"/>
      <c r="AC758" s="176"/>
      <c r="AD758" s="176"/>
      <c r="AE758" s="176"/>
    </row>
    <row r="759" spans="2:41">
      <c r="H759" s="173"/>
      <c r="I759" s="173"/>
      <c r="J759" s="173"/>
      <c r="V759" s="17"/>
      <c r="AC759" s="176"/>
      <c r="AD759" s="176"/>
      <c r="AE759" s="176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0</v>
      </c>
      <c r="E763" s="174" t="s">
        <v>20</v>
      </c>
      <c r="F763" s="174"/>
      <c r="G763" s="174"/>
      <c r="H763" s="174"/>
      <c r="V763" s="17"/>
      <c r="X763" s="23" t="s">
        <v>32</v>
      </c>
      <c r="Y763" s="20">
        <f>IF(B763="PAGADO",0,C768)</f>
        <v>0</v>
      </c>
      <c r="AA763" s="174" t="s">
        <v>20</v>
      </c>
      <c r="AB763" s="174"/>
      <c r="AC763" s="174"/>
      <c r="AD763" s="174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7" t="str">
        <f>IF(C768&lt;0,"NO PAGAR","COBRAR")</f>
        <v>COBRAR</v>
      </c>
      <c r="C769" s="17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7" t="str">
        <f>IF(Y768&lt;0,"NO PAGAR","COBRAR")</f>
        <v>COBRAR</v>
      </c>
      <c r="Y769" s="17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68" t="s">
        <v>9</v>
      </c>
      <c r="C770" s="16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68" t="s">
        <v>9</v>
      </c>
      <c r="Y770" s="169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0" t="s">
        <v>7</v>
      </c>
      <c r="F779" s="171"/>
      <c r="G779" s="17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0" t="s">
        <v>7</v>
      </c>
      <c r="AB779" s="171"/>
      <c r="AC779" s="172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0" t="s">
        <v>7</v>
      </c>
      <c r="O781" s="171"/>
      <c r="P781" s="171"/>
      <c r="Q781" s="172"/>
      <c r="R781" s="18">
        <f>SUM(R765:R780)</f>
        <v>0</v>
      </c>
      <c r="S781" s="3"/>
      <c r="V781" s="17"/>
      <c r="X781" s="12"/>
      <c r="Y781" s="10"/>
      <c r="AJ781" s="170" t="s">
        <v>7</v>
      </c>
      <c r="AK781" s="171"/>
      <c r="AL781" s="171"/>
      <c r="AM781" s="17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3" t="s">
        <v>30</v>
      </c>
      <c r="I803" s="173"/>
      <c r="J803" s="173"/>
      <c r="V803" s="17"/>
      <c r="AA803" s="173" t="s">
        <v>31</v>
      </c>
      <c r="AB803" s="173"/>
      <c r="AC803" s="173"/>
    </row>
    <row r="804" spans="1:43">
      <c r="H804" s="173"/>
      <c r="I804" s="173"/>
      <c r="J804" s="173"/>
      <c r="V804" s="17"/>
      <c r="AA804" s="173"/>
      <c r="AB804" s="173"/>
      <c r="AC804" s="173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0</v>
      </c>
      <c r="E808" s="174" t="s">
        <v>20</v>
      </c>
      <c r="F808" s="174"/>
      <c r="G808" s="174"/>
      <c r="H808" s="174"/>
      <c r="V808" s="17"/>
      <c r="X808" s="23" t="s">
        <v>32</v>
      </c>
      <c r="Y808" s="20">
        <f>IF(B1608="PAGADO",0,C813)</f>
        <v>0</v>
      </c>
      <c r="AA808" s="174" t="s">
        <v>20</v>
      </c>
      <c r="AB808" s="174"/>
      <c r="AC808" s="174"/>
      <c r="AD808" s="174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5" t="str">
        <f>IF(Y813&lt;0,"NO PAGAR","COBRAR'")</f>
        <v>COBRAR'</v>
      </c>
      <c r="Y814" s="17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5" t="str">
        <f>IF(C813&lt;0,"NO PAGAR","COBRAR'")</f>
        <v>COBRAR'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0" t="s">
        <v>7</v>
      </c>
      <c r="F824" s="171"/>
      <c r="G824" s="17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0" t="s">
        <v>7</v>
      </c>
      <c r="AB824" s="171"/>
      <c r="AC824" s="17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0" t="s">
        <v>7</v>
      </c>
      <c r="O826" s="171"/>
      <c r="P826" s="171"/>
      <c r="Q826" s="172"/>
      <c r="R826" s="18">
        <f>SUM(R810:R825)</f>
        <v>0</v>
      </c>
      <c r="S826" s="3"/>
      <c r="V826" s="17"/>
      <c r="X826" s="12"/>
      <c r="Y826" s="10"/>
      <c r="AJ826" s="170" t="s">
        <v>7</v>
      </c>
      <c r="AK826" s="171"/>
      <c r="AL826" s="171"/>
      <c r="AM826" s="17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6" t="s">
        <v>29</v>
      </c>
      <c r="AD851" s="176"/>
      <c r="AE851" s="176"/>
    </row>
    <row r="852" spans="2:41">
      <c r="H852" s="173" t="s">
        <v>28</v>
      </c>
      <c r="I852" s="173"/>
      <c r="J852" s="173"/>
      <c r="V852" s="17"/>
      <c r="AC852" s="176"/>
      <c r="AD852" s="176"/>
      <c r="AE852" s="176"/>
    </row>
    <row r="853" spans="2:41">
      <c r="H853" s="173"/>
      <c r="I853" s="173"/>
      <c r="J853" s="173"/>
      <c r="V853" s="17"/>
      <c r="AC853" s="176"/>
      <c r="AD853" s="176"/>
      <c r="AE853" s="176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0</v>
      </c>
      <c r="E857" s="174" t="s">
        <v>20</v>
      </c>
      <c r="F857" s="174"/>
      <c r="G857" s="174"/>
      <c r="H857" s="174"/>
      <c r="V857" s="17"/>
      <c r="X857" s="23" t="s">
        <v>32</v>
      </c>
      <c r="Y857" s="20">
        <f>IF(B857="PAGADO",0,C862)</f>
        <v>0</v>
      </c>
      <c r="AA857" s="174" t="s">
        <v>20</v>
      </c>
      <c r="AB857" s="174"/>
      <c r="AC857" s="174"/>
      <c r="AD857" s="174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7" t="str">
        <f>IF(C862&lt;0,"NO PAGAR","COBRAR")</f>
        <v>COBRAR</v>
      </c>
      <c r="C863" s="17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7" t="str">
        <f>IF(Y862&lt;0,"NO PAGAR","COBRAR")</f>
        <v>COBRAR</v>
      </c>
      <c r="Y863" s="177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68" t="s">
        <v>9</v>
      </c>
      <c r="C864" s="169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8" t="s">
        <v>9</v>
      </c>
      <c r="Y864" s="16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3" t="s">
        <v>30</v>
      </c>
      <c r="I897" s="173"/>
      <c r="J897" s="173"/>
      <c r="V897" s="17"/>
      <c r="AA897" s="173" t="s">
        <v>31</v>
      </c>
      <c r="AB897" s="173"/>
      <c r="AC897" s="173"/>
    </row>
    <row r="898" spans="2:41">
      <c r="H898" s="173"/>
      <c r="I898" s="173"/>
      <c r="J898" s="173"/>
      <c r="V898" s="17"/>
      <c r="AA898" s="173"/>
      <c r="AB898" s="173"/>
      <c r="AC898" s="173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0</v>
      </c>
      <c r="E902" s="174" t="s">
        <v>20</v>
      </c>
      <c r="F902" s="174"/>
      <c r="G902" s="174"/>
      <c r="H902" s="174"/>
      <c r="V902" s="17"/>
      <c r="X902" s="23" t="s">
        <v>32</v>
      </c>
      <c r="Y902" s="20">
        <f>IF(B1702="PAGADO",0,C907)</f>
        <v>0</v>
      </c>
      <c r="AA902" s="174" t="s">
        <v>20</v>
      </c>
      <c r="AB902" s="174"/>
      <c r="AC902" s="174"/>
      <c r="AD902" s="174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5" t="str">
        <f>IF(Y907&lt;0,"NO PAGAR","COBRAR'")</f>
        <v>COBRAR'</v>
      </c>
      <c r="Y908" s="17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5" t="str">
        <f>IF(C907&lt;0,"NO PAGAR","COBRAR'")</f>
        <v>COBRAR'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0" t="s">
        <v>7</v>
      </c>
      <c r="F918" s="171"/>
      <c r="G918" s="17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0" t="s">
        <v>7</v>
      </c>
      <c r="AB918" s="171"/>
      <c r="AC918" s="17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0" t="s">
        <v>7</v>
      </c>
      <c r="O920" s="171"/>
      <c r="P920" s="171"/>
      <c r="Q920" s="172"/>
      <c r="R920" s="18">
        <f>SUM(R904:R919)</f>
        <v>0</v>
      </c>
      <c r="S920" s="3"/>
      <c r="V920" s="17"/>
      <c r="X920" s="12"/>
      <c r="Y920" s="10"/>
      <c r="AJ920" s="170" t="s">
        <v>7</v>
      </c>
      <c r="AK920" s="171"/>
      <c r="AL920" s="171"/>
      <c r="AM920" s="17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6" t="s">
        <v>29</v>
      </c>
      <c r="AD944" s="176"/>
      <c r="AE944" s="176"/>
    </row>
    <row r="945" spans="2:41">
      <c r="H945" s="173" t="s">
        <v>28</v>
      </c>
      <c r="I945" s="173"/>
      <c r="J945" s="173"/>
      <c r="V945" s="17"/>
      <c r="AC945" s="176"/>
      <c r="AD945" s="176"/>
      <c r="AE945" s="176"/>
    </row>
    <row r="946" spans="2:41">
      <c r="H946" s="173"/>
      <c r="I946" s="173"/>
      <c r="J946" s="173"/>
      <c r="V946" s="17"/>
      <c r="AC946" s="176"/>
      <c r="AD946" s="176"/>
      <c r="AE946" s="176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0</v>
      </c>
      <c r="E950" s="174" t="s">
        <v>20</v>
      </c>
      <c r="F950" s="174"/>
      <c r="G950" s="174"/>
      <c r="H950" s="174"/>
      <c r="V950" s="17"/>
      <c r="X950" s="23" t="s">
        <v>32</v>
      </c>
      <c r="Y950" s="20">
        <f>IF(B950="PAGADO",0,C955)</f>
        <v>0</v>
      </c>
      <c r="AA950" s="174" t="s">
        <v>20</v>
      </c>
      <c r="AB950" s="174"/>
      <c r="AC950" s="174"/>
      <c r="AD950" s="174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7" t="str">
        <f>IF(C955&lt;0,"NO PAGAR","COBRAR")</f>
        <v>COBRAR</v>
      </c>
      <c r="C956" s="17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7" t="str">
        <f>IF(Y955&lt;0,"NO PAGAR","COBRAR")</f>
        <v>COBRAR</v>
      </c>
      <c r="Y956" s="17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68" t="s">
        <v>9</v>
      </c>
      <c r="C957" s="169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68" t="s">
        <v>9</v>
      </c>
      <c r="Y957" s="169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0" t="s">
        <v>7</v>
      </c>
      <c r="F966" s="171"/>
      <c r="G966" s="172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0" t="s">
        <v>7</v>
      </c>
      <c r="AB966" s="171"/>
      <c r="AC966" s="172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0" t="s">
        <v>7</v>
      </c>
      <c r="O968" s="171"/>
      <c r="P968" s="171"/>
      <c r="Q968" s="172"/>
      <c r="R968" s="18">
        <f>SUM(R952:R967)</f>
        <v>0</v>
      </c>
      <c r="S968" s="3"/>
      <c r="V968" s="17"/>
      <c r="X968" s="12"/>
      <c r="Y968" s="10"/>
      <c r="AJ968" s="170" t="s">
        <v>7</v>
      </c>
      <c r="AK968" s="171"/>
      <c r="AL968" s="171"/>
      <c r="AM968" s="172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3" t="s">
        <v>30</v>
      </c>
      <c r="I990" s="173"/>
      <c r="J990" s="173"/>
      <c r="V990" s="17"/>
      <c r="AA990" s="173" t="s">
        <v>31</v>
      </c>
      <c r="AB990" s="173"/>
      <c r="AC990" s="173"/>
    </row>
    <row r="991" spans="1:43">
      <c r="H991" s="173"/>
      <c r="I991" s="173"/>
      <c r="J991" s="173"/>
      <c r="V991" s="17"/>
      <c r="AA991" s="173"/>
      <c r="AB991" s="173"/>
      <c r="AC991" s="173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0</v>
      </c>
      <c r="E995" s="174" t="s">
        <v>20</v>
      </c>
      <c r="F995" s="174"/>
      <c r="G995" s="174"/>
      <c r="H995" s="174"/>
      <c r="V995" s="17"/>
      <c r="X995" s="23" t="s">
        <v>32</v>
      </c>
      <c r="Y995" s="20">
        <f>IF(B1795="PAGADO",0,C1000)</f>
        <v>0</v>
      </c>
      <c r="AA995" s="174" t="s">
        <v>20</v>
      </c>
      <c r="AB995" s="174"/>
      <c r="AC995" s="174"/>
      <c r="AD995" s="174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5" t="str">
        <f>IF(Y1000&lt;0,"NO PAGAR","COBRAR'")</f>
        <v>COBRAR'</v>
      </c>
      <c r="Y1001" s="17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5" t="str">
        <f>IF(C1000&lt;0,"NO PAGAR","COBRAR'")</f>
        <v>COBRAR'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0" t="s">
        <v>7</v>
      </c>
      <c r="F1011" s="171"/>
      <c r="G1011" s="17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0" t="s">
        <v>7</v>
      </c>
      <c r="AB1011" s="171"/>
      <c r="AC1011" s="17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0" t="s">
        <v>7</v>
      </c>
      <c r="O1013" s="171"/>
      <c r="P1013" s="171"/>
      <c r="Q1013" s="172"/>
      <c r="R1013" s="18">
        <f>SUM(R997:R1012)</f>
        <v>0</v>
      </c>
      <c r="S1013" s="3"/>
      <c r="V1013" s="17"/>
      <c r="X1013" s="12"/>
      <c r="Y1013" s="10"/>
      <c r="AJ1013" s="170" t="s">
        <v>7</v>
      </c>
      <c r="AK1013" s="171"/>
      <c r="AL1013" s="171"/>
      <c r="AM1013" s="17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Q525" zoomScale="93" zoomScaleNormal="93" workbookViewId="0">
      <selection activeCell="AE534" sqref="AE53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385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8" t="s">
        <v>10</v>
      </c>
      <c r="AL8" s="188"/>
      <c r="AM8" s="188"/>
      <c r="AN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6" t="s">
        <v>29</v>
      </c>
      <c r="AD95" s="176"/>
      <c r="AE95" s="176"/>
    </row>
    <row r="96" spans="8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7" t="str">
        <f>IF(C106&lt;0,"NO PAGAR","COBRAR")</f>
        <v>NO PAGAR</v>
      </c>
      <c r="C107" s="17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NO PAGAR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>
      <c r="H130" s="173"/>
      <c r="I130" s="173"/>
      <c r="J130" s="173"/>
      <c r="V130" s="17"/>
      <c r="AA130" s="173"/>
      <c r="AB130" s="173"/>
      <c r="AC130" s="17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357</v>
      </c>
      <c r="AB134" s="174"/>
      <c r="AC134" s="174"/>
      <c r="AD134" s="17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5" t="str">
        <f>IF(Y139&lt;0,"NO PAGAR","COBRAR'")</f>
        <v>NO PAGAR</v>
      </c>
      <c r="Y140" s="17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5" t="str">
        <f>IF(C139&lt;0,"NO PAGAR","COBRAR'")</f>
        <v>NO PAGAR</v>
      </c>
      <c r="C141" s="17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6" t="s">
        <v>29</v>
      </c>
      <c r="AD168" s="176"/>
      <c r="AE168" s="176"/>
    </row>
    <row r="169" spans="2:41">
      <c r="H169" s="173" t="s">
        <v>28</v>
      </c>
      <c r="I169" s="173"/>
      <c r="J169" s="173"/>
      <c r="V169" s="17"/>
      <c r="AC169" s="176"/>
      <c r="AD169" s="176"/>
      <c r="AE169" s="176"/>
    </row>
    <row r="170" spans="2:41">
      <c r="H170" s="173"/>
      <c r="I170" s="173"/>
      <c r="J170" s="173"/>
      <c r="V170" s="17"/>
      <c r="AC170" s="176"/>
      <c r="AD170" s="176"/>
      <c r="AE170" s="17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4" t="s">
        <v>357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357</v>
      </c>
      <c r="AB174" s="174"/>
      <c r="AC174" s="174"/>
      <c r="AD174" s="17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7" t="str">
        <f>IF(C178&lt;0,"NO PAGAR","COBRAR")</f>
        <v>NO PAGAR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7" t="str">
        <f>IF(Y179&lt;0,"NO PAGAR","COBRAR")</f>
        <v>NO PAGAR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>
      <c r="H215" s="173"/>
      <c r="I215" s="173"/>
      <c r="J215" s="173"/>
      <c r="V215" s="17"/>
      <c r="AA215" s="173"/>
      <c r="AB215" s="173"/>
      <c r="AC215" s="17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4" t="s">
        <v>357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531</v>
      </c>
      <c r="AB219" s="174"/>
      <c r="AC219" s="174"/>
      <c r="AD219" s="17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5" t="str">
        <f>IF(C223&lt;0,"NO PAGAR","COBRAR'")</f>
        <v>NO PAGAR</v>
      </c>
      <c r="C225" s="17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5" t="str">
        <f>IF(Y224&lt;0,"NO PAGAR","COBRAR'")</f>
        <v>NO PAGAR</v>
      </c>
      <c r="Y225" s="17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6" t="s">
        <v>29</v>
      </c>
      <c r="AD260" s="176"/>
      <c r="AE260" s="176"/>
    </row>
    <row r="261" spans="2:41">
      <c r="H261" s="173" t="s">
        <v>28</v>
      </c>
      <c r="I261" s="173"/>
      <c r="J261" s="173"/>
      <c r="V261" s="17"/>
      <c r="AC261" s="176"/>
      <c r="AD261" s="176"/>
      <c r="AE261" s="176"/>
    </row>
    <row r="262" spans="2:41">
      <c r="H262" s="173"/>
      <c r="I262" s="173"/>
      <c r="J262" s="173"/>
      <c r="V262" s="17"/>
      <c r="AC262" s="176"/>
      <c r="AD262" s="176"/>
      <c r="AE262" s="17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4" t="s">
        <v>593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593</v>
      </c>
      <c r="AB266" s="174"/>
      <c r="AC266" s="174"/>
      <c r="AD266" s="17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7" t="str">
        <f>IF(C270&lt;0,"NO PAGAR","COBRAR")</f>
        <v>NO PAGAR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7" t="str">
        <f>IF(Y271&lt;0,"NO PAGAR","COBRAR")</f>
        <v>NO PAGAR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>
      <c r="H307" s="173"/>
      <c r="I307" s="173"/>
      <c r="J307" s="173"/>
      <c r="V307" s="17"/>
      <c r="AA307" s="173"/>
      <c r="AB307" s="173"/>
      <c r="AC307" s="17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4" t="s">
        <v>357</v>
      </c>
      <c r="F311" s="174"/>
      <c r="G311" s="174"/>
      <c r="H311" s="174"/>
      <c r="V311" s="17"/>
      <c r="X311" s="23" t="s">
        <v>32</v>
      </c>
      <c r="Y311" s="20">
        <f>IF(B1082="PAGADO",0,C315)</f>
        <v>-3648.456000000001</v>
      </c>
      <c r="AA311" s="174" t="s">
        <v>681</v>
      </c>
      <c r="AB311" s="174"/>
      <c r="AC311" s="174"/>
      <c r="AD311" s="17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5" t="str">
        <f>IF(Y316&lt;0,"NO PAGAR","COBRAR'")</f>
        <v>NO PAGAR</v>
      </c>
      <c r="Y317" s="17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3" t="s">
        <v>28</v>
      </c>
      <c r="I354" s="173"/>
      <c r="J354" s="173"/>
      <c r="V354" s="17"/>
    </row>
    <row r="355" spans="2:40">
      <c r="H355" s="173"/>
      <c r="I355" s="173"/>
      <c r="J355" s="173"/>
      <c r="V355" s="17"/>
    </row>
    <row r="356" spans="2:40">
      <c r="V356" s="17"/>
      <c r="X356" s="186" t="s">
        <v>64</v>
      </c>
      <c r="AB356" s="183" t="s">
        <v>29</v>
      </c>
      <c r="AC356" s="183"/>
      <c r="AD356" s="183"/>
    </row>
    <row r="357" spans="2:40" ht="23.25">
      <c r="B357" s="22" t="s">
        <v>64</v>
      </c>
      <c r="V357" s="17"/>
      <c r="X357" s="186"/>
      <c r="AB357" s="183"/>
      <c r="AC357" s="183"/>
      <c r="AD357" s="18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3"/>
      <c r="AC358" s="183"/>
      <c r="AD358" s="183"/>
    </row>
    <row r="359" spans="2:40" ht="23.25">
      <c r="B359" s="1" t="s">
        <v>0</v>
      </c>
      <c r="C359" s="19">
        <f>H375</f>
        <v>600</v>
      </c>
      <c r="E359" s="174" t="s">
        <v>593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681</v>
      </c>
      <c r="AB359" s="174"/>
      <c r="AC359" s="174"/>
      <c r="AD359" s="17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7" t="str">
        <f>IF(C363&lt;0,"NO PAGAR","COBRAR")</f>
        <v>NO PAGAR</v>
      </c>
      <c r="C364" s="17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7" t="str">
        <f>IF(Y364&lt;0,"NO PAGAR","COBRAR")</f>
        <v>NO PAGAR</v>
      </c>
      <c r="Y365" s="177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>
      <c r="H393" s="173"/>
      <c r="I393" s="173"/>
      <c r="J393" s="173"/>
      <c r="V393" s="17"/>
      <c r="AA393" s="173"/>
      <c r="AB393" s="173"/>
      <c r="AC393" s="17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IF(B1175="PAGADO",0,C402)</f>
        <v>-3884.1160000000018</v>
      </c>
      <c r="AA397" s="174" t="s">
        <v>593</v>
      </c>
      <c r="AB397" s="174"/>
      <c r="AC397" s="174"/>
      <c r="AD397" s="17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5" t="str">
        <f>IF(Y402&lt;0,"NO PAGAR","COBRAR'")</f>
        <v>NO PAGAR</v>
      </c>
      <c r="Y403" s="17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5" t="str">
        <f>IF(C402&lt;0,"NO PAGAR","COBRAR'")</f>
        <v>NO PAGAR</v>
      </c>
      <c r="C404" s="17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6" t="s">
        <v>29</v>
      </c>
      <c r="AC440" s="17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4" t="s">
        <v>616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357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7" t="str">
        <f>IF(C448&lt;0,"NO PAGAR","COBRAR")</f>
        <v>NO PAGAR</v>
      </c>
      <c r="C449" s="17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7" t="str">
        <f>IF(Y448&lt;0,"NO PAGAR","COBRAR")</f>
        <v>NO PAGAR</v>
      </c>
      <c r="Y449" s="17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>
      <c r="H478" s="173"/>
      <c r="I478" s="173"/>
      <c r="J478" s="173"/>
      <c r="V478" s="17"/>
      <c r="AA478" s="173"/>
      <c r="AB478" s="173"/>
      <c r="AC478" s="17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4" t="s">
        <v>357</v>
      </c>
      <c r="F482" s="174"/>
      <c r="G482" s="174"/>
      <c r="H482" s="174"/>
      <c r="V482" s="17"/>
      <c r="X482" s="23" t="s">
        <v>32</v>
      </c>
      <c r="Y482" s="20">
        <f>IF(B1272="PAGADO",0,C487)</f>
        <v>-4170.7470000000021</v>
      </c>
      <c r="AA482" s="174" t="s">
        <v>531</v>
      </c>
      <c r="AB482" s="174"/>
      <c r="AC482" s="174"/>
      <c r="AD482" s="17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5" t="str">
        <f>IF(Y487&lt;0,"NO PAGAR","COBRAR'")</f>
        <v>NO PAGAR</v>
      </c>
      <c r="Y488" s="17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5" t="str">
        <f>IF(C487&lt;0,"NO PAGAR","COBRAR'")</f>
        <v>NO PAGAR</v>
      </c>
      <c r="C489" s="17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6" t="s">
        <v>29</v>
      </c>
      <c r="AD524" s="176"/>
      <c r="AE524" s="176"/>
    </row>
    <row r="525" spans="8:31">
      <c r="H525" s="173" t="s">
        <v>28</v>
      </c>
      <c r="I525" s="173"/>
      <c r="J525" s="173"/>
      <c r="V525" s="17"/>
      <c r="AC525" s="176"/>
      <c r="AD525" s="176"/>
      <c r="AE525" s="176"/>
    </row>
    <row r="526" spans="8:31">
      <c r="H526" s="173"/>
      <c r="I526" s="173"/>
      <c r="J526" s="173"/>
      <c r="V526" s="17"/>
      <c r="AC526" s="176"/>
      <c r="AD526" s="176"/>
      <c r="AE526" s="176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4" t="s">
        <v>593</v>
      </c>
      <c r="F530" s="174"/>
      <c r="G530" s="174"/>
      <c r="H530" s="174"/>
      <c r="V530" s="17"/>
      <c r="X530" s="23" t="s">
        <v>32</v>
      </c>
      <c r="Y530" s="20">
        <f>IF(B530="PAGADO",0,C535)</f>
        <v>-2703.3370000000023</v>
      </c>
      <c r="AA530" s="174" t="s">
        <v>357</v>
      </c>
      <c r="AB530" s="174"/>
      <c r="AC530" s="174"/>
      <c r="AD530" s="174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520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>
        <f ca="1">Q532:S540</f>
        <v>0</v>
      </c>
      <c r="V532" s="17"/>
      <c r="Y532" s="20"/>
      <c r="AA532" s="4">
        <v>45100</v>
      </c>
      <c r="AB532" s="3" t="s">
        <v>87</v>
      </c>
      <c r="AC532" s="3" t="s">
        <v>89</v>
      </c>
      <c r="AD532" s="5">
        <v>200</v>
      </c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520</v>
      </c>
      <c r="AA533" s="4">
        <v>45103</v>
      </c>
      <c r="AB533" s="3" t="s">
        <v>87</v>
      </c>
      <c r="AC533" s="3" t="s">
        <v>89</v>
      </c>
      <c r="AD533" s="5">
        <v>200</v>
      </c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2818.3370000000023</v>
      </c>
      <c r="AA534" s="4">
        <v>45052</v>
      </c>
      <c r="AB534" s="3" t="s">
        <v>591</v>
      </c>
      <c r="AC534" s="3" t="s">
        <v>89</v>
      </c>
      <c r="AD534" s="5">
        <v>120</v>
      </c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-2298.3370000000023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7" t="str">
        <f>IF(C535&lt;0,"NO PAGAR","COBRAR")</f>
        <v>NO PAGAR</v>
      </c>
      <c r="C536" s="17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7" t="str">
        <f>IF(Y535&lt;0,"NO PAGAR","COBRAR")</f>
        <v>NO PAGAR</v>
      </c>
      <c r="Y536" s="17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>
        <v>30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520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2818.3370000000023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3" t="s">
        <v>30</v>
      </c>
      <c r="I566" s="173"/>
      <c r="J566" s="173"/>
      <c r="V566" s="17"/>
      <c r="AA566" s="173" t="s">
        <v>31</v>
      </c>
      <c r="AB566" s="173"/>
      <c r="AC566" s="173"/>
    </row>
    <row r="567" spans="1:43">
      <c r="H567" s="173"/>
      <c r="I567" s="173"/>
      <c r="J567" s="173"/>
      <c r="V567" s="17"/>
      <c r="AA567" s="173"/>
      <c r="AB567" s="173"/>
      <c r="AC567" s="173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IF(X530="PAGADO",0,C535)</f>
        <v>-2703.3370000000023</v>
      </c>
      <c r="E571" s="174" t="s">
        <v>20</v>
      </c>
      <c r="F571" s="174"/>
      <c r="G571" s="174"/>
      <c r="H571" s="174"/>
      <c r="V571" s="17"/>
      <c r="X571" s="23" t="s">
        <v>32</v>
      </c>
      <c r="Y571" s="20">
        <f>IF(B1371="PAGADO",0,C576)</f>
        <v>-2298.3370000000023</v>
      </c>
      <c r="AA571" s="174" t="s">
        <v>20</v>
      </c>
      <c r="AB571" s="174"/>
      <c r="AC571" s="174"/>
      <c r="AD571" s="174"/>
      <c r="AP571" s="17"/>
      <c r="AQ571" s="17"/>
    </row>
    <row r="572" spans="1:43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2298.3370000000023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2298.3370000000023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-2298.3370000000023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-2298.3370000000023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75" t="str">
        <f>IF(Y576&lt;0,"NO PAGAR","COBRAR'")</f>
        <v>NO PAGAR</v>
      </c>
      <c r="Y577" s="17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5" t="str">
        <f>IF(C576&lt;0,"NO PAGAR","COBRAR'")</f>
        <v>NO PAGAR</v>
      </c>
      <c r="C578" s="175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68" t="s">
        <v>9</v>
      </c>
      <c r="C579" s="16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8" t="s">
        <v>9</v>
      </c>
      <c r="Y579" s="16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2298.3370000000023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2298.3370000000023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0" t="s">
        <v>7</v>
      </c>
      <c r="F587" s="171"/>
      <c r="G587" s="172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0" t="s">
        <v>7</v>
      </c>
      <c r="AB587" s="171"/>
      <c r="AC587" s="17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17</v>
      </c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0" t="s">
        <v>7</v>
      </c>
      <c r="O589" s="171"/>
      <c r="P589" s="171"/>
      <c r="Q589" s="172"/>
      <c r="R589" s="18">
        <f>SUM(R573:R588)</f>
        <v>0</v>
      </c>
      <c r="S589" s="3"/>
      <c r="V589" s="17"/>
      <c r="X589" s="12"/>
      <c r="Y589" s="10"/>
      <c r="AJ589" s="170" t="s">
        <v>7</v>
      </c>
      <c r="AK589" s="171"/>
      <c r="AL589" s="171"/>
      <c r="AM589" s="172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2298.3370000000023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2298.3370000000023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6" t="s">
        <v>29</v>
      </c>
      <c r="AD613" s="176"/>
      <c r="AE613" s="176"/>
    </row>
    <row r="614" spans="2:41">
      <c r="H614" s="173" t="s">
        <v>28</v>
      </c>
      <c r="I614" s="173"/>
      <c r="J614" s="173"/>
      <c r="V614" s="17"/>
      <c r="AC614" s="176"/>
      <c r="AD614" s="176"/>
      <c r="AE614" s="176"/>
    </row>
    <row r="615" spans="2:41">
      <c r="H615" s="173"/>
      <c r="I615" s="173"/>
      <c r="J615" s="173"/>
      <c r="V615" s="17"/>
      <c r="AC615" s="176"/>
      <c r="AD615" s="176"/>
      <c r="AE615" s="176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-2298.3370000000023</v>
      </c>
      <c r="E619" s="174" t="s">
        <v>20</v>
      </c>
      <c r="F619" s="174"/>
      <c r="G619" s="174"/>
      <c r="H619" s="174"/>
      <c r="V619" s="17"/>
      <c r="X619" s="23" t="s">
        <v>32</v>
      </c>
      <c r="Y619" s="20">
        <f>IF(B619="PAGADO",0,C624)</f>
        <v>-2298.3370000000023</v>
      </c>
      <c r="AA619" s="174" t="s">
        <v>20</v>
      </c>
      <c r="AB619" s="174"/>
      <c r="AC619" s="174"/>
      <c r="AD619" s="174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2298.3370000000023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2298.3370000000023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-2298.3370000000023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-2298.3370000000023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7" t="str">
        <f>IF(C624&lt;0,"NO PAGAR","COBRAR")</f>
        <v>NO PAGAR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7" t="str">
        <f>IF(Y624&lt;0,"NO PAGAR","COBRAR")</f>
        <v>NO PAGAR</v>
      </c>
      <c r="Y625" s="177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2298.3370000000023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2298.3370000000023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0" t="s">
        <v>7</v>
      </c>
      <c r="F635" s="171"/>
      <c r="G635" s="172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0" t="s">
        <v>7</v>
      </c>
      <c r="AB635" s="171"/>
      <c r="AC635" s="172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0" t="s">
        <v>7</v>
      </c>
      <c r="O637" s="171"/>
      <c r="P637" s="171"/>
      <c r="Q637" s="172"/>
      <c r="R637" s="18">
        <f>SUM(R621:R636)</f>
        <v>0</v>
      </c>
      <c r="S637" s="3"/>
      <c r="V637" s="17"/>
      <c r="X637" s="12"/>
      <c r="Y637" s="10"/>
      <c r="AJ637" s="170" t="s">
        <v>7</v>
      </c>
      <c r="AK637" s="171"/>
      <c r="AL637" s="171"/>
      <c r="AM637" s="172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2298.3370000000023</v>
      </c>
      <c r="V646" s="17"/>
      <c r="X646" s="15" t="s">
        <v>18</v>
      </c>
      <c r="Y646" s="16">
        <f>SUM(Y627:Y645)</f>
        <v>2298.3370000000023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3" t="s">
        <v>30</v>
      </c>
      <c r="I659" s="173"/>
      <c r="J659" s="173"/>
      <c r="V659" s="17"/>
      <c r="AA659" s="173" t="s">
        <v>31</v>
      </c>
      <c r="AB659" s="173"/>
      <c r="AC659" s="173"/>
    </row>
    <row r="660" spans="1:43">
      <c r="H660" s="173"/>
      <c r="I660" s="173"/>
      <c r="J660" s="173"/>
      <c r="V660" s="17"/>
      <c r="AA660" s="173"/>
      <c r="AB660" s="173"/>
      <c r="AC660" s="173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-2298.3370000000023</v>
      </c>
      <c r="E664" s="174" t="s">
        <v>20</v>
      </c>
      <c r="F664" s="174"/>
      <c r="G664" s="174"/>
      <c r="H664" s="174"/>
      <c r="V664" s="17"/>
      <c r="X664" s="23" t="s">
        <v>32</v>
      </c>
      <c r="Y664" s="20">
        <f>IF(B1464="PAGADO",0,C669)</f>
        <v>-2298.3370000000023</v>
      </c>
      <c r="AA664" s="174" t="s">
        <v>20</v>
      </c>
      <c r="AB664" s="174"/>
      <c r="AC664" s="174"/>
      <c r="AD664" s="174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2298.3370000000023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2298.3370000000023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-2298.3370000000023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-2298.3370000000023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5" t="str">
        <f>IF(Y669&lt;0,"NO PAGAR","COBRAR'")</f>
        <v>NO PAGAR</v>
      </c>
      <c r="Y670" s="17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5" t="str">
        <f>IF(C669&lt;0,"NO PAGAR","COBRAR'")</f>
        <v>NO PAGAR</v>
      </c>
      <c r="C671" s="175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68" t="s">
        <v>9</v>
      </c>
      <c r="C672" s="16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8" t="s">
        <v>9</v>
      </c>
      <c r="Y672" s="16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2298.3370000000023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2298.3370000000023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0" t="s">
        <v>7</v>
      </c>
      <c r="F680" s="171"/>
      <c r="G680" s="172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0" t="s">
        <v>7</v>
      </c>
      <c r="AB680" s="171"/>
      <c r="AC680" s="172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0" t="s">
        <v>7</v>
      </c>
      <c r="O682" s="171"/>
      <c r="P682" s="171"/>
      <c r="Q682" s="172"/>
      <c r="R682" s="18">
        <f>SUM(R666:R681)</f>
        <v>0</v>
      </c>
      <c r="S682" s="3"/>
      <c r="V682" s="17"/>
      <c r="X682" s="12"/>
      <c r="Y682" s="10"/>
      <c r="AJ682" s="170" t="s">
        <v>7</v>
      </c>
      <c r="AK682" s="171"/>
      <c r="AL682" s="171"/>
      <c r="AM682" s="172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2298.3370000000023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2298.3370000000023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6" t="s">
        <v>29</v>
      </c>
      <c r="AD706" s="176"/>
      <c r="AE706" s="176"/>
    </row>
    <row r="707" spans="2:41">
      <c r="H707" s="173" t="s">
        <v>28</v>
      </c>
      <c r="I707" s="173"/>
      <c r="J707" s="173"/>
      <c r="V707" s="17"/>
      <c r="AC707" s="176"/>
      <c r="AD707" s="176"/>
      <c r="AE707" s="176"/>
    </row>
    <row r="708" spans="2:41">
      <c r="H708" s="173"/>
      <c r="I708" s="173"/>
      <c r="J708" s="173"/>
      <c r="V708" s="17"/>
      <c r="AC708" s="176"/>
      <c r="AD708" s="176"/>
      <c r="AE708" s="176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-2298.3370000000023</v>
      </c>
      <c r="E712" s="174" t="s">
        <v>20</v>
      </c>
      <c r="F712" s="174"/>
      <c r="G712" s="174"/>
      <c r="H712" s="174"/>
      <c r="V712" s="17"/>
      <c r="X712" s="23" t="s">
        <v>32</v>
      </c>
      <c r="Y712" s="20">
        <f>IF(B712="PAGADO",0,C717)</f>
        <v>-2298.3370000000023</v>
      </c>
      <c r="AA712" s="174" t="s">
        <v>20</v>
      </c>
      <c r="AB712" s="174"/>
      <c r="AC712" s="174"/>
      <c r="AD712" s="174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2298.3370000000023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2298.3370000000023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-2298.3370000000023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-2298.3370000000023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7" t="str">
        <f>IF(C717&lt;0,"NO PAGAR","COBRAR")</f>
        <v>NO PAGAR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7" t="str">
        <f>IF(Y717&lt;0,"NO PAGAR","COBRAR")</f>
        <v>NO PAGAR</v>
      </c>
      <c r="Y718" s="17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2298.3370000000023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2298.3370000000023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0" t="s">
        <v>7</v>
      </c>
      <c r="F728" s="171"/>
      <c r="G728" s="17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0" t="s">
        <v>7</v>
      </c>
      <c r="AB728" s="171"/>
      <c r="AC728" s="17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0" t="s">
        <v>7</v>
      </c>
      <c r="O730" s="171"/>
      <c r="P730" s="171"/>
      <c r="Q730" s="172"/>
      <c r="R730" s="18">
        <f>SUM(R714:R729)</f>
        <v>0</v>
      </c>
      <c r="S730" s="3"/>
      <c r="V730" s="17"/>
      <c r="X730" s="12"/>
      <c r="Y730" s="10"/>
      <c r="AJ730" s="170" t="s">
        <v>7</v>
      </c>
      <c r="AK730" s="171"/>
      <c r="AL730" s="171"/>
      <c r="AM730" s="17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2298.3370000000023</v>
      </c>
      <c r="V739" s="17"/>
      <c r="X739" s="15" t="s">
        <v>18</v>
      </c>
      <c r="Y739" s="16">
        <f>SUM(Y720:Y738)</f>
        <v>2298.3370000000023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3" t="s">
        <v>30</v>
      </c>
      <c r="I752" s="173"/>
      <c r="J752" s="173"/>
      <c r="V752" s="17"/>
      <c r="AA752" s="173" t="s">
        <v>31</v>
      </c>
      <c r="AB752" s="173"/>
      <c r="AC752" s="173"/>
    </row>
    <row r="753" spans="2:43">
      <c r="H753" s="173"/>
      <c r="I753" s="173"/>
      <c r="J753" s="173"/>
      <c r="V753" s="17"/>
      <c r="AA753" s="173"/>
      <c r="AB753" s="173"/>
      <c r="AC753" s="173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-2298.3370000000023</v>
      </c>
      <c r="E757" s="174" t="s">
        <v>20</v>
      </c>
      <c r="F757" s="174"/>
      <c r="G757" s="174"/>
      <c r="H757" s="174"/>
      <c r="V757" s="17"/>
      <c r="X757" s="23" t="s">
        <v>32</v>
      </c>
      <c r="Y757" s="20">
        <f>IF(B1557="PAGADO",0,C762)</f>
        <v>-2298.3370000000023</v>
      </c>
      <c r="AA757" s="174" t="s">
        <v>20</v>
      </c>
      <c r="AB757" s="174"/>
      <c r="AC757" s="174"/>
      <c r="AD757" s="174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2298.3370000000023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2298.3370000000023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-2298.3370000000023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-2298.3370000000023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5" t="str">
        <f>IF(Y762&lt;0,"NO PAGAR","COBRAR'")</f>
        <v>NO PAGAR</v>
      </c>
      <c r="Y763" s="17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5" t="str">
        <f>IF(C762&lt;0,"NO PAGAR","COBRAR'")</f>
        <v>NO PAGAR</v>
      </c>
      <c r="C764" s="175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68" t="s">
        <v>9</v>
      </c>
      <c r="C765" s="16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8" t="s">
        <v>9</v>
      </c>
      <c r="Y765" s="16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2298.3370000000023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2298.3370000000023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0" t="s">
        <v>7</v>
      </c>
      <c r="F773" s="171"/>
      <c r="G773" s="172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0" t="s">
        <v>7</v>
      </c>
      <c r="AB773" s="171"/>
      <c r="AC773" s="172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0" t="s">
        <v>7</v>
      </c>
      <c r="O775" s="171"/>
      <c r="P775" s="171"/>
      <c r="Q775" s="172"/>
      <c r="R775" s="18">
        <f>SUM(R759:R774)</f>
        <v>0</v>
      </c>
      <c r="S775" s="3"/>
      <c r="V775" s="17"/>
      <c r="X775" s="12"/>
      <c r="Y775" s="10"/>
      <c r="AJ775" s="170" t="s">
        <v>7</v>
      </c>
      <c r="AK775" s="171"/>
      <c r="AL775" s="171"/>
      <c r="AM775" s="172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2298.3370000000023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2298.3370000000023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6" t="s">
        <v>29</v>
      </c>
      <c r="AD799" s="176"/>
      <c r="AE799" s="176"/>
    </row>
    <row r="800" spans="2:31">
      <c r="H800" s="173" t="s">
        <v>28</v>
      </c>
      <c r="I800" s="173"/>
      <c r="J800" s="173"/>
      <c r="V800" s="17"/>
      <c r="AC800" s="176"/>
      <c r="AD800" s="176"/>
      <c r="AE800" s="176"/>
    </row>
    <row r="801" spans="2:41">
      <c r="H801" s="173"/>
      <c r="I801" s="173"/>
      <c r="J801" s="173"/>
      <c r="V801" s="17"/>
      <c r="AC801" s="176"/>
      <c r="AD801" s="176"/>
      <c r="AE801" s="176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-2298.3370000000023</v>
      </c>
      <c r="E805" s="174" t="s">
        <v>20</v>
      </c>
      <c r="F805" s="174"/>
      <c r="G805" s="174"/>
      <c r="H805" s="174"/>
      <c r="V805" s="17"/>
      <c r="X805" s="23" t="s">
        <v>32</v>
      </c>
      <c r="Y805" s="20">
        <f>IF(B805="PAGADO",0,C810)</f>
        <v>-2298.3370000000023</v>
      </c>
      <c r="AA805" s="174" t="s">
        <v>20</v>
      </c>
      <c r="AB805" s="174"/>
      <c r="AC805" s="174"/>
      <c r="AD805" s="174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2298.3370000000023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2298.3370000000023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-2298.3370000000023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-2298.3370000000023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7" t="str">
        <f>IF(C810&lt;0,"NO PAGAR","COBRAR")</f>
        <v>NO PAGAR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7" t="str">
        <f>IF(Y810&lt;0,"NO PAGAR","COBRAR")</f>
        <v>NO PAGAR</v>
      </c>
      <c r="Y811" s="17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2298.3370000000023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2298.3370000000023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0" t="s">
        <v>7</v>
      </c>
      <c r="F821" s="171"/>
      <c r="G821" s="17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0" t="s">
        <v>7</v>
      </c>
      <c r="AB821" s="171"/>
      <c r="AC821" s="17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0" t="s">
        <v>7</v>
      </c>
      <c r="O823" s="171"/>
      <c r="P823" s="171"/>
      <c r="Q823" s="172"/>
      <c r="R823" s="18">
        <f>SUM(R807:R822)</f>
        <v>0</v>
      </c>
      <c r="S823" s="3"/>
      <c r="V823" s="17"/>
      <c r="X823" s="12"/>
      <c r="Y823" s="10"/>
      <c r="AJ823" s="170" t="s">
        <v>7</v>
      </c>
      <c r="AK823" s="171"/>
      <c r="AL823" s="171"/>
      <c r="AM823" s="17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2298.3370000000023</v>
      </c>
      <c r="V832" s="17"/>
      <c r="X832" s="15" t="s">
        <v>18</v>
      </c>
      <c r="Y832" s="16">
        <f>SUM(Y813:Y831)</f>
        <v>2298.3370000000023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3" t="s">
        <v>30</v>
      </c>
      <c r="I845" s="173"/>
      <c r="J845" s="173"/>
      <c r="V845" s="17"/>
      <c r="AA845" s="173" t="s">
        <v>31</v>
      </c>
      <c r="AB845" s="173"/>
      <c r="AC845" s="173"/>
    </row>
    <row r="846" spans="1:43">
      <c r="H846" s="173"/>
      <c r="I846" s="173"/>
      <c r="J846" s="173"/>
      <c r="V846" s="17"/>
      <c r="AA846" s="173"/>
      <c r="AB846" s="173"/>
      <c r="AC846" s="173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-2298.3370000000023</v>
      </c>
      <c r="E850" s="174" t="s">
        <v>20</v>
      </c>
      <c r="F850" s="174"/>
      <c r="G850" s="174"/>
      <c r="H850" s="174"/>
      <c r="V850" s="17"/>
      <c r="X850" s="23" t="s">
        <v>32</v>
      </c>
      <c r="Y850" s="20">
        <f>IF(B1650="PAGADO",0,C855)</f>
        <v>-2298.3370000000023</v>
      </c>
      <c r="AA850" s="174" t="s">
        <v>20</v>
      </c>
      <c r="AB850" s="174"/>
      <c r="AC850" s="174"/>
      <c r="AD850" s="174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2298.3370000000023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2298.3370000000023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-2298.3370000000023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-2298.3370000000023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5" t="str">
        <f>IF(Y855&lt;0,"NO PAGAR","COBRAR'")</f>
        <v>NO PAGAR</v>
      </c>
      <c r="Y856" s="175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5" t="str">
        <f>IF(C855&lt;0,"NO PAGAR","COBRAR'")</f>
        <v>NO PAGAR</v>
      </c>
      <c r="C857" s="17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68" t="s">
        <v>9</v>
      </c>
      <c r="C858" s="16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8" t="s">
        <v>9</v>
      </c>
      <c r="Y858" s="16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2298.3370000000023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2298.3370000000023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0" t="s">
        <v>7</v>
      </c>
      <c r="F866" s="171"/>
      <c r="G866" s="172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0" t="s">
        <v>7</v>
      </c>
      <c r="AB866" s="171"/>
      <c r="AC866" s="172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0" t="s">
        <v>7</v>
      </c>
      <c r="O868" s="171"/>
      <c r="P868" s="171"/>
      <c r="Q868" s="172"/>
      <c r="R868" s="18">
        <f>SUM(R852:R867)</f>
        <v>0</v>
      </c>
      <c r="S868" s="3"/>
      <c r="V868" s="17"/>
      <c r="X868" s="12"/>
      <c r="Y868" s="10"/>
      <c r="AJ868" s="170" t="s">
        <v>7</v>
      </c>
      <c r="AK868" s="171"/>
      <c r="AL868" s="171"/>
      <c r="AM868" s="172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2298.3370000000023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2298.3370000000023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6" t="s">
        <v>29</v>
      </c>
      <c r="AD893" s="176"/>
      <c r="AE893" s="176"/>
    </row>
    <row r="894" spans="8:31">
      <c r="H894" s="173" t="s">
        <v>28</v>
      </c>
      <c r="I894" s="173"/>
      <c r="J894" s="173"/>
      <c r="V894" s="17"/>
      <c r="AC894" s="176"/>
      <c r="AD894" s="176"/>
      <c r="AE894" s="176"/>
    </row>
    <row r="895" spans="8:31">
      <c r="H895" s="173"/>
      <c r="I895" s="173"/>
      <c r="J895" s="173"/>
      <c r="V895" s="17"/>
      <c r="AC895" s="176"/>
      <c r="AD895" s="176"/>
      <c r="AE895" s="176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-2298.3370000000023</v>
      </c>
      <c r="E899" s="174" t="s">
        <v>20</v>
      </c>
      <c r="F899" s="174"/>
      <c r="G899" s="174"/>
      <c r="H899" s="174"/>
      <c r="V899" s="17"/>
      <c r="X899" s="23" t="s">
        <v>32</v>
      </c>
      <c r="Y899" s="20">
        <f>IF(B899="PAGADO",0,C904)</f>
        <v>-2298.3370000000023</v>
      </c>
      <c r="AA899" s="174" t="s">
        <v>20</v>
      </c>
      <c r="AB899" s="174"/>
      <c r="AC899" s="174"/>
      <c r="AD899" s="174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2298.3370000000023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2298.3370000000023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-2298.3370000000023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-2298.3370000000023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7" t="str">
        <f>IF(C904&lt;0,"NO PAGAR","COBRAR")</f>
        <v>NO PAGAR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7" t="str">
        <f>IF(Y904&lt;0,"NO PAGAR","COBRAR")</f>
        <v>NO PAGAR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68" t="s">
        <v>9</v>
      </c>
      <c r="C906" s="16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68" t="s">
        <v>9</v>
      </c>
      <c r="Y906" s="16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2298.3370000000023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2298.3370000000023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0" t="s">
        <v>7</v>
      </c>
      <c r="F915" s="171"/>
      <c r="G915" s="172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0" t="s">
        <v>7</v>
      </c>
      <c r="AB915" s="171"/>
      <c r="AC915" s="172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0" t="s">
        <v>7</v>
      </c>
      <c r="O917" s="171"/>
      <c r="P917" s="171"/>
      <c r="Q917" s="172"/>
      <c r="R917" s="18">
        <f>SUM(R901:R916)</f>
        <v>0</v>
      </c>
      <c r="S917" s="3"/>
      <c r="V917" s="17"/>
      <c r="X917" s="12"/>
      <c r="Y917" s="10"/>
      <c r="AJ917" s="170" t="s">
        <v>7</v>
      </c>
      <c r="AK917" s="171"/>
      <c r="AL917" s="171"/>
      <c r="AM917" s="172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2298.3370000000023</v>
      </c>
      <c r="V926" s="17"/>
      <c r="X926" s="15" t="s">
        <v>18</v>
      </c>
      <c r="Y926" s="16">
        <f>SUM(Y907:Y925)</f>
        <v>2298.3370000000023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3" t="s">
        <v>30</v>
      </c>
      <c r="I939" s="173"/>
      <c r="J939" s="173"/>
      <c r="V939" s="17"/>
      <c r="AA939" s="173" t="s">
        <v>31</v>
      </c>
      <c r="AB939" s="173"/>
      <c r="AC939" s="173"/>
    </row>
    <row r="940" spans="1:43">
      <c r="H940" s="173"/>
      <c r="I940" s="173"/>
      <c r="J940" s="173"/>
      <c r="V940" s="17"/>
      <c r="AA940" s="173"/>
      <c r="AB940" s="173"/>
      <c r="AC940" s="173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-2298.3370000000023</v>
      </c>
      <c r="E944" s="174" t="s">
        <v>20</v>
      </c>
      <c r="F944" s="174"/>
      <c r="G944" s="174"/>
      <c r="H944" s="174"/>
      <c r="V944" s="17"/>
      <c r="X944" s="23" t="s">
        <v>32</v>
      </c>
      <c r="Y944" s="20">
        <f>IF(B1744="PAGADO",0,C949)</f>
        <v>-2298.3370000000023</v>
      </c>
      <c r="AA944" s="174" t="s">
        <v>20</v>
      </c>
      <c r="AB944" s="174"/>
      <c r="AC944" s="174"/>
      <c r="AD944" s="174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2298.3370000000023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2298.3370000000023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-2298.3370000000023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-2298.3370000000023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5" t="str">
        <f>IF(Y949&lt;0,"NO PAGAR","COBRAR'")</f>
        <v>NO PAGAR</v>
      </c>
      <c r="Y950" s="17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5" t="str">
        <f>IF(C949&lt;0,"NO PAGAR","COBRAR'")</f>
        <v>NO PAGAR</v>
      </c>
      <c r="C951" s="175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68" t="s">
        <v>9</v>
      </c>
      <c r="C952" s="16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8" t="s">
        <v>9</v>
      </c>
      <c r="Y952" s="16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2298.3370000000023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2298.3370000000023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0" t="s">
        <v>7</v>
      </c>
      <c r="F960" s="171"/>
      <c r="G960" s="172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0" t="s">
        <v>7</v>
      </c>
      <c r="AB960" s="171"/>
      <c r="AC960" s="172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0" t="s">
        <v>7</v>
      </c>
      <c r="O962" s="171"/>
      <c r="P962" s="171"/>
      <c r="Q962" s="172"/>
      <c r="R962" s="18">
        <f>SUM(R946:R961)</f>
        <v>0</v>
      </c>
      <c r="S962" s="3"/>
      <c r="V962" s="17"/>
      <c r="X962" s="12"/>
      <c r="Y962" s="10"/>
      <c r="AJ962" s="170" t="s">
        <v>7</v>
      </c>
      <c r="AK962" s="171"/>
      <c r="AL962" s="171"/>
      <c r="AM962" s="172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2298.3370000000023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2298.3370000000023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6" t="s">
        <v>29</v>
      </c>
      <c r="AD986" s="176"/>
      <c r="AE986" s="176"/>
    </row>
    <row r="987" spans="2:31">
      <c r="H987" s="173" t="s">
        <v>28</v>
      </c>
      <c r="I987" s="173"/>
      <c r="J987" s="173"/>
      <c r="V987" s="17"/>
      <c r="AC987" s="176"/>
      <c r="AD987" s="176"/>
      <c r="AE987" s="176"/>
    </row>
    <row r="988" spans="2:31">
      <c r="H988" s="173"/>
      <c r="I988" s="173"/>
      <c r="J988" s="173"/>
      <c r="V988" s="17"/>
      <c r="AC988" s="176"/>
      <c r="AD988" s="176"/>
      <c r="AE988" s="176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-2298.3370000000023</v>
      </c>
      <c r="E992" s="174" t="s">
        <v>20</v>
      </c>
      <c r="F992" s="174"/>
      <c r="G992" s="174"/>
      <c r="H992" s="174"/>
      <c r="V992" s="17"/>
      <c r="X992" s="23" t="s">
        <v>32</v>
      </c>
      <c r="Y992" s="20">
        <f>IF(B992="PAGADO",0,C997)</f>
        <v>-2298.3370000000023</v>
      </c>
      <c r="AA992" s="174" t="s">
        <v>20</v>
      </c>
      <c r="AB992" s="174"/>
      <c r="AC992" s="174"/>
      <c r="AD992" s="174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2298.3370000000023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2298.3370000000023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-2298.3370000000023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-2298.3370000000023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7" t="str">
        <f>IF(C997&lt;0,"NO PAGAR","COBRAR")</f>
        <v>NO PAGAR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7" t="str">
        <f>IF(Y997&lt;0,"NO PAGAR","COBRAR")</f>
        <v>NO PAGAR</v>
      </c>
      <c r="Y998" s="17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2298.3370000000023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2298.3370000000023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0" t="s">
        <v>7</v>
      </c>
      <c r="F1008" s="171"/>
      <c r="G1008" s="17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0" t="s">
        <v>7</v>
      </c>
      <c r="AB1008" s="171"/>
      <c r="AC1008" s="17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0" t="s">
        <v>7</v>
      </c>
      <c r="O1010" s="171"/>
      <c r="P1010" s="171"/>
      <c r="Q1010" s="172"/>
      <c r="R1010" s="18">
        <f>SUM(R994:R1009)</f>
        <v>0</v>
      </c>
      <c r="S1010" s="3"/>
      <c r="V1010" s="17"/>
      <c r="X1010" s="12"/>
      <c r="Y1010" s="10"/>
      <c r="AJ1010" s="170" t="s">
        <v>7</v>
      </c>
      <c r="AK1010" s="171"/>
      <c r="AL1010" s="171"/>
      <c r="AM1010" s="17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2298.3370000000023</v>
      </c>
      <c r="V1019" s="17"/>
      <c r="X1019" s="15" t="s">
        <v>18</v>
      </c>
      <c r="Y1019" s="16">
        <f>SUM(Y1000:Y1018)</f>
        <v>2298.3370000000023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3" t="s">
        <v>30</v>
      </c>
      <c r="I1032" s="173"/>
      <c r="J1032" s="173"/>
      <c r="V1032" s="17"/>
      <c r="AA1032" s="173" t="s">
        <v>31</v>
      </c>
      <c r="AB1032" s="173"/>
      <c r="AC1032" s="173"/>
    </row>
    <row r="1033" spans="1:43">
      <c r="H1033" s="173"/>
      <c r="I1033" s="173"/>
      <c r="J1033" s="173"/>
      <c r="V1033" s="17"/>
      <c r="AA1033" s="173"/>
      <c r="AB1033" s="173"/>
      <c r="AC1033" s="173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-2298.3370000000023</v>
      </c>
      <c r="E1037" s="174" t="s">
        <v>20</v>
      </c>
      <c r="F1037" s="174"/>
      <c r="G1037" s="174"/>
      <c r="H1037" s="174"/>
      <c r="V1037" s="17"/>
      <c r="X1037" s="23" t="s">
        <v>32</v>
      </c>
      <c r="Y1037" s="20">
        <f>IF(B1837="PAGADO",0,C1042)</f>
        <v>-2298.3370000000023</v>
      </c>
      <c r="AA1037" s="174" t="s">
        <v>20</v>
      </c>
      <c r="AB1037" s="174"/>
      <c r="AC1037" s="174"/>
      <c r="AD1037" s="174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2298.3370000000023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2298.3370000000023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-2298.3370000000023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-2298.3370000000023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5" t="str">
        <f>IF(Y1042&lt;0,"NO PAGAR","COBRAR'")</f>
        <v>NO PAGAR</v>
      </c>
      <c r="Y1043" s="175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5" t="str">
        <f>IF(C1042&lt;0,"NO PAGAR","COBRAR'")</f>
        <v>NO PAGAR</v>
      </c>
      <c r="C1044" s="175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68" t="s">
        <v>9</v>
      </c>
      <c r="C1045" s="16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8" t="s">
        <v>9</v>
      </c>
      <c r="Y1045" s="16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2298.3370000000023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2298.3370000000023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0" t="s">
        <v>7</v>
      </c>
      <c r="F1053" s="171"/>
      <c r="G1053" s="172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0" t="s">
        <v>7</v>
      </c>
      <c r="AB1053" s="171"/>
      <c r="AC1053" s="172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0" t="s">
        <v>7</v>
      </c>
      <c r="O1055" s="171"/>
      <c r="P1055" s="171"/>
      <c r="Q1055" s="172"/>
      <c r="R1055" s="18">
        <f>SUM(R1039:R1054)</f>
        <v>0</v>
      </c>
      <c r="S1055" s="3"/>
      <c r="V1055" s="17"/>
      <c r="X1055" s="12"/>
      <c r="Y1055" s="10"/>
      <c r="AJ1055" s="170" t="s">
        <v>7</v>
      </c>
      <c r="AK1055" s="171"/>
      <c r="AL1055" s="171"/>
      <c r="AM1055" s="172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2298.3370000000023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2298.3370000000023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opLeftCell="J517" zoomScale="93" zoomScaleNormal="93" workbookViewId="0">
      <selection activeCell="AE529" sqref="AE52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7" t="s">
        <v>110</v>
      </c>
      <c r="AL8" s="187"/>
      <c r="AM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7" t="str">
        <f>IF(C108&lt;0,"NO PAGAR","COBRAR")</f>
        <v>COBRAR</v>
      </c>
      <c r="C109" s="17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COBRAR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>
      <c r="H131" s="173"/>
      <c r="I131" s="173"/>
      <c r="J131" s="173"/>
      <c r="V131" s="17"/>
      <c r="AA131" s="173"/>
      <c r="AB131" s="173"/>
      <c r="AC131" s="17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356</v>
      </c>
      <c r="AB135" s="174"/>
      <c r="AC135" s="174"/>
      <c r="AD135" s="17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5" t="str">
        <f>IF(Y140&lt;0,"NO PAGAR","COBRAR'")</f>
        <v>COBRAR'</v>
      </c>
      <c r="Y141" s="17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5" t="str">
        <f>IF(C140&lt;0,"NO PAGAR","COBRAR'")</f>
        <v>COBRAR'</v>
      </c>
      <c r="C142" s="17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6" t="s">
        <v>29</v>
      </c>
      <c r="AD169" s="176"/>
      <c r="AE169" s="176"/>
    </row>
    <row r="170" spans="2:41">
      <c r="H170" s="173" t="s">
        <v>28</v>
      </c>
      <c r="I170" s="173"/>
      <c r="J170" s="173"/>
      <c r="V170" s="17"/>
      <c r="AC170" s="176"/>
      <c r="AD170" s="176"/>
      <c r="AE170" s="176"/>
    </row>
    <row r="171" spans="2:41">
      <c r="H171" s="173"/>
      <c r="I171" s="173"/>
      <c r="J171" s="173"/>
      <c r="V171" s="17"/>
      <c r="AC171" s="176"/>
      <c r="AD171" s="176"/>
      <c r="AE171" s="17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356</v>
      </c>
      <c r="AB175" s="174"/>
      <c r="AC175" s="174"/>
      <c r="AD175" s="17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7" t="str">
        <f>IF(C180&lt;0,"NO PAGAR","COBRAR")</f>
        <v>COBRAR</v>
      </c>
      <c r="C181" s="17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7" t="str">
        <f>IF(Y180&lt;0,"NO PAGAR","COBRAR")</f>
        <v>NO PAGAR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>
      <c r="H208" s="173"/>
      <c r="I208" s="173"/>
      <c r="J208" s="173"/>
      <c r="V208" s="17"/>
      <c r="AA208" s="173"/>
      <c r="AB208" s="173"/>
      <c r="AC208" s="17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4" t="s">
        <v>356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545</v>
      </c>
      <c r="AB212" s="174"/>
      <c r="AC212" s="174"/>
      <c r="AD212" s="17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5" t="str">
        <f>IF(Y217&lt;0,"NO PAGAR","COBRAR'")</f>
        <v>COBRAR'</v>
      </c>
      <c r="Y218" s="17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5" t="str">
        <f>IF(C217&lt;0,"NO PAGAR","COBRAR'")</f>
        <v>COBRAR'</v>
      </c>
      <c r="C219" s="17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6" t="s">
        <v>29</v>
      </c>
      <c r="AD253" s="176"/>
      <c r="AE253" s="176"/>
    </row>
    <row r="254" spans="5:31">
      <c r="H254" s="173" t="s">
        <v>28</v>
      </c>
      <c r="I254" s="173"/>
      <c r="J254" s="173"/>
      <c r="V254" s="17"/>
      <c r="AC254" s="176"/>
      <c r="AD254" s="176"/>
      <c r="AE254" s="176"/>
    </row>
    <row r="255" spans="5:31">
      <c r="H255" s="173"/>
      <c r="I255" s="173"/>
      <c r="J255" s="173"/>
      <c r="V255" s="17"/>
      <c r="AC255" s="176"/>
      <c r="AD255" s="176"/>
      <c r="AE255" s="17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4" t="s">
        <v>545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600</v>
      </c>
      <c r="AB259" s="174"/>
      <c r="AC259" s="174"/>
      <c r="AD259" s="17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7" t="str">
        <f>IF(C264&lt;0,"NO PAGAR","COBRAR")</f>
        <v>COBRAR</v>
      </c>
      <c r="C265" s="17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7" t="str">
        <f>IF(Y264&lt;0,"NO PAGAR","COBRAR")</f>
        <v>COBRAR</v>
      </c>
      <c r="Y265" s="17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>
      <c r="H300" s="173"/>
      <c r="I300" s="173"/>
      <c r="J300" s="173"/>
      <c r="V300" s="17"/>
      <c r="AA300" s="173"/>
      <c r="AB300" s="173"/>
      <c r="AC300" s="17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4" t="s">
        <v>356</v>
      </c>
      <c r="F304" s="174"/>
      <c r="G304" s="174"/>
      <c r="H304" s="174"/>
      <c r="V304" s="17"/>
      <c r="X304" s="23" t="s">
        <v>32</v>
      </c>
      <c r="Y304" s="20">
        <f>IF(B1072="PAGADO",0,C309)</f>
        <v>240</v>
      </c>
      <c r="AA304" s="174" t="s">
        <v>677</v>
      </c>
      <c r="AB304" s="174"/>
      <c r="AC304" s="174"/>
      <c r="AD304" s="17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5" t="str">
        <f>IF(Y309&lt;0,"NO PAGAR","COBRAR'")</f>
        <v>COBRAR'</v>
      </c>
      <c r="Y310" s="17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5" t="str">
        <f>IF(C309&lt;0,"NO PAGAR","COBRAR'")</f>
        <v>COBRAR'</v>
      </c>
      <c r="C311" s="17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3" t="s">
        <v>28</v>
      </c>
      <c r="I347" s="173"/>
      <c r="J347" s="173"/>
      <c r="V347" s="17"/>
    </row>
    <row r="348" spans="2:30">
      <c r="H348" s="173"/>
      <c r="I348" s="173"/>
      <c r="J348" s="173"/>
      <c r="V348" s="17"/>
    </row>
    <row r="349" spans="2:30">
      <c r="V349" s="17"/>
      <c r="X349" s="186" t="s">
        <v>64</v>
      </c>
      <c r="AB349" s="183" t="s">
        <v>29</v>
      </c>
      <c r="AC349" s="183"/>
      <c r="AD349" s="183"/>
    </row>
    <row r="350" spans="2:30">
      <c r="V350" s="17"/>
      <c r="X350" s="186"/>
      <c r="AB350" s="183"/>
      <c r="AC350" s="183"/>
      <c r="AD350" s="183"/>
    </row>
    <row r="351" spans="2:30" ht="23.25">
      <c r="B351" s="22" t="s">
        <v>64</v>
      </c>
      <c r="V351" s="17"/>
      <c r="X351" s="186"/>
      <c r="AB351" s="183"/>
      <c r="AC351" s="183"/>
      <c r="AD351" s="183"/>
    </row>
    <row r="352" spans="2:30" ht="23.25">
      <c r="B352" s="23" t="s">
        <v>130</v>
      </c>
      <c r="C352" s="20">
        <f>IF(X304="PAGADO",0,Y309)</f>
        <v>229.98</v>
      </c>
      <c r="E352" s="174" t="s">
        <v>545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677</v>
      </c>
      <c r="AB352" s="174"/>
      <c r="AC352" s="174"/>
      <c r="AD352" s="17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7" t="str">
        <f>IF(C357&lt;0,"NO PAGAR","COBRAR")</f>
        <v>COBRAR</v>
      </c>
      <c r="C358" s="17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7" t="str">
        <f>IF(Y357&lt;0,"NO PAGAR","COBRAR")</f>
        <v>COBRAR</v>
      </c>
      <c r="Y358" s="177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>
      <c r="H387" s="173"/>
      <c r="I387" s="173"/>
      <c r="J387" s="173"/>
      <c r="V387" s="17"/>
      <c r="AA387" s="173"/>
      <c r="AB387" s="173"/>
      <c r="AC387" s="17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4" t="s">
        <v>545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841</v>
      </c>
      <c r="AB391" s="174"/>
      <c r="AC391" s="174"/>
      <c r="AD391" s="17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5" t="str">
        <f>IF(Y396&lt;0,"NO PAGAR","COBRAR'")</f>
        <v>COBRAR'</v>
      </c>
      <c r="Y397" s="17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5" t="str">
        <f>IF(C396&lt;0,"NO PAGAR","COBRAR'")</f>
        <v>COBRAR'</v>
      </c>
      <c r="C398" s="17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6" t="s">
        <v>29</v>
      </c>
      <c r="AD431" s="176"/>
      <c r="AE431" s="176"/>
    </row>
    <row r="432" spans="8:31">
      <c r="H432" s="173" t="s">
        <v>28</v>
      </c>
      <c r="I432" s="173"/>
      <c r="J432" s="173"/>
      <c r="V432" s="17"/>
      <c r="AC432" s="176"/>
      <c r="AD432" s="176"/>
      <c r="AE432" s="176"/>
    </row>
    <row r="433" spans="2:41">
      <c r="H433" s="173"/>
      <c r="I433" s="173"/>
      <c r="J433" s="173"/>
      <c r="V433" s="17"/>
      <c r="AC433" s="176"/>
      <c r="AD433" s="176"/>
      <c r="AE433" s="17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4" t="s">
        <v>356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356</v>
      </c>
      <c r="AB437" s="174"/>
      <c r="AC437" s="174"/>
      <c r="AD437" s="17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7" t="str">
        <f>IF(C442&lt;0,"NO PAGAR","COBRAR")</f>
        <v>COBRAR</v>
      </c>
      <c r="C443" s="17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7" t="str">
        <f>IF(Y442&lt;0,"NO PAGAR","COBRAR")</f>
        <v>NO PAGAR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>
      <c r="H472" s="173"/>
      <c r="I472" s="173"/>
      <c r="J472" s="173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4" t="s">
        <v>545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545</v>
      </c>
      <c r="AB474" s="174"/>
      <c r="AC474" s="174"/>
      <c r="AD474" s="17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5" t="str">
        <f>IF(C479&lt;0,"NO PAGAR","COBRAR'")</f>
        <v>COBRAR'</v>
      </c>
      <c r="C481" s="17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6" t="s">
        <v>29</v>
      </c>
      <c r="AD516" s="176"/>
      <c r="AE516" s="176"/>
    </row>
    <row r="517" spans="2:41" ht="15.75" customHeight="1">
      <c r="H517" s="173" t="s">
        <v>28</v>
      </c>
      <c r="I517" s="173"/>
      <c r="J517" s="173"/>
      <c r="V517" s="17"/>
      <c r="AC517" s="176"/>
      <c r="AD517" s="176"/>
      <c r="AE517" s="176"/>
    </row>
    <row r="518" spans="2:41">
      <c r="H518" s="173"/>
      <c r="I518" s="173"/>
      <c r="J518" s="173"/>
      <c r="V518" s="17"/>
      <c r="AC518" s="176"/>
      <c r="AD518" s="176"/>
      <c r="AE518" s="17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4" t="s">
        <v>545</v>
      </c>
      <c r="F520" s="174"/>
      <c r="G520" s="174"/>
      <c r="H520" s="174"/>
      <c r="V520" s="17"/>
      <c r="X520" s="23" t="s">
        <v>32</v>
      </c>
      <c r="Y520" s="20">
        <f>IF(B520="PAGADO",0,C525)</f>
        <v>-1429.17</v>
      </c>
      <c r="AA520" s="174" t="s">
        <v>1053</v>
      </c>
      <c r="AB520" s="174"/>
      <c r="AC520" s="174"/>
      <c r="AD520" s="17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7" t="str">
        <f>IF(C525&lt;0,"NO PAGAR","COBRAR")</f>
        <v>NO PAGAR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7" t="str">
        <f>IF(Y525&lt;0,"NO PAGAR","COBRAR")</f>
        <v>NO PAGAR</v>
      </c>
      <c r="Y526" s="177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0" t="s">
        <v>7</v>
      </c>
      <c r="F536" s="171"/>
      <c r="G536" s="17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64.5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3" t="s">
        <v>30</v>
      </c>
      <c r="I556" s="173"/>
      <c r="J556" s="173"/>
      <c r="V556" s="17"/>
      <c r="AA556" s="173" t="s">
        <v>31</v>
      </c>
      <c r="AB556" s="173"/>
      <c r="AC556" s="173"/>
    </row>
    <row r="557" spans="1:43">
      <c r="H557" s="173"/>
      <c r="I557" s="173"/>
      <c r="J557" s="173"/>
      <c r="V557" s="17"/>
      <c r="AA557" s="173"/>
      <c r="AB557" s="173"/>
      <c r="AC557" s="17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IF(X520="PAGADO",0,C525)</f>
        <v>-1429.17</v>
      </c>
      <c r="E561" s="174" t="s">
        <v>20</v>
      </c>
      <c r="F561" s="174"/>
      <c r="G561" s="174"/>
      <c r="H561" s="174"/>
      <c r="V561" s="17"/>
      <c r="X561" s="23" t="s">
        <v>32</v>
      </c>
      <c r="Y561" s="20">
        <f>IF(B1361="PAGADO",0,C566)</f>
        <v>-1487.17</v>
      </c>
      <c r="AA561" s="174" t="s">
        <v>20</v>
      </c>
      <c r="AB561" s="174"/>
      <c r="AC561" s="174"/>
      <c r="AD561" s="174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1487.17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1487.17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-1487.17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-1487.17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75" t="str">
        <f>IF(Y566&lt;0,"NO PAGAR","COBRAR'")</f>
        <v>NO PAGAR</v>
      </c>
      <c r="Y567" s="17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5" t="str">
        <f>IF(C566&lt;0,"NO PAGAR","COBRAR'")</f>
        <v>NO PAGAR</v>
      </c>
      <c r="C568" s="175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68" t="s">
        <v>9</v>
      </c>
      <c r="C569" s="16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8" t="s">
        <v>9</v>
      </c>
      <c r="Y569" s="16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ADELANTADO</v>
      </c>
      <c r="Y570" s="10">
        <f>IF(C566&lt;=0,C566*-1)</f>
        <v>1487.17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0" t="s">
        <v>7</v>
      </c>
      <c r="F577" s="171"/>
      <c r="G577" s="172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0" t="s">
        <v>7</v>
      </c>
      <c r="AB577" s="171"/>
      <c r="AC577" s="17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17</v>
      </c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70" t="s">
        <v>7</v>
      </c>
      <c r="O579" s="171"/>
      <c r="P579" s="171"/>
      <c r="Q579" s="172"/>
      <c r="R579" s="18">
        <f>SUM(R563:R578)</f>
        <v>0</v>
      </c>
      <c r="S579" s="3"/>
      <c r="V579" s="17"/>
      <c r="X579" s="12"/>
      <c r="Y579" s="10"/>
      <c r="AJ579" s="170" t="s">
        <v>7</v>
      </c>
      <c r="AK579" s="171"/>
      <c r="AL579" s="171"/>
      <c r="AM579" s="172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1487.17</v>
      </c>
      <c r="D589" t="s">
        <v>22</v>
      </c>
      <c r="E589" t="s">
        <v>21</v>
      </c>
      <c r="V589" s="17"/>
      <c r="X589" s="15" t="s">
        <v>18</v>
      </c>
      <c r="Y589" s="16">
        <f>SUM(Y570:Y588)</f>
        <v>1487.17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6" t="s">
        <v>29</v>
      </c>
      <c r="AD603" s="176"/>
      <c r="AE603" s="176"/>
    </row>
    <row r="604" spans="2:31">
      <c r="H604" s="173" t="s">
        <v>28</v>
      </c>
      <c r="I604" s="173"/>
      <c r="J604" s="173"/>
      <c r="V604" s="17"/>
      <c r="AC604" s="176"/>
      <c r="AD604" s="176"/>
      <c r="AE604" s="176"/>
    </row>
    <row r="605" spans="2:31">
      <c r="H605" s="173"/>
      <c r="I605" s="173"/>
      <c r="J605" s="173"/>
      <c r="V605" s="17"/>
      <c r="AC605" s="176"/>
      <c r="AD605" s="176"/>
      <c r="AE605" s="176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-1487.17</v>
      </c>
      <c r="E609" s="174" t="s">
        <v>20</v>
      </c>
      <c r="F609" s="174"/>
      <c r="G609" s="174"/>
      <c r="H609" s="174"/>
      <c r="V609" s="17"/>
      <c r="X609" s="23" t="s">
        <v>32</v>
      </c>
      <c r="Y609" s="20">
        <f>IF(B609="PAGADO",0,C614)</f>
        <v>-1487.17</v>
      </c>
      <c r="AA609" s="174" t="s">
        <v>20</v>
      </c>
      <c r="AB609" s="174"/>
      <c r="AC609" s="174"/>
      <c r="AD609" s="174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1487.17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1487.17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-1487.17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-1487.17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7" t="str">
        <f>IF(C614&lt;0,"NO PAGAR","COBRAR")</f>
        <v>NO PAGAR</v>
      </c>
      <c r="C615" s="177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7" t="str">
        <f>IF(Y614&lt;0,"NO PAGAR","COBRAR")</f>
        <v>NO PAGAR</v>
      </c>
      <c r="Y615" s="177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8" t="s">
        <v>9</v>
      </c>
      <c r="C616" s="16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8" t="s">
        <v>9</v>
      </c>
      <c r="Y616" s="16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>
        <f>IF(Y561&lt;=0,Y561*-1)</f>
        <v>1487.17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ADELANTADO</v>
      </c>
      <c r="Y617" s="10">
        <f>IF(C614&lt;=0,C614*-1)</f>
        <v>1487.17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0" t="s">
        <v>7</v>
      </c>
      <c r="F625" s="171"/>
      <c r="G625" s="172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0" t="s">
        <v>7</v>
      </c>
      <c r="AB625" s="171"/>
      <c r="AC625" s="172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0" t="s">
        <v>7</v>
      </c>
      <c r="O627" s="171"/>
      <c r="P627" s="171"/>
      <c r="Q627" s="172"/>
      <c r="R627" s="18">
        <f>SUM(R611:R626)</f>
        <v>0</v>
      </c>
      <c r="S627" s="3"/>
      <c r="V627" s="17"/>
      <c r="X627" s="12"/>
      <c r="Y627" s="10"/>
      <c r="AJ627" s="170" t="s">
        <v>7</v>
      </c>
      <c r="AK627" s="171"/>
      <c r="AL627" s="171"/>
      <c r="AM627" s="172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1487.17</v>
      </c>
      <c r="V636" s="17"/>
      <c r="X636" s="15" t="s">
        <v>18</v>
      </c>
      <c r="Y636" s="16">
        <f>SUM(Y617:Y635)</f>
        <v>1487.17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3" t="s">
        <v>30</v>
      </c>
      <c r="I649" s="173"/>
      <c r="J649" s="173"/>
      <c r="V649" s="17"/>
      <c r="AA649" s="173" t="s">
        <v>31</v>
      </c>
      <c r="AB649" s="173"/>
      <c r="AC649" s="173"/>
    </row>
    <row r="650" spans="1:43">
      <c r="H650" s="173"/>
      <c r="I650" s="173"/>
      <c r="J650" s="173"/>
      <c r="V650" s="17"/>
      <c r="AA650" s="173"/>
      <c r="AB650" s="173"/>
      <c r="AC650" s="173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-1487.17</v>
      </c>
      <c r="E654" s="174" t="s">
        <v>20</v>
      </c>
      <c r="F654" s="174"/>
      <c r="G654" s="174"/>
      <c r="H654" s="174"/>
      <c r="V654" s="17"/>
      <c r="X654" s="23" t="s">
        <v>32</v>
      </c>
      <c r="Y654" s="20">
        <f>IF(B1454="PAGADO",0,C659)</f>
        <v>-1487.17</v>
      </c>
      <c r="AA654" s="174" t="s">
        <v>20</v>
      </c>
      <c r="AB654" s="174"/>
      <c r="AC654" s="174"/>
      <c r="AD654" s="174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1487.17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1487.17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-1487.17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-1487.17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5" t="str">
        <f>IF(Y659&lt;0,"NO PAGAR","COBRAR'")</f>
        <v>NO PAGAR</v>
      </c>
      <c r="Y660" s="175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5" t="str">
        <f>IF(C659&lt;0,"NO PAGAR","COBRAR'")</f>
        <v>NO PAGAR</v>
      </c>
      <c r="C661" s="175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68" t="s">
        <v>9</v>
      </c>
      <c r="C662" s="16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8" t="s">
        <v>9</v>
      </c>
      <c r="Y662" s="16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ADELANTADO</v>
      </c>
      <c r="C663" s="10">
        <f>IF(Y614&lt;=0,Y614*-1)</f>
        <v>1487.17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1487.17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0" t="s">
        <v>7</v>
      </c>
      <c r="F670" s="171"/>
      <c r="G670" s="172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0" t="s">
        <v>7</v>
      </c>
      <c r="AB670" s="171"/>
      <c r="AC670" s="172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0" t="s">
        <v>7</v>
      </c>
      <c r="O672" s="171"/>
      <c r="P672" s="171"/>
      <c r="Q672" s="172"/>
      <c r="R672" s="18">
        <f>SUM(R656:R671)</f>
        <v>0</v>
      </c>
      <c r="S672" s="3"/>
      <c r="V672" s="17"/>
      <c r="X672" s="12"/>
      <c r="Y672" s="10"/>
      <c r="AJ672" s="170" t="s">
        <v>7</v>
      </c>
      <c r="AK672" s="171"/>
      <c r="AL672" s="171"/>
      <c r="AM672" s="172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1487.17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1487.17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6" t="s">
        <v>29</v>
      </c>
      <c r="AD696" s="176"/>
      <c r="AE696" s="176"/>
    </row>
    <row r="697" spans="2:41">
      <c r="H697" s="173" t="s">
        <v>28</v>
      </c>
      <c r="I697" s="173"/>
      <c r="J697" s="173"/>
      <c r="V697" s="17"/>
      <c r="AC697" s="176"/>
      <c r="AD697" s="176"/>
      <c r="AE697" s="176"/>
    </row>
    <row r="698" spans="2:41">
      <c r="H698" s="173"/>
      <c r="I698" s="173"/>
      <c r="J698" s="173"/>
      <c r="V698" s="17"/>
      <c r="AC698" s="176"/>
      <c r="AD698" s="176"/>
      <c r="AE698" s="176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-1487.17</v>
      </c>
      <c r="E702" s="174" t="s">
        <v>20</v>
      </c>
      <c r="F702" s="174"/>
      <c r="G702" s="174"/>
      <c r="H702" s="174"/>
      <c r="V702" s="17"/>
      <c r="X702" s="23" t="s">
        <v>32</v>
      </c>
      <c r="Y702" s="20">
        <f>IF(B702="PAGADO",0,C707)</f>
        <v>-1487.17</v>
      </c>
      <c r="AA702" s="174" t="s">
        <v>20</v>
      </c>
      <c r="AB702" s="174"/>
      <c r="AC702" s="174"/>
      <c r="AD702" s="174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1487.17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1487.17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-1487.17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-1487.17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7" t="str">
        <f>IF(C707&lt;0,"NO PAGAR","COBRAR")</f>
        <v>NO PAGAR</v>
      </c>
      <c r="C708" s="17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7" t="str">
        <f>IF(Y707&lt;0,"NO PAGAR","COBRAR")</f>
        <v>NO PAGAR</v>
      </c>
      <c r="Y708" s="17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8" t="s">
        <v>9</v>
      </c>
      <c r="C709" s="16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8" t="s">
        <v>9</v>
      </c>
      <c r="Y709" s="16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1487.17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1487.17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0" t="s">
        <v>7</v>
      </c>
      <c r="F718" s="171"/>
      <c r="G718" s="172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0" t="s">
        <v>7</v>
      </c>
      <c r="AB718" s="171"/>
      <c r="AC718" s="172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0" t="s">
        <v>7</v>
      </c>
      <c r="O720" s="171"/>
      <c r="P720" s="171"/>
      <c r="Q720" s="172"/>
      <c r="R720" s="18">
        <f>SUM(R704:R719)</f>
        <v>0</v>
      </c>
      <c r="S720" s="3"/>
      <c r="V720" s="17"/>
      <c r="X720" s="12"/>
      <c r="Y720" s="10"/>
      <c r="AJ720" s="170" t="s">
        <v>7</v>
      </c>
      <c r="AK720" s="171"/>
      <c r="AL720" s="171"/>
      <c r="AM720" s="172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1487.17</v>
      </c>
      <c r="V729" s="17"/>
      <c r="X729" s="15" t="s">
        <v>18</v>
      </c>
      <c r="Y729" s="16">
        <f>SUM(Y710:Y728)</f>
        <v>1487.17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3" t="s">
        <v>30</v>
      </c>
      <c r="I742" s="173"/>
      <c r="J742" s="173"/>
      <c r="V742" s="17"/>
      <c r="AA742" s="173" t="s">
        <v>31</v>
      </c>
      <c r="AB742" s="173"/>
      <c r="AC742" s="173"/>
    </row>
    <row r="743" spans="1:43">
      <c r="H743" s="173"/>
      <c r="I743" s="173"/>
      <c r="J743" s="173"/>
      <c r="V743" s="17"/>
      <c r="AA743" s="173"/>
      <c r="AB743" s="173"/>
      <c r="AC743" s="173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-1487.17</v>
      </c>
      <c r="E747" s="174" t="s">
        <v>20</v>
      </c>
      <c r="F747" s="174"/>
      <c r="G747" s="174"/>
      <c r="H747" s="174"/>
      <c r="V747" s="17"/>
      <c r="X747" s="23" t="s">
        <v>32</v>
      </c>
      <c r="Y747" s="20">
        <f>IF(B1547="PAGADO",0,C752)</f>
        <v>-1487.17</v>
      </c>
      <c r="AA747" s="174" t="s">
        <v>20</v>
      </c>
      <c r="AB747" s="174"/>
      <c r="AC747" s="174"/>
      <c r="AD747" s="174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1487.17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1487.17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-1487.17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-1487.17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5" t="str">
        <f>IF(Y752&lt;0,"NO PAGAR","COBRAR'")</f>
        <v>NO PAGAR</v>
      </c>
      <c r="Y753" s="175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5" t="str">
        <f>IF(C752&lt;0,"NO PAGAR","COBRAR'")</f>
        <v>NO PAGAR</v>
      </c>
      <c r="C754" s="175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68" t="s">
        <v>9</v>
      </c>
      <c r="C755" s="16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8" t="s">
        <v>9</v>
      </c>
      <c r="Y755" s="16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1487.17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1487.17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0" t="s">
        <v>7</v>
      </c>
      <c r="F763" s="171"/>
      <c r="G763" s="172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0" t="s">
        <v>7</v>
      </c>
      <c r="AB763" s="171"/>
      <c r="AC763" s="172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0" t="s">
        <v>7</v>
      </c>
      <c r="O765" s="171"/>
      <c r="P765" s="171"/>
      <c r="Q765" s="172"/>
      <c r="R765" s="18">
        <f>SUM(R749:R764)</f>
        <v>0</v>
      </c>
      <c r="S765" s="3"/>
      <c r="V765" s="17"/>
      <c r="X765" s="12"/>
      <c r="Y765" s="10"/>
      <c r="AJ765" s="170" t="s">
        <v>7</v>
      </c>
      <c r="AK765" s="171"/>
      <c r="AL765" s="171"/>
      <c r="AM765" s="172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1487.17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1487.17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6" t="s">
        <v>29</v>
      </c>
      <c r="AD789" s="176"/>
      <c r="AE789" s="176"/>
    </row>
    <row r="790" spans="2:41">
      <c r="H790" s="173" t="s">
        <v>28</v>
      </c>
      <c r="I790" s="173"/>
      <c r="J790" s="173"/>
      <c r="V790" s="17"/>
      <c r="AC790" s="176"/>
      <c r="AD790" s="176"/>
      <c r="AE790" s="176"/>
    </row>
    <row r="791" spans="2:41">
      <c r="H791" s="173"/>
      <c r="I791" s="173"/>
      <c r="J791" s="173"/>
      <c r="V791" s="17"/>
      <c r="AC791" s="176"/>
      <c r="AD791" s="176"/>
      <c r="AE791" s="176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-1487.17</v>
      </c>
      <c r="E795" s="174" t="s">
        <v>20</v>
      </c>
      <c r="F795" s="174"/>
      <c r="G795" s="174"/>
      <c r="H795" s="174"/>
      <c r="V795" s="17"/>
      <c r="X795" s="23" t="s">
        <v>32</v>
      </c>
      <c r="Y795" s="20">
        <f>IF(B795="PAGADO",0,C800)</f>
        <v>-1487.17</v>
      </c>
      <c r="AA795" s="174" t="s">
        <v>20</v>
      </c>
      <c r="AB795" s="174"/>
      <c r="AC795" s="174"/>
      <c r="AD795" s="174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1487.17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1487.17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-1487.17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-1487.17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7" t="str">
        <f>IF(C800&lt;0,"NO PAGAR","COBRAR")</f>
        <v>NO PAGAR</v>
      </c>
      <c r="C801" s="17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7" t="str">
        <f>IF(Y800&lt;0,"NO PAGAR","COBRAR")</f>
        <v>NO PAGAR</v>
      </c>
      <c r="Y801" s="17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8" t="s">
        <v>9</v>
      </c>
      <c r="C802" s="16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8" t="s">
        <v>9</v>
      </c>
      <c r="Y802" s="16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1487.17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1487.17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0" t="s">
        <v>7</v>
      </c>
      <c r="F811" s="171"/>
      <c r="G811" s="172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0" t="s">
        <v>7</v>
      </c>
      <c r="AB811" s="171"/>
      <c r="AC811" s="172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0" t="s">
        <v>7</v>
      </c>
      <c r="O813" s="171"/>
      <c r="P813" s="171"/>
      <c r="Q813" s="172"/>
      <c r="R813" s="18">
        <f>SUM(R797:R812)</f>
        <v>0</v>
      </c>
      <c r="S813" s="3"/>
      <c r="V813" s="17"/>
      <c r="X813" s="12"/>
      <c r="Y813" s="10"/>
      <c r="AJ813" s="170" t="s">
        <v>7</v>
      </c>
      <c r="AK813" s="171"/>
      <c r="AL813" s="171"/>
      <c r="AM813" s="172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1487.17</v>
      </c>
      <c r="V822" s="17"/>
      <c r="X822" s="15" t="s">
        <v>18</v>
      </c>
      <c r="Y822" s="16">
        <f>SUM(Y803:Y821)</f>
        <v>1487.17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3" t="s">
        <v>30</v>
      </c>
      <c r="I835" s="173"/>
      <c r="J835" s="173"/>
      <c r="V835" s="17"/>
      <c r="AA835" s="173" t="s">
        <v>31</v>
      </c>
      <c r="AB835" s="173"/>
      <c r="AC835" s="173"/>
    </row>
    <row r="836" spans="1:43">
      <c r="H836" s="173"/>
      <c r="I836" s="173"/>
      <c r="J836" s="173"/>
      <c r="V836" s="17"/>
      <c r="AA836" s="173"/>
      <c r="AB836" s="173"/>
      <c r="AC836" s="173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-1487.17</v>
      </c>
      <c r="E840" s="174" t="s">
        <v>20</v>
      </c>
      <c r="F840" s="174"/>
      <c r="G840" s="174"/>
      <c r="H840" s="174"/>
      <c r="V840" s="17"/>
      <c r="X840" s="23" t="s">
        <v>32</v>
      </c>
      <c r="Y840" s="20">
        <f>IF(B1640="PAGADO",0,C845)</f>
        <v>-1487.17</v>
      </c>
      <c r="AA840" s="174" t="s">
        <v>20</v>
      </c>
      <c r="AB840" s="174"/>
      <c r="AC840" s="174"/>
      <c r="AD840" s="174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1487.17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1487.17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-1487.17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-1487.17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5" t="str">
        <f>IF(Y845&lt;0,"NO PAGAR","COBRAR'")</f>
        <v>NO PAGAR</v>
      </c>
      <c r="Y846" s="175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5" t="str">
        <f>IF(C845&lt;0,"NO PAGAR","COBRAR'")</f>
        <v>NO PAGAR</v>
      </c>
      <c r="C847" s="175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68" t="s">
        <v>9</v>
      </c>
      <c r="C848" s="16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8" t="s">
        <v>9</v>
      </c>
      <c r="Y848" s="16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1487.17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1487.17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0" t="s">
        <v>7</v>
      </c>
      <c r="F856" s="171"/>
      <c r="G856" s="172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0" t="s">
        <v>7</v>
      </c>
      <c r="AB856" s="171"/>
      <c r="AC856" s="172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0" t="s">
        <v>7</v>
      </c>
      <c r="O858" s="171"/>
      <c r="P858" s="171"/>
      <c r="Q858" s="172"/>
      <c r="R858" s="18">
        <f>SUM(R842:R857)</f>
        <v>0</v>
      </c>
      <c r="S858" s="3"/>
      <c r="V858" s="17"/>
      <c r="X858" s="12"/>
      <c r="Y858" s="10"/>
      <c r="AJ858" s="170" t="s">
        <v>7</v>
      </c>
      <c r="AK858" s="171"/>
      <c r="AL858" s="171"/>
      <c r="AM858" s="172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1487.17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1487.17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6" t="s">
        <v>29</v>
      </c>
      <c r="AD883" s="176"/>
      <c r="AE883" s="176"/>
    </row>
    <row r="884" spans="2:41">
      <c r="H884" s="173" t="s">
        <v>28</v>
      </c>
      <c r="I884" s="173"/>
      <c r="J884" s="173"/>
      <c r="V884" s="17"/>
      <c r="AC884" s="176"/>
      <c r="AD884" s="176"/>
      <c r="AE884" s="176"/>
    </row>
    <row r="885" spans="2:41">
      <c r="H885" s="173"/>
      <c r="I885" s="173"/>
      <c r="J885" s="173"/>
      <c r="V885" s="17"/>
      <c r="AC885" s="176"/>
      <c r="AD885" s="176"/>
      <c r="AE885" s="176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-1487.17</v>
      </c>
      <c r="E889" s="174" t="s">
        <v>20</v>
      </c>
      <c r="F889" s="174"/>
      <c r="G889" s="174"/>
      <c r="H889" s="174"/>
      <c r="V889" s="17"/>
      <c r="X889" s="23" t="s">
        <v>32</v>
      </c>
      <c r="Y889" s="20">
        <f>IF(B889="PAGADO",0,C894)</f>
        <v>-1487.17</v>
      </c>
      <c r="AA889" s="174" t="s">
        <v>20</v>
      </c>
      <c r="AB889" s="174"/>
      <c r="AC889" s="174"/>
      <c r="AD889" s="174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1487.17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1487.17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-1487.17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-1487.17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7" t="str">
        <f>IF(C894&lt;0,"NO PAGAR","COBRAR")</f>
        <v>NO PAGAR</v>
      </c>
      <c r="C895" s="17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7" t="str">
        <f>IF(Y894&lt;0,"NO PAGAR","COBRAR")</f>
        <v>NO PAGAR</v>
      </c>
      <c r="Y895" s="17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68" t="s">
        <v>9</v>
      </c>
      <c r="C896" s="16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68" t="s">
        <v>9</v>
      </c>
      <c r="Y896" s="16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1487.17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1487.17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0" t="s">
        <v>7</v>
      </c>
      <c r="F905" s="171"/>
      <c r="G905" s="172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0" t="s">
        <v>7</v>
      </c>
      <c r="AB905" s="171"/>
      <c r="AC905" s="17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0" t="s">
        <v>7</v>
      </c>
      <c r="O907" s="171"/>
      <c r="P907" s="171"/>
      <c r="Q907" s="172"/>
      <c r="R907" s="18">
        <f>SUM(R891:R906)</f>
        <v>0</v>
      </c>
      <c r="S907" s="3"/>
      <c r="V907" s="17"/>
      <c r="X907" s="12"/>
      <c r="Y907" s="10"/>
      <c r="AJ907" s="170" t="s">
        <v>7</v>
      </c>
      <c r="AK907" s="171"/>
      <c r="AL907" s="171"/>
      <c r="AM907" s="172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1487.17</v>
      </c>
      <c r="V916" s="17"/>
      <c r="X916" s="15" t="s">
        <v>18</v>
      </c>
      <c r="Y916" s="16">
        <f>SUM(Y897:Y915)</f>
        <v>1487.17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3" t="s">
        <v>30</v>
      </c>
      <c r="I929" s="173"/>
      <c r="J929" s="173"/>
      <c r="V929" s="17"/>
      <c r="AA929" s="173" t="s">
        <v>31</v>
      </c>
      <c r="AB929" s="173"/>
      <c r="AC929" s="173"/>
    </row>
    <row r="930" spans="2:41">
      <c r="H930" s="173"/>
      <c r="I930" s="173"/>
      <c r="J930" s="173"/>
      <c r="V930" s="17"/>
      <c r="AA930" s="173"/>
      <c r="AB930" s="173"/>
      <c r="AC930" s="173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-1487.17</v>
      </c>
      <c r="E934" s="174" t="s">
        <v>20</v>
      </c>
      <c r="F934" s="174"/>
      <c r="G934" s="174"/>
      <c r="H934" s="174"/>
      <c r="V934" s="17"/>
      <c r="X934" s="23" t="s">
        <v>32</v>
      </c>
      <c r="Y934" s="20">
        <f>IF(B1734="PAGADO",0,C939)</f>
        <v>-1487.17</v>
      </c>
      <c r="AA934" s="174" t="s">
        <v>20</v>
      </c>
      <c r="AB934" s="174"/>
      <c r="AC934" s="174"/>
      <c r="AD934" s="174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1487.17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1487.17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-1487.17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-1487.17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5" t="str">
        <f>IF(Y939&lt;0,"NO PAGAR","COBRAR'")</f>
        <v>NO PAGAR</v>
      </c>
      <c r="Y940" s="17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5" t="str">
        <f>IF(C939&lt;0,"NO PAGAR","COBRAR'")</f>
        <v>NO PAGAR</v>
      </c>
      <c r="C941" s="17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68" t="s">
        <v>9</v>
      </c>
      <c r="C942" s="16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8" t="s">
        <v>9</v>
      </c>
      <c r="Y942" s="16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1487.17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1487.17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0" t="s">
        <v>7</v>
      </c>
      <c r="F950" s="171"/>
      <c r="G950" s="172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0" t="s">
        <v>7</v>
      </c>
      <c r="AB950" s="171"/>
      <c r="AC950" s="17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0" t="s">
        <v>7</v>
      </c>
      <c r="O952" s="171"/>
      <c r="P952" s="171"/>
      <c r="Q952" s="172"/>
      <c r="R952" s="18">
        <f>SUM(R936:R951)</f>
        <v>0</v>
      </c>
      <c r="S952" s="3"/>
      <c r="V952" s="17"/>
      <c r="X952" s="12"/>
      <c r="Y952" s="10"/>
      <c r="AJ952" s="170" t="s">
        <v>7</v>
      </c>
      <c r="AK952" s="171"/>
      <c r="AL952" s="171"/>
      <c r="AM952" s="172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1487.17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1487.17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6" t="s">
        <v>29</v>
      </c>
      <c r="AD976" s="176"/>
      <c r="AE976" s="176"/>
    </row>
    <row r="977" spans="2:41">
      <c r="H977" s="173" t="s">
        <v>28</v>
      </c>
      <c r="I977" s="173"/>
      <c r="J977" s="173"/>
      <c r="V977" s="17"/>
      <c r="AC977" s="176"/>
      <c r="AD977" s="176"/>
      <c r="AE977" s="176"/>
    </row>
    <row r="978" spans="2:41">
      <c r="H978" s="173"/>
      <c r="I978" s="173"/>
      <c r="J978" s="173"/>
      <c r="V978" s="17"/>
      <c r="AC978" s="176"/>
      <c r="AD978" s="176"/>
      <c r="AE978" s="17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-1487.17</v>
      </c>
      <c r="E982" s="174" t="s">
        <v>20</v>
      </c>
      <c r="F982" s="174"/>
      <c r="G982" s="174"/>
      <c r="H982" s="174"/>
      <c r="V982" s="17"/>
      <c r="X982" s="23" t="s">
        <v>32</v>
      </c>
      <c r="Y982" s="20">
        <f>IF(B982="PAGADO",0,C987)</f>
        <v>-1487.17</v>
      </c>
      <c r="AA982" s="174" t="s">
        <v>20</v>
      </c>
      <c r="AB982" s="174"/>
      <c r="AC982" s="174"/>
      <c r="AD982" s="174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1487.17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1487.17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-1487.17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-1487.17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7" t="str">
        <f>IF(C987&lt;0,"NO PAGAR","COBRAR")</f>
        <v>NO PAGAR</v>
      </c>
      <c r="C988" s="17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7" t="str">
        <f>IF(Y987&lt;0,"NO PAGAR","COBRAR")</f>
        <v>NO PAGAR</v>
      </c>
      <c r="Y988" s="17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8" t="s">
        <v>9</v>
      </c>
      <c r="C989" s="16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8" t="s">
        <v>9</v>
      </c>
      <c r="Y989" s="16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1487.17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1487.17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0" t="s">
        <v>7</v>
      </c>
      <c r="F998" s="171"/>
      <c r="G998" s="172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0" t="s">
        <v>7</v>
      </c>
      <c r="AB998" s="171"/>
      <c r="AC998" s="172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0" t="s">
        <v>7</v>
      </c>
      <c r="O1000" s="171"/>
      <c r="P1000" s="171"/>
      <c r="Q1000" s="172"/>
      <c r="R1000" s="18">
        <f>SUM(R984:R999)</f>
        <v>0</v>
      </c>
      <c r="S1000" s="3"/>
      <c r="V1000" s="17"/>
      <c r="X1000" s="12"/>
      <c r="Y1000" s="10"/>
      <c r="AJ1000" s="170" t="s">
        <v>7</v>
      </c>
      <c r="AK1000" s="171"/>
      <c r="AL1000" s="171"/>
      <c r="AM1000" s="172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1487.17</v>
      </c>
      <c r="V1009" s="17"/>
      <c r="X1009" s="15" t="s">
        <v>18</v>
      </c>
      <c r="Y1009" s="16">
        <f>SUM(Y990:Y1008)</f>
        <v>1487.17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3" t="s">
        <v>30</v>
      </c>
      <c r="I1022" s="173"/>
      <c r="J1022" s="173"/>
      <c r="V1022" s="17"/>
      <c r="AA1022" s="173" t="s">
        <v>31</v>
      </c>
      <c r="AB1022" s="173"/>
      <c r="AC1022" s="173"/>
    </row>
    <row r="1023" spans="1:43">
      <c r="H1023" s="173"/>
      <c r="I1023" s="173"/>
      <c r="J1023" s="173"/>
      <c r="V1023" s="17"/>
      <c r="AA1023" s="173"/>
      <c r="AB1023" s="173"/>
      <c r="AC1023" s="173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-1487.17</v>
      </c>
      <c r="E1027" s="174" t="s">
        <v>20</v>
      </c>
      <c r="F1027" s="174"/>
      <c r="G1027" s="174"/>
      <c r="H1027" s="174"/>
      <c r="V1027" s="17"/>
      <c r="X1027" s="23" t="s">
        <v>32</v>
      </c>
      <c r="Y1027" s="20">
        <f>IF(B1827="PAGADO",0,C1032)</f>
        <v>-1487.17</v>
      </c>
      <c r="AA1027" s="174" t="s">
        <v>20</v>
      </c>
      <c r="AB1027" s="174"/>
      <c r="AC1027" s="174"/>
      <c r="AD1027" s="174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1487.17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1487.17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-1487.17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-1487.17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5" t="str">
        <f>IF(Y1032&lt;0,"NO PAGAR","COBRAR'")</f>
        <v>NO PAGAR</v>
      </c>
      <c r="Y1033" s="175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5" t="str">
        <f>IF(C1032&lt;0,"NO PAGAR","COBRAR'")</f>
        <v>NO PAGAR</v>
      </c>
      <c r="C1034" s="175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68" t="s">
        <v>9</v>
      </c>
      <c r="C1035" s="16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8" t="s">
        <v>9</v>
      </c>
      <c r="Y1035" s="16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1487.17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1487.17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0" t="s">
        <v>7</v>
      </c>
      <c r="F1043" s="171"/>
      <c r="G1043" s="172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0" t="s">
        <v>7</v>
      </c>
      <c r="AB1043" s="171"/>
      <c r="AC1043" s="172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0" t="s">
        <v>7</v>
      </c>
      <c r="O1045" s="171"/>
      <c r="P1045" s="171"/>
      <c r="Q1045" s="172"/>
      <c r="R1045" s="18">
        <f>SUM(R1029:R1044)</f>
        <v>0</v>
      </c>
      <c r="S1045" s="3"/>
      <c r="V1045" s="17"/>
      <c r="X1045" s="12"/>
      <c r="Y1045" s="10"/>
      <c r="AJ1045" s="170" t="s">
        <v>7</v>
      </c>
      <c r="AK1045" s="171"/>
      <c r="AL1045" s="171"/>
      <c r="AM1045" s="172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1487.17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1487.17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opLeftCell="Y518" zoomScale="85" zoomScaleNormal="85" workbookViewId="0">
      <selection activeCell="AO528" sqref="AO52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62</v>
      </c>
      <c r="F8" s="174"/>
      <c r="G8" s="174"/>
      <c r="H8" s="174"/>
      <c r="O8" s="188" t="s">
        <v>188</v>
      </c>
      <c r="P8" s="188"/>
      <c r="Q8" s="188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6" t="s">
        <v>29</v>
      </c>
      <c r="AD99" s="176"/>
      <c r="AE99" s="176"/>
    </row>
    <row r="100" spans="2:41">
      <c r="H100" s="173" t="s">
        <v>28</v>
      </c>
      <c r="I100" s="173"/>
      <c r="J100" s="173"/>
      <c r="V100" s="17"/>
      <c r="AC100" s="176"/>
      <c r="AD100" s="176"/>
      <c r="AE100" s="176"/>
    </row>
    <row r="101" spans="2:41">
      <c r="H101" s="173"/>
      <c r="I101" s="173"/>
      <c r="J101" s="173"/>
      <c r="V101" s="17"/>
      <c r="AC101" s="176"/>
      <c r="AD101" s="176"/>
      <c r="AE101" s="17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309</v>
      </c>
      <c r="AB105" s="174"/>
      <c r="AC105" s="174"/>
      <c r="AD105" s="17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7" t="str">
        <f>IF(C110&lt;0,"NO PAGAR","COBRAR")</f>
        <v>COBRAR</v>
      </c>
      <c r="C111" s="17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7" t="str">
        <f>IF(Y110&lt;0,"NO PAGAR","COBRAR")</f>
        <v>NO PAGAR</v>
      </c>
      <c r="Y111" s="17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>
      <c r="H133" s="173"/>
      <c r="I133" s="173"/>
      <c r="J133" s="173"/>
      <c r="V133" s="17"/>
      <c r="AA133" s="173"/>
      <c r="AB133" s="173"/>
      <c r="AC133" s="17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4" t="s">
        <v>309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309</v>
      </c>
      <c r="AB137" s="174"/>
      <c r="AC137" s="174"/>
      <c r="AD137" s="17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5" t="str">
        <f>IF(Y142&lt;0,"NO PAGAR","COBRAR'")</f>
        <v>COBRAR'</v>
      </c>
      <c r="Y143" s="17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5" t="str">
        <f>IF(C142&lt;0,"NO PAGAR","COBRAR'")</f>
        <v>COBRAR'</v>
      </c>
      <c r="C144" s="17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6" t="s">
        <v>29</v>
      </c>
      <c r="AD180" s="176"/>
      <c r="AE180" s="176"/>
    </row>
    <row r="181" spans="2:41">
      <c r="H181" s="173" t="s">
        <v>28</v>
      </c>
      <c r="I181" s="173"/>
      <c r="J181" s="173"/>
      <c r="V181" s="17"/>
      <c r="AC181" s="176"/>
      <c r="AD181" s="176"/>
      <c r="AE181" s="176"/>
    </row>
    <row r="182" spans="2:41">
      <c r="H182" s="173"/>
      <c r="I182" s="173"/>
      <c r="J182" s="173"/>
      <c r="V182" s="17"/>
      <c r="AC182" s="176"/>
      <c r="AD182" s="176"/>
      <c r="AE182" s="17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309</v>
      </c>
      <c r="AB186" s="174"/>
      <c r="AC186" s="174"/>
      <c r="AD186" s="17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7" t="str">
        <f>IF(C191&lt;0,"NO PAGAR","COBRAR")</f>
        <v>COBRAR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7" t="str">
        <f>IF(Y191&lt;0,"NO PAGAR","COBRAR")</f>
        <v>COBRAR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>
      <c r="H227" s="173"/>
      <c r="I227" s="173"/>
      <c r="J227" s="173"/>
      <c r="V227" s="17"/>
      <c r="AA227" s="173"/>
      <c r="AB227" s="173"/>
      <c r="AC227" s="17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5" t="str">
        <f>IF(Y236&lt;0,"NO PAGAR","COBRAR'")</f>
        <v>COBRAR'</v>
      </c>
      <c r="Y237" s="17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5" t="str">
        <f>IF(C236&lt;0,"NO PAGAR","COBRAR'")</f>
        <v>COBRAR'</v>
      </c>
      <c r="C238" s="17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6" t="s">
        <v>29</v>
      </c>
      <c r="AD272" s="176"/>
      <c r="AE272" s="176"/>
    </row>
    <row r="273" spans="2:41">
      <c r="H273" s="173" t="s">
        <v>28</v>
      </c>
      <c r="I273" s="173"/>
      <c r="J273" s="173"/>
      <c r="V273" s="17"/>
      <c r="AC273" s="176"/>
      <c r="AD273" s="176"/>
      <c r="AE273" s="176"/>
    </row>
    <row r="274" spans="2:41">
      <c r="H274" s="173"/>
      <c r="I274" s="173"/>
      <c r="J274" s="173"/>
      <c r="V274" s="17"/>
      <c r="AC274" s="176"/>
      <c r="AD274" s="176"/>
      <c r="AE274" s="17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7" t="str">
        <f>IF(C283&lt;0,"NO PAGAR","COBRAR")</f>
        <v>NO PAGAR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7" t="str">
        <f>IF(Y283&lt;0,"NO PAGAR","COBRAR")</f>
        <v>NO PAGAR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>
      <c r="H319" s="173"/>
      <c r="I319" s="173"/>
      <c r="J319" s="173"/>
      <c r="V319" s="17"/>
      <c r="AA319" s="173"/>
      <c r="AB319" s="173"/>
      <c r="AC319" s="17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4" t="s">
        <v>309</v>
      </c>
      <c r="F323" s="174"/>
      <c r="G323" s="174"/>
      <c r="H323" s="174"/>
      <c r="V323" s="17"/>
      <c r="X323" s="23" t="s">
        <v>32</v>
      </c>
      <c r="Y323" s="20">
        <f>IF(B1081="PAGADO",0,C328)</f>
        <v>-324.73999999999978</v>
      </c>
      <c r="AA323" s="174" t="s">
        <v>309</v>
      </c>
      <c r="AB323" s="174"/>
      <c r="AC323" s="174"/>
      <c r="AD323" s="17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5" t="str">
        <f>IF(Y328&lt;0,"NO PAGAR","COBRAR'")</f>
        <v>NO PAGAR</v>
      </c>
      <c r="Y329" s="17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5" t="str">
        <f>IF(C328&lt;0,"NO PAGAR","COBRAR'")</f>
        <v>NO PAGAR</v>
      </c>
      <c r="C330" s="17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3" t="s">
        <v>29</v>
      </c>
      <c r="AD368" s="183"/>
      <c r="AE368" s="183"/>
    </row>
    <row r="369" spans="2:41">
      <c r="V369" s="17"/>
      <c r="X369" s="186"/>
      <c r="AC369" s="183"/>
      <c r="AD369" s="183"/>
      <c r="AE369" s="183"/>
    </row>
    <row r="370" spans="2:41" ht="23.25">
      <c r="B370" s="22" t="s">
        <v>64</v>
      </c>
      <c r="V370" s="17"/>
      <c r="X370" s="186"/>
      <c r="AC370" s="183"/>
      <c r="AD370" s="183"/>
      <c r="AE370" s="18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309</v>
      </c>
      <c r="AB371" s="174"/>
      <c r="AC371" s="174"/>
      <c r="AD371" s="174"/>
    </row>
    <row r="372" spans="2:41" ht="23.25">
      <c r="B372" s="1" t="s">
        <v>0</v>
      </c>
      <c r="C372" s="19">
        <f>H388</f>
        <v>590</v>
      </c>
      <c r="E372" s="174" t="s">
        <v>309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7" t="str">
        <f>IF(C376&lt;0,"NO PAGAR","COBRAR")</f>
        <v>COBRAR</v>
      </c>
      <c r="C377" s="177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7" t="str">
        <f>IF(Y376&lt;0,"NO PAGAR","COBRAR")</f>
        <v>NO PAGAR</v>
      </c>
      <c r="Y377" s="177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>
      <c r="H406" s="76"/>
      <c r="I406" s="76"/>
      <c r="J406" s="76"/>
      <c r="V406" s="17"/>
      <c r="AA406" s="173"/>
      <c r="AB406" s="173"/>
      <c r="AC406" s="17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5" t="str">
        <f>IF(Y415&lt;0,"NO PAGAR","COBRAR'")</f>
        <v>COBRAR'</v>
      </c>
      <c r="Y416" s="17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5" t="str">
        <f>IF(C415&lt;0,"NO PAGAR","COBRAR'")</f>
        <v>COBRAR'</v>
      </c>
      <c r="C417" s="17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6" t="s">
        <v>29</v>
      </c>
      <c r="AD441" s="176"/>
      <c r="AE441" s="176"/>
    </row>
    <row r="442" spans="2:41" ht="35.25" customHeight="1">
      <c r="H442" s="76" t="s">
        <v>28</v>
      </c>
      <c r="I442" s="76"/>
      <c r="J442" s="76"/>
      <c r="V442" s="17"/>
      <c r="AC442" s="176"/>
      <c r="AD442" s="176"/>
      <c r="AE442" s="176"/>
    </row>
    <row r="443" spans="2:41" ht="15" customHeight="1">
      <c r="H443" s="76"/>
      <c r="I443" s="76"/>
      <c r="J443" s="76"/>
      <c r="V443" s="17"/>
      <c r="AC443" s="176"/>
      <c r="AD443" s="176"/>
      <c r="AE443" s="17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4" t="s">
        <v>309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7" t="str">
        <f>IF(C452&lt;0,"NO PAGAR","COBRAR")</f>
        <v>COBRAR</v>
      </c>
      <c r="C453" s="17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7" t="str">
        <f>IF(Y452&lt;0,"NO PAGAR","COBRAR")</f>
        <v>NO PAGAR</v>
      </c>
      <c r="Y453" s="17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>
      <c r="H481" s="76"/>
      <c r="I481" s="76"/>
      <c r="J481" s="76"/>
      <c r="V481" s="17"/>
      <c r="AA481" s="173"/>
      <c r="AB481" s="173"/>
      <c r="AC481" s="17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IF(B1271="PAGADO",0,C488)</f>
        <v>-88.629999999999654</v>
      </c>
      <c r="AA483" s="174" t="s">
        <v>253</v>
      </c>
      <c r="AB483" s="174"/>
      <c r="AC483" s="174"/>
      <c r="AD483" s="17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5" t="str">
        <f>IF(Y488&lt;0,"NO PAGAR","COBRAR'")</f>
        <v>NO PAGAR</v>
      </c>
      <c r="Y489" s="17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5" t="str">
        <f>IF(C488&lt;0,"NO PAGAR","COBRAR'")</f>
        <v>NO PAGAR</v>
      </c>
      <c r="C490" s="17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6" t="s">
        <v>29</v>
      </c>
      <c r="AD522" s="176"/>
      <c r="AE522" s="176"/>
    </row>
    <row r="523" spans="2:41" ht="30" customHeight="1">
      <c r="H523" s="76" t="s">
        <v>28</v>
      </c>
      <c r="I523" s="76"/>
      <c r="J523" s="76"/>
      <c r="V523" s="17"/>
      <c r="AC523" s="176"/>
      <c r="AD523" s="176"/>
      <c r="AE523" s="17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4" t="s">
        <v>253</v>
      </c>
      <c r="F525" s="174"/>
      <c r="G525" s="174"/>
      <c r="H525" s="174"/>
      <c r="V525" s="17"/>
      <c r="X525" s="23" t="s">
        <v>32</v>
      </c>
      <c r="Y525" s="20">
        <f>IF(B525="PAGADO",0,C530)</f>
        <v>-2189.3999999999996</v>
      </c>
      <c r="AA525" s="174" t="s">
        <v>1054</v>
      </c>
      <c r="AB525" s="174"/>
      <c r="AC525" s="174"/>
      <c r="AD525" s="174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77" t="str">
        <f>IF(C530&lt;0,"NO PAGAR","COBRAR")</f>
        <v>NO PAGAR</v>
      </c>
      <c r="C531" s="177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7" t="str">
        <f>IF(Y530&lt;0,"NO PAGAR","COBRAR")</f>
        <v>NO PAGAR</v>
      </c>
      <c r="Y531" s="17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68" t="s">
        <v>9</v>
      </c>
      <c r="C532" s="16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68" t="s">
        <v>9</v>
      </c>
      <c r="Y532" s="16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0" t="s">
        <v>7</v>
      </c>
      <c r="F541" s="171"/>
      <c r="G541" s="17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0" t="s">
        <v>7</v>
      </c>
      <c r="AB541" s="171"/>
      <c r="AC541" s="17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0" t="s">
        <v>7</v>
      </c>
      <c r="O543" s="171"/>
      <c r="P543" s="171"/>
      <c r="Q543" s="172"/>
      <c r="R543" s="18">
        <f>SUM(R527:R542)</f>
        <v>290.27999999999997</v>
      </c>
      <c r="S543" s="3"/>
      <c r="V543" s="17"/>
      <c r="X543" s="12"/>
      <c r="Y543" s="10"/>
      <c r="AJ543" s="170" t="s">
        <v>7</v>
      </c>
      <c r="AK543" s="171"/>
      <c r="AL543" s="171"/>
      <c r="AM543" s="172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3" t="s">
        <v>31</v>
      </c>
      <c r="AB565" s="173"/>
      <c r="AC565" s="173"/>
    </row>
    <row r="566" spans="1:43" ht="15" customHeight="1">
      <c r="H566" s="76"/>
      <c r="I566" s="76"/>
      <c r="J566" s="76"/>
      <c r="V566" s="17"/>
      <c r="AA566" s="173"/>
      <c r="AB566" s="173"/>
      <c r="AC566" s="173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IF(X525="PAGADO",0,C530)</f>
        <v>-2189.3999999999996</v>
      </c>
      <c r="E570" s="174" t="s">
        <v>20</v>
      </c>
      <c r="F570" s="174"/>
      <c r="G570" s="174"/>
      <c r="H570" s="174"/>
      <c r="V570" s="17"/>
      <c r="X570" s="23" t="s">
        <v>32</v>
      </c>
      <c r="Y570" s="20">
        <f>IF(B1370="PAGADO",0,C575)</f>
        <v>-1594.3999999999996</v>
      </c>
      <c r="AA570" s="174" t="s">
        <v>20</v>
      </c>
      <c r="AB570" s="174"/>
      <c r="AC570" s="174"/>
      <c r="AD570" s="174"/>
    </row>
    <row r="571" spans="1:43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1594.3999999999996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1594.3999999999996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-1594.3999999999996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-1594.3999999999996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75" t="str">
        <f>IF(Y575&lt;0,"NO PAGAR","COBRAR'")</f>
        <v>NO PAGAR</v>
      </c>
      <c r="Y576" s="175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5" t="str">
        <f>IF(C575&lt;0,"NO PAGAR","COBRAR'")</f>
        <v>NO PAGAR</v>
      </c>
      <c r="C577" s="17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68" t="s">
        <v>9</v>
      </c>
      <c r="C578" s="169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68" t="s">
        <v>9</v>
      </c>
      <c r="Y578" s="16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1594.3999999999996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1594.3999999999996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170" t="s">
        <v>7</v>
      </c>
      <c r="F586" s="171"/>
      <c r="G586" s="172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0" t="s">
        <v>7</v>
      </c>
      <c r="AB586" s="171"/>
      <c r="AC586" s="172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70" t="s">
        <v>7</v>
      </c>
      <c r="O588" s="171"/>
      <c r="P588" s="171"/>
      <c r="Q588" s="172"/>
      <c r="R588" s="18">
        <f>SUM(R572:R587)</f>
        <v>0</v>
      </c>
      <c r="S588" s="3"/>
      <c r="V588" s="17"/>
      <c r="X588" s="12"/>
      <c r="Y588" s="10"/>
      <c r="AJ588" s="170" t="s">
        <v>7</v>
      </c>
      <c r="AK588" s="171"/>
      <c r="AL588" s="171"/>
      <c r="AM588" s="172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1594.3999999999996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1594.3999999999996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6" t="s">
        <v>29</v>
      </c>
      <c r="AD612" s="176"/>
      <c r="AE612" s="176"/>
    </row>
    <row r="613" spans="2:41" ht="15" customHeight="1">
      <c r="H613" s="76" t="s">
        <v>28</v>
      </c>
      <c r="I613" s="76"/>
      <c r="J613" s="76"/>
      <c r="V613" s="17"/>
      <c r="AC613" s="176"/>
      <c r="AD613" s="176"/>
      <c r="AE613" s="176"/>
    </row>
    <row r="614" spans="2:41" ht="15" customHeight="1">
      <c r="H614" s="76"/>
      <c r="I614" s="76"/>
      <c r="J614" s="76"/>
      <c r="V614" s="17"/>
      <c r="AC614" s="176"/>
      <c r="AD614" s="176"/>
      <c r="AE614" s="176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-1594.3999999999996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IF(B618="PAGADO",0,C623)</f>
        <v>-1594.3999999999996</v>
      </c>
      <c r="AA618" s="174" t="s">
        <v>20</v>
      </c>
      <c r="AB618" s="174"/>
      <c r="AC618" s="174"/>
      <c r="AD618" s="174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1594.3999999999996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1594.3999999999996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-1594.3999999999996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-1594.3999999999996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7" t="str">
        <f>IF(C623&lt;0,"NO PAGAR","COBRAR")</f>
        <v>NO PAGAR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PAGAR","COBRAR")</f>
        <v>NO PAGAR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68" t="s">
        <v>9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68" t="s">
        <v>9</v>
      </c>
      <c r="Y625" s="16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1594.3999999999996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1594.3999999999996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1594.3999999999996</v>
      </c>
      <c r="V645" s="17"/>
      <c r="X645" s="15" t="s">
        <v>18</v>
      </c>
      <c r="Y645" s="16">
        <f>SUM(Y626:Y644)</f>
        <v>1594.3999999999996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3" t="s">
        <v>31</v>
      </c>
      <c r="AB658" s="173"/>
      <c r="AC658" s="173"/>
    </row>
    <row r="659" spans="2:41" ht="15" customHeight="1">
      <c r="H659" s="76"/>
      <c r="I659" s="76"/>
      <c r="J659" s="76"/>
      <c r="V659" s="17"/>
      <c r="AA659" s="173"/>
      <c r="AB659" s="173"/>
      <c r="AC659" s="173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-1594.3999999999996</v>
      </c>
      <c r="E663" s="174" t="s">
        <v>20</v>
      </c>
      <c r="F663" s="174"/>
      <c r="G663" s="174"/>
      <c r="H663" s="174"/>
      <c r="V663" s="17"/>
      <c r="X663" s="23" t="s">
        <v>32</v>
      </c>
      <c r="Y663" s="20">
        <f>IF(B1463="PAGADO",0,C668)</f>
        <v>-1594.3999999999996</v>
      </c>
      <c r="AA663" s="174" t="s">
        <v>20</v>
      </c>
      <c r="AB663" s="174"/>
      <c r="AC663" s="174"/>
      <c r="AD663" s="174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1594.3999999999996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1594.3999999999996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-1594.3999999999996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-1594.3999999999996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5" t="str">
        <f>IF(Y668&lt;0,"NO PAGAR","COBRAR'")</f>
        <v>NO PAGAR</v>
      </c>
      <c r="Y669" s="175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5" t="str">
        <f>IF(C668&lt;0,"NO PAGAR","COBRAR'")</f>
        <v>NO PAGAR</v>
      </c>
      <c r="C670" s="17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68" t="s">
        <v>9</v>
      </c>
      <c r="C671" s="16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68" t="s">
        <v>9</v>
      </c>
      <c r="Y671" s="169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1594.3999999999996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1594.3999999999996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0" t="s">
        <v>7</v>
      </c>
      <c r="F679" s="171"/>
      <c r="G679" s="172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0" t="s">
        <v>7</v>
      </c>
      <c r="AB679" s="171"/>
      <c r="AC679" s="172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0" t="s">
        <v>7</v>
      </c>
      <c r="O681" s="171"/>
      <c r="P681" s="171"/>
      <c r="Q681" s="172"/>
      <c r="R681" s="18">
        <f>SUM(R665:R680)</f>
        <v>0</v>
      </c>
      <c r="S681" s="3"/>
      <c r="V681" s="17"/>
      <c r="X681" s="12"/>
      <c r="Y681" s="10"/>
      <c r="AJ681" s="170" t="s">
        <v>7</v>
      </c>
      <c r="AK681" s="171"/>
      <c r="AL681" s="171"/>
      <c r="AM681" s="172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1594.3999999999996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1594.3999999999996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6" t="s">
        <v>29</v>
      </c>
      <c r="AD705" s="176"/>
      <c r="AE705" s="176"/>
    </row>
    <row r="706" spans="2:41" ht="15" customHeight="1">
      <c r="H706" s="76" t="s">
        <v>28</v>
      </c>
      <c r="I706" s="76"/>
      <c r="J706" s="76"/>
      <c r="V706" s="17"/>
      <c r="AC706" s="176"/>
      <c r="AD706" s="176"/>
      <c r="AE706" s="176"/>
    </row>
    <row r="707" spans="2:41" ht="15" customHeight="1">
      <c r="H707" s="76"/>
      <c r="I707" s="76"/>
      <c r="J707" s="76"/>
      <c r="V707" s="17"/>
      <c r="AC707" s="176"/>
      <c r="AD707" s="176"/>
      <c r="AE707" s="176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-1594.3999999999996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IF(B711="PAGADO",0,C716)</f>
        <v>-1594.3999999999996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1594.3999999999996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1594.3999999999996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-1594.3999999999996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-1594.3999999999996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7" t="str">
        <f>IF(C716&lt;0,"NO PAGAR","COBRAR")</f>
        <v>NO PAGAR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PAGAR","COBRAR")</f>
        <v>NO PAGAR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68" t="s">
        <v>9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68" t="s">
        <v>9</v>
      </c>
      <c r="Y718" s="16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1594.3999999999996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1594.3999999999996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1594.3999999999996</v>
      </c>
      <c r="V738" s="17"/>
      <c r="X738" s="15" t="s">
        <v>18</v>
      </c>
      <c r="Y738" s="16">
        <f>SUM(Y719:Y737)</f>
        <v>1594.3999999999996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3" t="s">
        <v>31</v>
      </c>
      <c r="AB751" s="173"/>
      <c r="AC751" s="173"/>
    </row>
    <row r="752" spans="1:43" ht="15" customHeight="1">
      <c r="H752" s="76"/>
      <c r="I752" s="76"/>
      <c r="J752" s="76"/>
      <c r="V752" s="17"/>
      <c r="AA752" s="173"/>
      <c r="AB752" s="173"/>
      <c r="AC752" s="173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-1594.3999999999996</v>
      </c>
      <c r="E756" s="174" t="s">
        <v>20</v>
      </c>
      <c r="F756" s="174"/>
      <c r="G756" s="174"/>
      <c r="H756" s="174"/>
      <c r="V756" s="17"/>
      <c r="X756" s="23" t="s">
        <v>32</v>
      </c>
      <c r="Y756" s="20">
        <f>IF(B1556="PAGADO",0,C761)</f>
        <v>-1594.3999999999996</v>
      </c>
      <c r="AA756" s="174" t="s">
        <v>20</v>
      </c>
      <c r="AB756" s="174"/>
      <c r="AC756" s="174"/>
      <c r="AD756" s="174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1594.3999999999996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1594.3999999999996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-1594.3999999999996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-1594.3999999999996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5" t="str">
        <f>IF(Y761&lt;0,"NO PAGAR","COBRAR'")</f>
        <v>NO PAGAR</v>
      </c>
      <c r="Y762" s="175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5" t="str">
        <f>IF(C761&lt;0,"NO PAGAR","COBRAR'")</f>
        <v>NO PAGAR</v>
      </c>
      <c r="C763" s="17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68" t="s">
        <v>9</v>
      </c>
      <c r="C764" s="169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68" t="s">
        <v>9</v>
      </c>
      <c r="Y764" s="16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1594.3999999999996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1594.3999999999996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0" t="s">
        <v>7</v>
      </c>
      <c r="F772" s="171"/>
      <c r="G772" s="172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0" t="s">
        <v>7</v>
      </c>
      <c r="AB772" s="171"/>
      <c r="AC772" s="172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0" t="s">
        <v>7</v>
      </c>
      <c r="O774" s="171"/>
      <c r="P774" s="171"/>
      <c r="Q774" s="172"/>
      <c r="R774" s="18">
        <f>SUM(R758:R773)</f>
        <v>0</v>
      </c>
      <c r="S774" s="3"/>
      <c r="V774" s="17"/>
      <c r="X774" s="12"/>
      <c r="Y774" s="10"/>
      <c r="AJ774" s="170" t="s">
        <v>7</v>
      </c>
      <c r="AK774" s="171"/>
      <c r="AL774" s="171"/>
      <c r="AM774" s="172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1594.3999999999996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1594.3999999999996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6" t="s">
        <v>29</v>
      </c>
      <c r="AD798" s="176"/>
      <c r="AE798" s="176"/>
    </row>
    <row r="799" spans="5:31" ht="15" customHeight="1">
      <c r="H799" s="76" t="s">
        <v>28</v>
      </c>
      <c r="I799" s="76"/>
      <c r="J799" s="76"/>
      <c r="V799" s="17"/>
      <c r="AC799" s="176"/>
      <c r="AD799" s="176"/>
      <c r="AE799" s="176"/>
    </row>
    <row r="800" spans="5:31" ht="15" customHeight="1">
      <c r="H800" s="76"/>
      <c r="I800" s="76"/>
      <c r="J800" s="76"/>
      <c r="V800" s="17"/>
      <c r="AC800" s="176"/>
      <c r="AD800" s="176"/>
      <c r="AE800" s="176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-1594.3999999999996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IF(B804="PAGADO",0,C809)</f>
        <v>-1594.3999999999996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1594.3999999999996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1594.3999999999996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-1594.3999999999996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-1594.3999999999996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7" t="str">
        <f>IF(C809&lt;0,"NO PAGAR","COBRAR")</f>
        <v>NO PAGAR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PAGAR","COBRAR")</f>
        <v>NO PAGAR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68" t="s">
        <v>9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68" t="s">
        <v>9</v>
      </c>
      <c r="Y811" s="16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1594.3999999999996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1594.3999999999996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1594.3999999999996</v>
      </c>
      <c r="V831" s="17"/>
      <c r="X831" s="15" t="s">
        <v>18</v>
      </c>
      <c r="Y831" s="16">
        <f>SUM(Y812:Y830)</f>
        <v>1594.3999999999996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3" t="s">
        <v>31</v>
      </c>
      <c r="AB844" s="173"/>
      <c r="AC844" s="173"/>
    </row>
    <row r="845" spans="1:43" ht="15" customHeight="1">
      <c r="H845" s="76"/>
      <c r="I845" s="76"/>
      <c r="J845" s="76"/>
      <c r="V845" s="17"/>
      <c r="AA845" s="173"/>
      <c r="AB845" s="173"/>
      <c r="AC845" s="173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-1594.3999999999996</v>
      </c>
      <c r="E849" s="174" t="s">
        <v>20</v>
      </c>
      <c r="F849" s="174"/>
      <c r="G849" s="174"/>
      <c r="H849" s="174"/>
      <c r="V849" s="17"/>
      <c r="X849" s="23" t="s">
        <v>32</v>
      </c>
      <c r="Y849" s="20">
        <f>IF(B1649="PAGADO",0,C854)</f>
        <v>-1594.3999999999996</v>
      </c>
      <c r="AA849" s="174" t="s">
        <v>20</v>
      </c>
      <c r="AB849" s="174"/>
      <c r="AC849" s="174"/>
      <c r="AD849" s="174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1594.3999999999996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1594.3999999999996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-1594.3999999999996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-1594.3999999999996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5" t="str">
        <f>IF(Y854&lt;0,"NO PAGAR","COBRAR'")</f>
        <v>NO PAGAR</v>
      </c>
      <c r="Y855" s="17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5" t="str">
        <f>IF(C854&lt;0,"NO PAGAR","COBRAR'")</f>
        <v>NO PAGAR</v>
      </c>
      <c r="C856" s="17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68" t="s">
        <v>9</v>
      </c>
      <c r="C857" s="16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68" t="s">
        <v>9</v>
      </c>
      <c r="Y857" s="16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1594.3999999999996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1594.3999999999996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0" t="s">
        <v>7</v>
      </c>
      <c r="F865" s="171"/>
      <c r="G865" s="172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0" t="s">
        <v>7</v>
      </c>
      <c r="AB865" s="171"/>
      <c r="AC865" s="172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0" t="s">
        <v>7</v>
      </c>
      <c r="O867" s="171"/>
      <c r="P867" s="171"/>
      <c r="Q867" s="172"/>
      <c r="R867" s="18">
        <f>SUM(R851:R866)</f>
        <v>0</v>
      </c>
      <c r="S867" s="3"/>
      <c r="V867" s="17"/>
      <c r="X867" s="12"/>
      <c r="Y867" s="10"/>
      <c r="AJ867" s="170" t="s">
        <v>7</v>
      </c>
      <c r="AK867" s="171"/>
      <c r="AL867" s="171"/>
      <c r="AM867" s="172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1594.3999999999996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1594.3999999999996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6" t="s">
        <v>29</v>
      </c>
      <c r="AD892" s="176"/>
      <c r="AE892" s="176"/>
    </row>
    <row r="893" spans="8:31" ht="15" customHeight="1">
      <c r="H893" s="76" t="s">
        <v>28</v>
      </c>
      <c r="I893" s="76"/>
      <c r="J893" s="76"/>
      <c r="V893" s="17"/>
      <c r="AC893" s="176"/>
      <c r="AD893" s="176"/>
      <c r="AE893" s="176"/>
    </row>
    <row r="894" spans="8:31" ht="15" customHeight="1">
      <c r="H894" s="76"/>
      <c r="I894" s="76"/>
      <c r="J894" s="76"/>
      <c r="V894" s="17"/>
      <c r="AC894" s="176"/>
      <c r="AD894" s="176"/>
      <c r="AE894" s="17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-1594.3999999999996</v>
      </c>
      <c r="E898" s="174" t="s">
        <v>20</v>
      </c>
      <c r="F898" s="174"/>
      <c r="G898" s="174"/>
      <c r="H898" s="174"/>
      <c r="V898" s="17"/>
      <c r="X898" s="23" t="s">
        <v>32</v>
      </c>
      <c r="Y898" s="20">
        <f>IF(B898="PAGADO",0,C903)</f>
        <v>-1594.3999999999996</v>
      </c>
      <c r="AA898" s="174" t="s">
        <v>20</v>
      </c>
      <c r="AB898" s="174"/>
      <c r="AC898" s="174"/>
      <c r="AD898" s="174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1594.3999999999996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1594.3999999999996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-1594.3999999999996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-1594.3999999999996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7" t="str">
        <f>IF(C903&lt;0,"NO PAGAR","COBRAR")</f>
        <v>NO PAGAR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7" t="str">
        <f>IF(Y903&lt;0,"NO PAGAR","COBRAR")</f>
        <v>NO PAGAR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1594.3999999999996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1594.3999999999996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0" t="s">
        <v>7</v>
      </c>
      <c r="F914" s="171"/>
      <c r="G914" s="17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0" t="s">
        <v>7</v>
      </c>
      <c r="AB914" s="171"/>
      <c r="AC914" s="17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0" t="s">
        <v>7</v>
      </c>
      <c r="O916" s="171"/>
      <c r="P916" s="171"/>
      <c r="Q916" s="172"/>
      <c r="R916" s="18">
        <f>SUM(R900:R915)</f>
        <v>0</v>
      </c>
      <c r="S916" s="3"/>
      <c r="V916" s="17"/>
      <c r="X916" s="12"/>
      <c r="Y916" s="10"/>
      <c r="AJ916" s="170" t="s">
        <v>7</v>
      </c>
      <c r="AK916" s="171"/>
      <c r="AL916" s="171"/>
      <c r="AM916" s="17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1594.3999999999996</v>
      </c>
      <c r="V925" s="17"/>
      <c r="X925" s="15" t="s">
        <v>18</v>
      </c>
      <c r="Y925" s="16">
        <f>SUM(Y906:Y924)</f>
        <v>1594.3999999999996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3" t="s">
        <v>31</v>
      </c>
      <c r="AB938" s="173"/>
      <c r="AC938" s="173"/>
    </row>
    <row r="939" spans="1:43" ht="15" customHeight="1">
      <c r="H939" s="76"/>
      <c r="I939" s="76"/>
      <c r="J939" s="76"/>
      <c r="V939" s="17"/>
      <c r="AA939" s="173"/>
      <c r="AB939" s="173"/>
      <c r="AC939" s="173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-1594.3999999999996</v>
      </c>
      <c r="E943" s="174" t="s">
        <v>20</v>
      </c>
      <c r="F943" s="174"/>
      <c r="G943" s="174"/>
      <c r="H943" s="174"/>
      <c r="V943" s="17"/>
      <c r="X943" s="23" t="s">
        <v>32</v>
      </c>
      <c r="Y943" s="20">
        <f>IF(B1743="PAGADO",0,C948)</f>
        <v>-1594.3999999999996</v>
      </c>
      <c r="AA943" s="174" t="s">
        <v>20</v>
      </c>
      <c r="AB943" s="174"/>
      <c r="AC943" s="174"/>
      <c r="AD943" s="174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1594.3999999999996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1594.3999999999996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-1594.3999999999996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-1594.3999999999996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5" t="str">
        <f>IF(Y948&lt;0,"NO PAGAR","COBRAR'")</f>
        <v>NO PAGAR</v>
      </c>
      <c r="Y949" s="17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5" t="str">
        <f>IF(C948&lt;0,"NO PAGAR","COBRAR'")</f>
        <v>NO PAGAR</v>
      </c>
      <c r="C950" s="17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68" t="s">
        <v>9</v>
      </c>
      <c r="C951" s="16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68" t="s">
        <v>9</v>
      </c>
      <c r="Y951" s="16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1594.3999999999996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1594.3999999999996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0" t="s">
        <v>7</v>
      </c>
      <c r="F959" s="171"/>
      <c r="G959" s="172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0" t="s">
        <v>7</v>
      </c>
      <c r="AB959" s="171"/>
      <c r="AC959" s="172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0" t="s">
        <v>7</v>
      </c>
      <c r="O961" s="171"/>
      <c r="P961" s="171"/>
      <c r="Q961" s="172"/>
      <c r="R961" s="18">
        <f>SUM(R945:R960)</f>
        <v>0</v>
      </c>
      <c r="S961" s="3"/>
      <c r="V961" s="17"/>
      <c r="X961" s="12"/>
      <c r="Y961" s="10"/>
      <c r="AJ961" s="170" t="s">
        <v>7</v>
      </c>
      <c r="AK961" s="171"/>
      <c r="AL961" s="171"/>
      <c r="AM961" s="172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1594.3999999999996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1594.3999999999996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6" t="s">
        <v>29</v>
      </c>
      <c r="AD985" s="176"/>
      <c r="AE985" s="176"/>
    </row>
    <row r="986" spans="2:41" ht="15" customHeight="1">
      <c r="H986" s="76" t="s">
        <v>28</v>
      </c>
      <c r="I986" s="76"/>
      <c r="J986" s="76"/>
      <c r="V986" s="17"/>
      <c r="AC986" s="176"/>
      <c r="AD986" s="176"/>
      <c r="AE986" s="176"/>
    </row>
    <row r="987" spans="2:41" ht="15" customHeight="1">
      <c r="H987" s="76"/>
      <c r="I987" s="76"/>
      <c r="J987" s="76"/>
      <c r="V987" s="17"/>
      <c r="AC987" s="176"/>
      <c r="AD987" s="176"/>
      <c r="AE987" s="17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-1594.3999999999996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IF(B991="PAGADO",0,C996)</f>
        <v>-1594.3999999999996</v>
      </c>
      <c r="AA991" s="174" t="s">
        <v>20</v>
      </c>
      <c r="AB991" s="174"/>
      <c r="AC991" s="174"/>
      <c r="AD991" s="174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1594.3999999999996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1594.3999999999996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-1594.3999999999996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-1594.3999999999996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7" t="str">
        <f>IF(C996&lt;0,"NO PAGAR","COBRAR")</f>
        <v>NO PAGAR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PAGAR","COBRAR")</f>
        <v>NO PAGAR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68" t="s">
        <v>9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68" t="s">
        <v>9</v>
      </c>
      <c r="Y998" s="16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1594.3999999999996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1594.3999999999996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1594.3999999999996</v>
      </c>
      <c r="V1018" s="17"/>
      <c r="X1018" s="15" t="s">
        <v>18</v>
      </c>
      <c r="Y1018" s="16">
        <f>SUM(Y999:Y1017)</f>
        <v>1594.3999999999996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3" t="s">
        <v>31</v>
      </c>
      <c r="AB1031" s="173"/>
      <c r="AC1031" s="173"/>
    </row>
    <row r="1032" spans="1:43" ht="15" customHeight="1">
      <c r="H1032" s="76"/>
      <c r="I1032" s="76"/>
      <c r="J1032" s="76"/>
      <c r="V1032" s="17"/>
      <c r="AA1032" s="173"/>
      <c r="AB1032" s="173"/>
      <c r="AC1032" s="173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-1594.3999999999996</v>
      </c>
      <c r="E1036" s="174" t="s">
        <v>20</v>
      </c>
      <c r="F1036" s="174"/>
      <c r="G1036" s="174"/>
      <c r="H1036" s="174"/>
      <c r="V1036" s="17"/>
      <c r="X1036" s="23" t="s">
        <v>32</v>
      </c>
      <c r="Y1036" s="20">
        <f>IF(B1836="PAGADO",0,C1041)</f>
        <v>-1594.3999999999996</v>
      </c>
      <c r="AA1036" s="174" t="s">
        <v>20</v>
      </c>
      <c r="AB1036" s="174"/>
      <c r="AC1036" s="174"/>
      <c r="AD1036" s="174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1594.3999999999996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1594.3999999999996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-1594.3999999999996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-1594.3999999999996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5" t="str">
        <f>IF(Y1041&lt;0,"NO PAGAR","COBRAR'")</f>
        <v>NO PAGAR</v>
      </c>
      <c r="Y1042" s="175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5" t="str">
        <f>IF(C1041&lt;0,"NO PAGAR","COBRAR'")</f>
        <v>NO PAGAR</v>
      </c>
      <c r="C1043" s="175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68" t="s">
        <v>9</v>
      </c>
      <c r="C1044" s="16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68" t="s">
        <v>9</v>
      </c>
      <c r="Y1044" s="16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1594.3999999999996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1594.3999999999996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0" t="s">
        <v>7</v>
      </c>
      <c r="F1052" s="171"/>
      <c r="G1052" s="172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0" t="s">
        <v>7</v>
      </c>
      <c r="AB1052" s="171"/>
      <c r="AC1052" s="172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0" t="s">
        <v>7</v>
      </c>
      <c r="O1054" s="171"/>
      <c r="P1054" s="171"/>
      <c r="Q1054" s="172"/>
      <c r="R1054" s="18">
        <f>SUM(R1038:R1053)</f>
        <v>0</v>
      </c>
      <c r="S1054" s="3"/>
      <c r="V1054" s="17"/>
      <c r="X1054" s="12"/>
      <c r="Y1054" s="10"/>
      <c r="AJ1054" s="170" t="s">
        <v>7</v>
      </c>
      <c r="AK1054" s="171"/>
      <c r="AL1054" s="171"/>
      <c r="AM1054" s="172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1594.3999999999996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1594.3999999999996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E586:G586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6" t="s">
        <v>29</v>
      </c>
      <c r="AD95" s="176"/>
      <c r="AE95" s="176"/>
    </row>
    <row r="96" spans="2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310</v>
      </c>
      <c r="AB101" s="174"/>
      <c r="AC101" s="174"/>
      <c r="AD101" s="17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7" t="str">
        <f>IF(C106&lt;0,"NO PAGAR","COBRAR")</f>
        <v>COBRAR</v>
      </c>
      <c r="C107" s="17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COBRAR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>
      <c r="H134" s="173"/>
      <c r="I134" s="173"/>
      <c r="J134" s="173"/>
      <c r="V134" s="17"/>
      <c r="AA134" s="173"/>
      <c r="AB134" s="173"/>
      <c r="AC134" s="17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4" t="s">
        <v>310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5" t="str">
        <f>IF(Y143&lt;0,"NO PAGAR","COBRAR'")</f>
        <v>COBRAR'</v>
      </c>
      <c r="Y144" s="17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5" t="str">
        <f>IF(C143&lt;0,"NO PAGAR","COBRAR'")</f>
        <v>COBRAR'</v>
      </c>
      <c r="C145" s="17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6" t="s">
        <v>29</v>
      </c>
      <c r="AD181" s="176"/>
      <c r="AE181" s="176"/>
    </row>
    <row r="182" spans="2:41">
      <c r="H182" s="173" t="s">
        <v>28</v>
      </c>
      <c r="I182" s="173"/>
      <c r="J182" s="173"/>
      <c r="V182" s="17"/>
      <c r="AC182" s="176"/>
      <c r="AD182" s="176"/>
      <c r="AE182" s="176"/>
    </row>
    <row r="183" spans="2:41">
      <c r="H183" s="173"/>
      <c r="I183" s="173"/>
      <c r="J183" s="173"/>
      <c r="V183" s="17"/>
      <c r="AC183" s="176"/>
      <c r="AD183" s="176"/>
      <c r="AE183" s="17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4" t="s">
        <v>434</v>
      </c>
      <c r="F187" s="174"/>
      <c r="G187" s="174"/>
      <c r="H187" s="174"/>
      <c r="O187" s="59" t="s">
        <v>433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7" t="str">
        <f>IF(C192&lt;0,"NO PAGAR","COBRAR")</f>
        <v>COBRAR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7" t="str">
        <f>IF(Y192&lt;0,"NO PAGAR","COBRAR")</f>
        <v>COBRAR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>
      <c r="H228" s="173"/>
      <c r="I228" s="173"/>
      <c r="J228" s="173"/>
      <c r="V228" s="17"/>
      <c r="AA228" s="173"/>
      <c r="AB228" s="173"/>
      <c r="AC228" s="17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5" t="str">
        <f>IF(Y237&lt;0,"NO PAGAR","COBRAR'")</f>
        <v>COBRAR'</v>
      </c>
      <c r="Y238" s="17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5" t="str">
        <f>IF(C237&lt;0,"NO PAGAR","COBRAR'")</f>
        <v>COBRAR'</v>
      </c>
      <c r="C239" s="17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6" t="s">
        <v>29</v>
      </c>
      <c r="AD273" s="176"/>
      <c r="AE273" s="176"/>
    </row>
    <row r="274" spans="2:41">
      <c r="H274" s="173" t="s">
        <v>28</v>
      </c>
      <c r="I274" s="173"/>
      <c r="J274" s="173"/>
      <c r="V274" s="17"/>
      <c r="AC274" s="176"/>
      <c r="AD274" s="176"/>
      <c r="AE274" s="176"/>
    </row>
    <row r="275" spans="2:41">
      <c r="H275" s="173"/>
      <c r="I275" s="173"/>
      <c r="J275" s="173"/>
      <c r="V275" s="17"/>
      <c r="AC275" s="176"/>
      <c r="AD275" s="176"/>
      <c r="AE275" s="17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7" t="str">
        <f>IF(C284&lt;0,"NO PAGAR","COBRAR")</f>
        <v>COBRAR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7" t="str">
        <f>IF(Y284&lt;0,"NO PAGAR","COBRAR")</f>
        <v>COBRAR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>
      <c r="H320" s="173"/>
      <c r="I320" s="173"/>
      <c r="J320" s="173"/>
      <c r="V320" s="17"/>
      <c r="AA320" s="173"/>
      <c r="AB320" s="173"/>
      <c r="AC320" s="17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5" t="str">
        <f>IF(Y329&lt;0,"NO PAGAR","COBRAR'")</f>
        <v>COBRAR'</v>
      </c>
      <c r="Y330" s="17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5" t="str">
        <f>IF(C329&lt;0,"NO PAGAR","COBRAR'")</f>
        <v>COBRAR'</v>
      </c>
      <c r="C331" s="17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6" t="s">
        <v>29</v>
      </c>
      <c r="AD366" s="176"/>
      <c r="AE366" s="176"/>
    </row>
    <row r="367" spans="5:31">
      <c r="H367" s="173" t="s">
        <v>28</v>
      </c>
      <c r="I367" s="173"/>
      <c r="J367" s="173"/>
      <c r="V367" s="17"/>
      <c r="AC367" s="176"/>
      <c r="AD367" s="176"/>
      <c r="AE367" s="176"/>
    </row>
    <row r="368" spans="5:31">
      <c r="H368" s="173"/>
      <c r="I368" s="173"/>
      <c r="J368" s="173"/>
      <c r="V368" s="17"/>
      <c r="AC368" s="176"/>
      <c r="AD368" s="176"/>
      <c r="AE368" s="17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7" t="str">
        <f>IF(C377&lt;0,"NO PAGAR","COBRAR")</f>
        <v>COBRAR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7" t="str">
        <f>IF(Y377&lt;0,"NO PAGAR","COBRAR")</f>
        <v>COBRAR</v>
      </c>
      <c r="Y378" s="17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>
      <c r="H413" s="173"/>
      <c r="I413" s="173"/>
      <c r="J413" s="173"/>
      <c r="V413" s="17"/>
      <c r="AA413" s="173"/>
      <c r="AB413" s="173"/>
      <c r="AC413" s="17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5" t="str">
        <f>IF(Y422&lt;0,"NO PAGAR","COBRAR'")</f>
        <v>COBRAR'</v>
      </c>
      <c r="Y423" s="17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5" t="str">
        <f>IF(C422&lt;0,"NO PAGAR","COBRAR'")</f>
        <v>COBRAR'</v>
      </c>
      <c r="C424" s="17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6" t="s">
        <v>29</v>
      </c>
      <c r="AD463" s="176"/>
      <c r="AE463" s="176"/>
    </row>
    <row r="464" spans="8:31">
      <c r="H464" s="173" t="s">
        <v>28</v>
      </c>
      <c r="I464" s="173"/>
      <c r="J464" s="173"/>
      <c r="V464" s="17"/>
      <c r="AC464" s="176"/>
      <c r="AD464" s="176"/>
      <c r="AE464" s="176"/>
    </row>
    <row r="465" spans="2:41">
      <c r="H465" s="173"/>
      <c r="I465" s="173"/>
      <c r="J465" s="173"/>
      <c r="V465" s="17"/>
      <c r="AC465" s="176"/>
      <c r="AD465" s="176"/>
      <c r="AE465" s="17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7" t="str">
        <f>IF(C474&lt;0,"NO PAGAR","COBRAR")</f>
        <v>COBRAR</v>
      </c>
      <c r="C475" s="17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7" t="str">
        <f>IF(Y474&lt;0,"NO PAGAR","COBRAR")</f>
        <v>COBRAR</v>
      </c>
      <c r="Y475" s="17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>
      <c r="H510" s="173"/>
      <c r="I510" s="173"/>
      <c r="J510" s="173"/>
      <c r="V510" s="17"/>
      <c r="AA510" s="173"/>
      <c r="AB510" s="173"/>
      <c r="AC510" s="17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5" t="str">
        <f>IF(Y519&lt;0,"NO PAGAR","COBRAR'")</f>
        <v>COBRAR'</v>
      </c>
      <c r="Y520" s="17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5" t="str">
        <f>IF(C519&lt;0,"NO PAGAR","COBRAR'")</f>
        <v>COBRAR'</v>
      </c>
      <c r="C521" s="17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6" t="s">
        <v>29</v>
      </c>
      <c r="AD562" s="176"/>
      <c r="AE562" s="176"/>
    </row>
    <row r="563" spans="2:41">
      <c r="H563" s="173" t="s">
        <v>28</v>
      </c>
      <c r="I563" s="173"/>
      <c r="J563" s="173"/>
      <c r="V563" s="17"/>
      <c r="AC563" s="176"/>
      <c r="AD563" s="176"/>
      <c r="AE563" s="176"/>
    </row>
    <row r="564" spans="2:41">
      <c r="H564" s="173"/>
      <c r="I564" s="173"/>
      <c r="J564" s="173"/>
      <c r="V564" s="17"/>
      <c r="AC564" s="176"/>
      <c r="AD564" s="176"/>
      <c r="AE564" s="17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7" t="str">
        <f>IF(C573&lt;0,"NO PAGAR","COBRAR")</f>
        <v>COBRAR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7" t="str">
        <f>IF(Y573&lt;0,"NO PAGAR","COBRAR")</f>
        <v>COBRAR</v>
      </c>
      <c r="Y574" s="17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>
      <c r="H609" s="173"/>
      <c r="I609" s="173"/>
      <c r="J609" s="173"/>
      <c r="V609" s="17"/>
      <c r="AA609" s="173"/>
      <c r="AB609" s="173"/>
      <c r="AC609" s="17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PAGAR","COBRAR'")</f>
        <v>COBRAR'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5" t="str">
        <f>IF(C618&lt;0,"NO PAGAR","COBRAR'")</f>
        <v>COBRAR'</v>
      </c>
      <c r="C620" s="17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6" t="s">
        <v>29</v>
      </c>
      <c r="AD655" s="176"/>
      <c r="AE655" s="176"/>
    </row>
    <row r="656" spans="2:31">
      <c r="H656" s="173" t="s">
        <v>28</v>
      </c>
      <c r="I656" s="173"/>
      <c r="J656" s="173"/>
      <c r="V656" s="17"/>
      <c r="AC656" s="176"/>
      <c r="AD656" s="176"/>
      <c r="AE656" s="176"/>
    </row>
    <row r="657" spans="2:41">
      <c r="H657" s="173"/>
      <c r="I657" s="173"/>
      <c r="J657" s="173"/>
      <c r="V657" s="17"/>
      <c r="AC657" s="176"/>
      <c r="AD657" s="176"/>
      <c r="AE657" s="17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7" t="str">
        <f>IF(C666&lt;0,"NO PAGAR","COBRAR")</f>
        <v>COBRAR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7" t="str">
        <f>IF(Y666&lt;0,"NO PAGAR","COBRAR")</f>
        <v>COBRAR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>
      <c r="H702" s="173"/>
      <c r="I702" s="173"/>
      <c r="J702" s="173"/>
      <c r="V702" s="17"/>
      <c r="AA702" s="173"/>
      <c r="AB702" s="173"/>
      <c r="AC702" s="17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PAGAR","COBRAR'")</f>
        <v>COBRAR'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5" t="str">
        <f>IF(C711&lt;0,"NO PAGAR","COBRAR'")</f>
        <v>COBRAR'</v>
      </c>
      <c r="C713" s="17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6" t="s">
        <v>29</v>
      </c>
      <c r="AD748" s="176"/>
      <c r="AE748" s="176"/>
    </row>
    <row r="749" spans="8:31">
      <c r="H749" s="173" t="s">
        <v>28</v>
      </c>
      <c r="I749" s="173"/>
      <c r="J749" s="173"/>
      <c r="V749" s="17"/>
      <c r="AC749" s="176"/>
      <c r="AD749" s="176"/>
      <c r="AE749" s="176"/>
    </row>
    <row r="750" spans="8:31">
      <c r="H750" s="173"/>
      <c r="I750" s="173"/>
      <c r="J750" s="173"/>
      <c r="V750" s="17"/>
      <c r="AC750" s="176"/>
      <c r="AD750" s="176"/>
      <c r="AE750" s="17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7" t="str">
        <f>IF(C759&lt;0,"NO PAGAR","COBRAR")</f>
        <v>COBRAR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7" t="str">
        <f>IF(Y759&lt;0,"NO PAGAR","COBRAR")</f>
        <v>COBRAR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>
      <c r="H795" s="173"/>
      <c r="I795" s="173"/>
      <c r="J795" s="173"/>
      <c r="V795" s="17"/>
      <c r="AA795" s="173"/>
      <c r="AB795" s="173"/>
      <c r="AC795" s="17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PAGAR","COBRAR'")</f>
        <v>COBRAR'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5" t="str">
        <f>IF(C804&lt;0,"NO PAGAR","COBRAR'")</f>
        <v>COBRAR'</v>
      </c>
      <c r="C806" s="17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6" t="s">
        <v>29</v>
      </c>
      <c r="AD841" s="176"/>
      <c r="AE841" s="176"/>
    </row>
    <row r="842" spans="2:41">
      <c r="H842" s="173" t="s">
        <v>28</v>
      </c>
      <c r="I842" s="173"/>
      <c r="J842" s="173"/>
      <c r="V842" s="17"/>
      <c r="AC842" s="176"/>
      <c r="AD842" s="176"/>
      <c r="AE842" s="176"/>
    </row>
    <row r="843" spans="2:41">
      <c r="H843" s="173"/>
      <c r="I843" s="173"/>
      <c r="J843" s="173"/>
      <c r="V843" s="17"/>
      <c r="AC843" s="176"/>
      <c r="AD843" s="176"/>
      <c r="AE843" s="17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7" t="str">
        <f>IF(C852&lt;0,"NO PAGAR","COBRAR")</f>
        <v>COBRAR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7" t="str">
        <f>IF(Y852&lt;0,"NO PAGAR","COBRAR")</f>
        <v>COBRAR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>
      <c r="H888" s="173"/>
      <c r="I888" s="173"/>
      <c r="J888" s="173"/>
      <c r="V888" s="17"/>
      <c r="AA888" s="173"/>
      <c r="AB888" s="173"/>
      <c r="AC888" s="17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5" t="str">
        <f>IF(Y897&lt;0,"NO PAGAR","COBRAR'")</f>
        <v>COBRAR'</v>
      </c>
      <c r="Y898" s="17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5" t="str">
        <f>IF(C897&lt;0,"NO PAGAR","COBRAR'")</f>
        <v>COBRAR'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6" t="s">
        <v>29</v>
      </c>
      <c r="AD935" s="176"/>
      <c r="AE935" s="176"/>
    </row>
    <row r="936" spans="2:41">
      <c r="H936" s="173" t="s">
        <v>28</v>
      </c>
      <c r="I936" s="173"/>
      <c r="J936" s="173"/>
      <c r="V936" s="17"/>
      <c r="AC936" s="176"/>
      <c r="AD936" s="176"/>
      <c r="AE936" s="176"/>
    </row>
    <row r="937" spans="2:41">
      <c r="H937" s="173"/>
      <c r="I937" s="173"/>
      <c r="J937" s="173"/>
      <c r="V937" s="17"/>
      <c r="AC937" s="176"/>
      <c r="AD937" s="176"/>
      <c r="AE937" s="17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7" t="str">
        <f>IF(C946&lt;0,"NO PAGAR","COBRAR")</f>
        <v>COBRAR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7" t="str">
        <f>IF(Y946&lt;0,"NO PAGAR","COBRAR")</f>
        <v>COBRAR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>
      <c r="H982" s="173"/>
      <c r="I982" s="173"/>
      <c r="J982" s="173"/>
      <c r="V982" s="17"/>
      <c r="AA982" s="173"/>
      <c r="AB982" s="173"/>
      <c r="AC982" s="17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PAGAR","COBRAR'")</f>
        <v>COBRAR'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5" t="str">
        <f>IF(C991&lt;0,"NO PAGAR","COBRAR'")</f>
        <v>COBRAR'</v>
      </c>
      <c r="C993" s="17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6" t="s">
        <v>29</v>
      </c>
      <c r="AD1028" s="176"/>
      <c r="AE1028" s="176"/>
    </row>
    <row r="1029" spans="2:41">
      <c r="H1029" s="173" t="s">
        <v>28</v>
      </c>
      <c r="I1029" s="173"/>
      <c r="J1029" s="173"/>
      <c r="V1029" s="17"/>
      <c r="AC1029" s="176"/>
      <c r="AD1029" s="176"/>
      <c r="AE1029" s="176"/>
    </row>
    <row r="1030" spans="2:41">
      <c r="H1030" s="173"/>
      <c r="I1030" s="173"/>
      <c r="J1030" s="173"/>
      <c r="V1030" s="17"/>
      <c r="AC1030" s="176"/>
      <c r="AD1030" s="176"/>
      <c r="AE1030" s="17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7" t="str">
        <f>IF(C1039&lt;0,"NO PAGAR","COBRAR")</f>
        <v>COBRAR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7" t="str">
        <f>IF(Y1039&lt;0,"NO PAGAR","COBRAR")</f>
        <v>COBRAR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>
      <c r="H1075" s="173"/>
      <c r="I1075" s="173"/>
      <c r="J1075" s="173"/>
      <c r="V1075" s="17"/>
      <c r="AA1075" s="173"/>
      <c r="AB1075" s="173"/>
      <c r="AC1075" s="17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5" t="str">
        <f>IF(Y1084&lt;0,"NO PAGAR","COBRAR'")</f>
        <v>COBRAR'</v>
      </c>
      <c r="Y1085" s="17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5" t="str">
        <f>IF(C1084&lt;0,"NO PAGAR","COBRAR'")</f>
        <v>COBRAR'</v>
      </c>
      <c r="C1086" s="17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4" t="s">
        <v>400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437</v>
      </c>
      <c r="AB200" s="174"/>
      <c r="AC200" s="174"/>
      <c r="AD200" s="17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4" t="s">
        <v>515</v>
      </c>
      <c r="F245" s="174"/>
      <c r="G245" s="174"/>
      <c r="H245" s="174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4" t="s">
        <v>400</v>
      </c>
      <c r="AB245" s="174"/>
      <c r="AC245" s="174"/>
      <c r="AD245" s="17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612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COBRAR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COBRAR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4" t="s">
        <v>437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COBRAR'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COBRAR'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6" t="s">
        <v>29</v>
      </c>
      <c r="AD468" s="176"/>
      <c r="AE468" s="176"/>
    </row>
    <row r="469" spans="2:41">
      <c r="H469" s="173" t="s">
        <v>28</v>
      </c>
      <c r="I469" s="173"/>
      <c r="J469" s="173"/>
      <c r="V469" s="17"/>
      <c r="AC469" s="176"/>
      <c r="AD469" s="176"/>
      <c r="AE469" s="176"/>
    </row>
    <row r="470" spans="2:41">
      <c r="H470" s="173"/>
      <c r="I470" s="173"/>
      <c r="J470" s="173"/>
      <c r="V470" s="17"/>
      <c r="AC470" s="176"/>
      <c r="AD470" s="176"/>
      <c r="AE470" s="17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7" t="str">
        <f>IF(C479&lt;0,"NO PAGAR","COBRAR")</f>
        <v>COBRAR</v>
      </c>
      <c r="C480" s="17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7" t="str">
        <f>IF(Y479&lt;0,"NO PAGAR","COBRAR")</f>
        <v>COBRAR</v>
      </c>
      <c r="Y480" s="17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>
      <c r="H515" s="173"/>
      <c r="I515" s="173"/>
      <c r="J515" s="173"/>
      <c r="V515" s="17"/>
      <c r="AA515" s="173"/>
      <c r="AB515" s="173"/>
      <c r="AC515" s="17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5" t="str">
        <f>IF(Y524&lt;0,"NO PAGAR","COBRAR'")</f>
        <v>COBRAR'</v>
      </c>
      <c r="Y525" s="17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5" t="str">
        <f>IF(C524&lt;0,"NO PAGAR","COBRAR'")</f>
        <v>COBRAR'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6" t="s">
        <v>29</v>
      </c>
      <c r="AD567" s="176"/>
      <c r="AE567" s="176"/>
    </row>
    <row r="568" spans="2:41">
      <c r="H568" s="173" t="s">
        <v>28</v>
      </c>
      <c r="I568" s="173"/>
      <c r="J568" s="173"/>
      <c r="V568" s="17"/>
      <c r="AC568" s="176"/>
      <c r="AD568" s="176"/>
      <c r="AE568" s="176"/>
    </row>
    <row r="569" spans="2:41">
      <c r="H569" s="173"/>
      <c r="I569" s="173"/>
      <c r="J569" s="173"/>
      <c r="V569" s="17"/>
      <c r="AC569" s="176"/>
      <c r="AD569" s="176"/>
      <c r="AE569" s="17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7" t="str">
        <f>IF(C578&lt;0,"NO PAGAR","COBRAR")</f>
        <v>COBRAR</v>
      </c>
      <c r="C579" s="17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PAGAR","COBRAR")</f>
        <v>COBRAR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>
      <c r="H614" s="173"/>
      <c r="I614" s="173"/>
      <c r="J614" s="173"/>
      <c r="V614" s="17"/>
      <c r="AA614" s="173"/>
      <c r="AB614" s="173"/>
      <c r="AC614" s="17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5" t="str">
        <f>IF(Y623&lt;0,"NO PAGAR","COBRAR'")</f>
        <v>COBRAR'</v>
      </c>
      <c r="Y624" s="17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5" t="str">
        <f>IF(C623&lt;0,"NO PAGAR","COBRAR'")</f>
        <v>COBRAR'</v>
      </c>
      <c r="C625" s="17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6" t="s">
        <v>29</v>
      </c>
      <c r="AD660" s="176"/>
      <c r="AE660" s="176"/>
    </row>
    <row r="661" spans="2:41">
      <c r="H661" s="173" t="s">
        <v>28</v>
      </c>
      <c r="I661" s="173"/>
      <c r="J661" s="173"/>
      <c r="V661" s="17"/>
      <c r="AC661" s="176"/>
      <c r="AD661" s="176"/>
      <c r="AE661" s="176"/>
    </row>
    <row r="662" spans="2:41">
      <c r="H662" s="173"/>
      <c r="I662" s="173"/>
      <c r="J662" s="173"/>
      <c r="V662" s="17"/>
      <c r="AC662" s="176"/>
      <c r="AD662" s="176"/>
      <c r="AE662" s="17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7" t="str">
        <f>IF(C671&lt;0,"NO PAGAR","COBRAR")</f>
        <v>COBRAR</v>
      </c>
      <c r="C672" s="17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PAGAR","COBRAR")</f>
        <v>COBRAR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>
      <c r="H707" s="173"/>
      <c r="I707" s="173"/>
      <c r="J707" s="173"/>
      <c r="V707" s="17"/>
      <c r="AA707" s="173"/>
      <c r="AB707" s="173"/>
      <c r="AC707" s="17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5" t="str">
        <f>IF(Y716&lt;0,"NO PAGAR","COBRAR'")</f>
        <v>COBRAR'</v>
      </c>
      <c r="Y717" s="17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5" t="str">
        <f>IF(C716&lt;0,"NO PAGAR","COBRAR'")</f>
        <v>COBRAR'</v>
      </c>
      <c r="C718" s="17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6" t="s">
        <v>29</v>
      </c>
      <c r="AD753" s="176"/>
      <c r="AE753" s="176"/>
    </row>
    <row r="754" spans="2:41">
      <c r="H754" s="173" t="s">
        <v>28</v>
      </c>
      <c r="I754" s="173"/>
      <c r="J754" s="173"/>
      <c r="V754" s="17"/>
      <c r="AC754" s="176"/>
      <c r="AD754" s="176"/>
      <c r="AE754" s="176"/>
    </row>
    <row r="755" spans="2:41">
      <c r="H755" s="173"/>
      <c r="I755" s="173"/>
      <c r="J755" s="173"/>
      <c r="V755" s="17"/>
      <c r="AC755" s="176"/>
      <c r="AD755" s="176"/>
      <c r="AE755" s="17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7" t="str">
        <f>IF(C764&lt;0,"NO PAGAR","COBRAR")</f>
        <v>COBRAR</v>
      </c>
      <c r="C765" s="17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PAGAR","COBRAR")</f>
        <v>COBRAR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>
      <c r="H800" s="173"/>
      <c r="I800" s="173"/>
      <c r="J800" s="173"/>
      <c r="V800" s="17"/>
      <c r="AA800" s="173"/>
      <c r="AB800" s="173"/>
      <c r="AC800" s="17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5" t="str">
        <f>IF(Y809&lt;0,"NO PAGAR","COBRAR'")</f>
        <v>COBRAR'</v>
      </c>
      <c r="Y810" s="17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5" t="str">
        <f>IF(C809&lt;0,"NO PAGAR","COBRAR'")</f>
        <v>COBRAR'</v>
      </c>
      <c r="C811" s="17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6" t="s">
        <v>29</v>
      </c>
      <c r="AD846" s="176"/>
      <c r="AE846" s="176"/>
    </row>
    <row r="847" spans="5:31">
      <c r="H847" s="173" t="s">
        <v>28</v>
      </c>
      <c r="I847" s="173"/>
      <c r="J847" s="173"/>
      <c r="V847" s="17"/>
      <c r="AC847" s="176"/>
      <c r="AD847" s="176"/>
      <c r="AE847" s="176"/>
    </row>
    <row r="848" spans="5:31">
      <c r="H848" s="173"/>
      <c r="I848" s="173"/>
      <c r="J848" s="173"/>
      <c r="V848" s="17"/>
      <c r="AC848" s="176"/>
      <c r="AD848" s="176"/>
      <c r="AE848" s="17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7" t="str">
        <f>IF(C857&lt;0,"NO PAGAR","COBRAR")</f>
        <v>COBRAR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PAGAR","COBRAR")</f>
        <v>COBRAR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>
      <c r="H893" s="173"/>
      <c r="I893" s="173"/>
      <c r="J893" s="173"/>
      <c r="V893" s="17"/>
      <c r="AA893" s="173"/>
      <c r="AB893" s="173"/>
      <c r="AC893" s="17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PAGAR","COBRAR'")</f>
        <v>COBRAR'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5" t="str">
        <f>IF(C902&lt;0,"NO PAGAR","COBRAR'")</f>
        <v>COBRAR'</v>
      </c>
      <c r="C904" s="17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6" t="s">
        <v>29</v>
      </c>
      <c r="AD940" s="176"/>
      <c r="AE940" s="176"/>
    </row>
    <row r="941" spans="8:31">
      <c r="H941" s="173" t="s">
        <v>28</v>
      </c>
      <c r="I941" s="173"/>
      <c r="J941" s="173"/>
      <c r="V941" s="17"/>
      <c r="AC941" s="176"/>
      <c r="AD941" s="176"/>
      <c r="AE941" s="176"/>
    </row>
    <row r="942" spans="8:31">
      <c r="H942" s="173"/>
      <c r="I942" s="173"/>
      <c r="J942" s="173"/>
      <c r="V942" s="17"/>
      <c r="AC942" s="176"/>
      <c r="AD942" s="176"/>
      <c r="AE942" s="17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7" t="str">
        <f>IF(C951&lt;0,"NO PAGAR","COBRAR")</f>
        <v>COBRAR</v>
      </c>
      <c r="C952" s="17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PAGAR","COBRAR")</f>
        <v>COBRAR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>
      <c r="H987" s="173"/>
      <c r="I987" s="173"/>
      <c r="J987" s="173"/>
      <c r="V987" s="17"/>
      <c r="AA987" s="173"/>
      <c r="AB987" s="173"/>
      <c r="AC987" s="17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5" t="str">
        <f>IF(Y996&lt;0,"NO PAGAR","COBRAR'")</f>
        <v>COBRAR'</v>
      </c>
      <c r="Y997" s="17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5" t="str">
        <f>IF(C996&lt;0,"NO PAGAR","COBRAR'")</f>
        <v>COBRAR'</v>
      </c>
      <c r="C998" s="17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6" t="s">
        <v>29</v>
      </c>
      <c r="AD1033" s="176"/>
      <c r="AE1033" s="176"/>
    </row>
    <row r="1034" spans="2:41">
      <c r="H1034" s="173" t="s">
        <v>28</v>
      </c>
      <c r="I1034" s="173"/>
      <c r="J1034" s="173"/>
      <c r="V1034" s="17"/>
      <c r="AC1034" s="176"/>
      <c r="AD1034" s="176"/>
      <c r="AE1034" s="176"/>
    </row>
    <row r="1035" spans="2:41">
      <c r="H1035" s="173"/>
      <c r="I1035" s="173"/>
      <c r="J1035" s="173"/>
      <c r="V1035" s="17"/>
      <c r="AC1035" s="176"/>
      <c r="AD1035" s="176"/>
      <c r="AE1035" s="17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7" t="str">
        <f>IF(C1044&lt;0,"NO PAGAR","COBRAR")</f>
        <v>COBRAR</v>
      </c>
      <c r="C1045" s="17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PAGAR","COBRAR")</f>
        <v>COBRAR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>
      <c r="H1080" s="173"/>
      <c r="I1080" s="173"/>
      <c r="J1080" s="173"/>
      <c r="V1080" s="17"/>
      <c r="AA1080" s="173"/>
      <c r="AB1080" s="173"/>
      <c r="AC1080" s="17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5" t="str">
        <f>IF(Y1089&lt;0,"NO PAGAR","COBRAR'")</f>
        <v>COBRAR'</v>
      </c>
      <c r="Y1090" s="17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5" t="str">
        <f>IF(C1089&lt;0,"NO PAGAR","COBRAR'")</f>
        <v>COBRAR'</v>
      </c>
      <c r="C1091" s="17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4" t="s">
        <v>439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564</v>
      </c>
      <c r="AB245" s="174"/>
      <c r="AC245" s="174"/>
      <c r="AD245" s="17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COBRAR'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581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COBRAR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4" t="s">
        <v>564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6" t="s">
        <v>29</v>
      </c>
      <c r="AD373" s="176"/>
      <c r="AE373" s="176"/>
    </row>
    <row r="374" spans="2:41">
      <c r="H374" s="173" t="s">
        <v>28</v>
      </c>
      <c r="I374" s="173"/>
      <c r="J374" s="173"/>
      <c r="V374" s="17"/>
      <c r="AC374" s="176"/>
      <c r="AD374" s="176"/>
      <c r="AE374" s="176"/>
    </row>
    <row r="375" spans="2:41">
      <c r="H375" s="173"/>
      <c r="I375" s="173"/>
      <c r="J375" s="173"/>
      <c r="V375" s="17"/>
      <c r="AC375" s="176"/>
      <c r="AD375" s="176"/>
      <c r="AE375" s="17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564</v>
      </c>
      <c r="AB379" s="174"/>
      <c r="AC379" s="174"/>
      <c r="AD379" s="17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7" t="str">
        <f>IF(C384&lt;0,"NO PAGAR","COBRAR")</f>
        <v>COBRAR</v>
      </c>
      <c r="C385" s="17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COBRAR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>
      <c r="H415" s="173"/>
      <c r="I415" s="173"/>
      <c r="J415" s="173"/>
      <c r="V415" s="17"/>
      <c r="AA415" s="173"/>
      <c r="AB415" s="173"/>
      <c r="AC415" s="17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IF(B1200="PAGADO",0,C424)</f>
        <v>0</v>
      </c>
      <c r="AA419" s="174" t="s">
        <v>848</v>
      </c>
      <c r="AB419" s="174"/>
      <c r="AC419" s="174"/>
      <c r="AD419" s="17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5" t="str">
        <f>IF(Y424&lt;0,"NO PAGAR","COBRAR'")</f>
        <v>COBRAR'</v>
      </c>
      <c r="Y425" s="17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5" t="str">
        <f>IF(C424&lt;0,"NO PAGAR","COBRAR'")</f>
        <v>COBRAR'</v>
      </c>
      <c r="C426" s="17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6" t="s">
        <v>29</v>
      </c>
      <c r="AD458" s="176"/>
      <c r="AE458" s="176"/>
    </row>
    <row r="459" spans="2:31">
      <c r="H459" s="173" t="s">
        <v>28</v>
      </c>
      <c r="I459" s="173"/>
      <c r="J459" s="173"/>
      <c r="V459" s="17"/>
      <c r="AC459" s="176"/>
      <c r="AD459" s="176"/>
      <c r="AE459" s="176"/>
    </row>
    <row r="460" spans="2:31">
      <c r="H460" s="173"/>
      <c r="I460" s="173"/>
      <c r="J460" s="173"/>
      <c r="V460" s="17"/>
      <c r="AC460" s="176"/>
      <c r="AD460" s="176"/>
      <c r="AE460" s="17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7" t="str">
        <f>IF(C469&lt;0,"NO PAGAR","COBRAR")</f>
        <v>COBRAR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COBRAR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>
      <c r="H505" s="173"/>
      <c r="I505" s="173"/>
      <c r="J505" s="173"/>
      <c r="V505" s="17"/>
      <c r="AA505" s="173"/>
      <c r="AB505" s="173"/>
      <c r="AC505" s="17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82</v>
      </c>
      <c r="Y509" s="20">
        <f>IF(B1297="PAGADO",0,C514)</f>
        <v>0</v>
      </c>
      <c r="AA509" s="174" t="s">
        <v>848</v>
      </c>
      <c r="AB509" s="174"/>
      <c r="AC509" s="174"/>
      <c r="AD509" s="17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5" t="str">
        <f>IF(Y514&lt;0,"NO PAGAR","COBRAR'")</f>
        <v>COBRAR'</v>
      </c>
      <c r="Y515" s="17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5" t="str">
        <f>IF(C514&lt;0,"NO PAGAR","COBRAR'")</f>
        <v>COBRAR'</v>
      </c>
      <c r="C516" s="17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6" t="s">
        <v>29</v>
      </c>
      <c r="AD550" s="176"/>
      <c r="AE550" s="176"/>
    </row>
    <row r="551" spans="2:41">
      <c r="H551" s="173" t="s">
        <v>28</v>
      </c>
      <c r="I551" s="173"/>
      <c r="J551" s="173"/>
      <c r="V551" s="17"/>
      <c r="AC551" s="176"/>
      <c r="AD551" s="176"/>
      <c r="AE551" s="176"/>
    </row>
    <row r="552" spans="2:41">
      <c r="H552" s="173"/>
      <c r="I552" s="173"/>
      <c r="J552" s="173"/>
      <c r="V552" s="17"/>
      <c r="AC552" s="176"/>
      <c r="AD552" s="176"/>
      <c r="AE552" s="17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4" t="s">
        <v>1025</v>
      </c>
      <c r="F556" s="174"/>
      <c r="G556" s="174"/>
      <c r="H556" s="174"/>
      <c r="V556" s="17"/>
      <c r="X556" s="23" t="s">
        <v>32</v>
      </c>
      <c r="Y556" s="20">
        <f>IF(B556="PAGADO",0,C561)</f>
        <v>0</v>
      </c>
      <c r="AA556" s="174" t="s">
        <v>20</v>
      </c>
      <c r="AB556" s="174"/>
      <c r="AC556" s="174"/>
      <c r="AD556" s="17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7" t="str">
        <f>IF(C561&lt;0,"NO PAGAR","COBRAR")</f>
        <v>COBRAR</v>
      </c>
      <c r="C562" s="17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7" t="str">
        <f>IF(Y561&lt;0,"NO PAGAR","COBRAR")</f>
        <v>COBRAR</v>
      </c>
      <c r="Y562" s="17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3" t="s">
        <v>30</v>
      </c>
      <c r="I591" s="173"/>
      <c r="J591" s="173"/>
      <c r="V591" s="17"/>
      <c r="AA591" s="173" t="s">
        <v>31</v>
      </c>
      <c r="AB591" s="173"/>
      <c r="AC591" s="173"/>
    </row>
    <row r="592" spans="1:43">
      <c r="H592" s="173"/>
      <c r="I592" s="173"/>
      <c r="J592" s="173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1160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6" t="s">
        <v>29</v>
      </c>
      <c r="AD638" s="176"/>
      <c r="AE638" s="176"/>
    </row>
    <row r="639" spans="5:31">
      <c r="H639" s="173" t="s">
        <v>28</v>
      </c>
      <c r="I639" s="173"/>
      <c r="J639" s="173"/>
      <c r="V639" s="17"/>
      <c r="AC639" s="176"/>
      <c r="AD639" s="176"/>
      <c r="AE639" s="176"/>
    </row>
    <row r="640" spans="5:31">
      <c r="H640" s="173"/>
      <c r="I640" s="173"/>
      <c r="J640" s="173"/>
      <c r="V640" s="17"/>
      <c r="AC640" s="176"/>
      <c r="AD640" s="176"/>
      <c r="AE640" s="17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1160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3" t="s">
        <v>30</v>
      </c>
      <c r="I684" s="173"/>
      <c r="J684" s="173"/>
      <c r="V684" s="17"/>
      <c r="AA684" s="173" t="s">
        <v>31</v>
      </c>
      <c r="AB684" s="173"/>
      <c r="AC684" s="173"/>
    </row>
    <row r="685" spans="1:43">
      <c r="H685" s="173"/>
      <c r="I685" s="173"/>
      <c r="J685" s="173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1160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6" t="s">
        <v>29</v>
      </c>
      <c r="AD731" s="176"/>
      <c r="AE731" s="176"/>
    </row>
    <row r="732" spans="2:31">
      <c r="H732" s="173" t="s">
        <v>28</v>
      </c>
      <c r="I732" s="173"/>
      <c r="J732" s="173"/>
      <c r="V732" s="17"/>
      <c r="AC732" s="176"/>
      <c r="AD732" s="176"/>
      <c r="AE732" s="176"/>
    </row>
    <row r="733" spans="2:31">
      <c r="H733" s="173"/>
      <c r="I733" s="173"/>
      <c r="J733" s="173"/>
      <c r="V733" s="17"/>
      <c r="AC733" s="176"/>
      <c r="AD733" s="176"/>
      <c r="AE733" s="176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1160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3" t="s">
        <v>30</v>
      </c>
      <c r="I777" s="173"/>
      <c r="J777" s="173"/>
      <c r="V777" s="17"/>
      <c r="AA777" s="173" t="s">
        <v>31</v>
      </c>
      <c r="AB777" s="173"/>
      <c r="AC777" s="173"/>
    </row>
    <row r="778" spans="1:43">
      <c r="H778" s="173"/>
      <c r="I778" s="173"/>
      <c r="J778" s="173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1160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6" t="s">
        <v>29</v>
      </c>
      <c r="AD824" s="176"/>
      <c r="AE824" s="176"/>
    </row>
    <row r="825" spans="2:41">
      <c r="H825" s="173" t="s">
        <v>28</v>
      </c>
      <c r="I825" s="173"/>
      <c r="J825" s="173"/>
      <c r="V825" s="17"/>
      <c r="AC825" s="176"/>
      <c r="AD825" s="176"/>
      <c r="AE825" s="176"/>
    </row>
    <row r="826" spans="2:41">
      <c r="H826" s="173"/>
      <c r="I826" s="173"/>
      <c r="J826" s="173"/>
      <c r="V826" s="17"/>
      <c r="AC826" s="176"/>
      <c r="AD826" s="176"/>
      <c r="AE826" s="176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1160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3" t="s">
        <v>30</v>
      </c>
      <c r="I870" s="173"/>
      <c r="J870" s="173"/>
      <c r="V870" s="17"/>
      <c r="AA870" s="173" t="s">
        <v>31</v>
      </c>
      <c r="AB870" s="173"/>
      <c r="AC870" s="173"/>
    </row>
    <row r="871" spans="1:43">
      <c r="H871" s="173"/>
      <c r="I871" s="173"/>
      <c r="J871" s="173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1160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6" t="s">
        <v>29</v>
      </c>
      <c r="AD918" s="176"/>
      <c r="AE918" s="176"/>
    </row>
    <row r="919" spans="2:41">
      <c r="H919" s="173" t="s">
        <v>28</v>
      </c>
      <c r="I919" s="173"/>
      <c r="J919" s="173"/>
      <c r="V919" s="17"/>
      <c r="AC919" s="176"/>
      <c r="AD919" s="176"/>
      <c r="AE919" s="176"/>
    </row>
    <row r="920" spans="2:41">
      <c r="H920" s="173"/>
      <c r="I920" s="173"/>
      <c r="J920" s="173"/>
      <c r="V920" s="17"/>
      <c r="AC920" s="176"/>
      <c r="AD920" s="176"/>
      <c r="AE920" s="176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1160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3" t="s">
        <v>30</v>
      </c>
      <c r="I964" s="173"/>
      <c r="J964" s="173"/>
      <c r="V964" s="17"/>
      <c r="AA964" s="173" t="s">
        <v>31</v>
      </c>
      <c r="AB964" s="173"/>
      <c r="AC964" s="173"/>
    </row>
    <row r="965" spans="1:43">
      <c r="H965" s="173"/>
      <c r="I965" s="173"/>
      <c r="J965" s="173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1160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6" t="s">
        <v>29</v>
      </c>
      <c r="AD1011" s="176"/>
      <c r="AE1011" s="176"/>
    </row>
    <row r="1012" spans="2:41">
      <c r="H1012" s="173" t="s">
        <v>28</v>
      </c>
      <c r="I1012" s="173"/>
      <c r="J1012" s="173"/>
      <c r="V1012" s="17"/>
      <c r="AC1012" s="176"/>
      <c r="AD1012" s="176"/>
      <c r="AE1012" s="176"/>
    </row>
    <row r="1013" spans="2:41">
      <c r="H1013" s="173"/>
      <c r="I1013" s="173"/>
      <c r="J1013" s="173"/>
      <c r="V1013" s="17"/>
      <c r="AC1013" s="176"/>
      <c r="AD1013" s="176"/>
      <c r="AE1013" s="176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1160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3" t="s">
        <v>30</v>
      </c>
      <c r="I1057" s="173"/>
      <c r="J1057" s="173"/>
      <c r="V1057" s="17"/>
      <c r="AA1057" s="173" t="s">
        <v>31</v>
      </c>
      <c r="AB1057" s="173"/>
      <c r="AC1057" s="173"/>
    </row>
    <row r="1058" spans="2:41">
      <c r="H1058" s="173"/>
      <c r="I1058" s="173"/>
      <c r="J1058" s="173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1160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6" t="s">
        <v>29</v>
      </c>
      <c r="AD93" s="176"/>
      <c r="AE93" s="176"/>
    </row>
    <row r="94" spans="2:31">
      <c r="H94" s="173" t="s">
        <v>28</v>
      </c>
      <c r="I94" s="173"/>
      <c r="J94" s="173"/>
      <c r="V94" s="17"/>
      <c r="AC94" s="176"/>
      <c r="AD94" s="176"/>
      <c r="AE94" s="176"/>
    </row>
    <row r="95" spans="2:31">
      <c r="H95" s="173"/>
      <c r="I95" s="173"/>
      <c r="J95" s="173"/>
      <c r="V95" s="17"/>
      <c r="AC95" s="176"/>
      <c r="AD95" s="176"/>
      <c r="AE95" s="17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7" t="str">
        <f>IF(C104&lt;0,"NO PAGAR","COBRAR")</f>
        <v>COBRAR</v>
      </c>
      <c r="C105" s="17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7" t="str">
        <f>IF(Y104&lt;0,"NO PAGAR","COBRAR")</f>
        <v>COBRAR</v>
      </c>
      <c r="Y105" s="17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COBRAR'</v>
      </c>
      <c r="Y142" s="17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COBRAR'</v>
      </c>
      <c r="C143" s="17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6" t="s">
        <v>29</v>
      </c>
      <c r="AD179" s="176"/>
      <c r="AE179" s="176"/>
    </row>
    <row r="180" spans="2:41">
      <c r="H180" s="173" t="s">
        <v>28</v>
      </c>
      <c r="I180" s="173"/>
      <c r="J180" s="173"/>
      <c r="V180" s="17"/>
      <c r="AC180" s="176"/>
      <c r="AD180" s="176"/>
      <c r="AE180" s="176"/>
    </row>
    <row r="181" spans="2:41">
      <c r="H181" s="173"/>
      <c r="I181" s="173"/>
      <c r="J181" s="173"/>
      <c r="V181" s="17"/>
      <c r="AC181" s="176"/>
      <c r="AD181" s="176"/>
      <c r="AE181" s="17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7" t="str">
        <f>IF(C190&lt;0,"NO PAGAR","COBRAR")</f>
        <v>COBRAR</v>
      </c>
      <c r="C191" s="17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7" t="str">
        <f>IF(Y190&lt;0,"NO PAGAR","COBRAR")</f>
        <v>COBRAR</v>
      </c>
      <c r="Y191" s="17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>
      <c r="H226" s="173"/>
      <c r="I226" s="173"/>
      <c r="J226" s="173"/>
      <c r="V226" s="17"/>
      <c r="AA226" s="173"/>
      <c r="AB226" s="173"/>
      <c r="AC226" s="17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5" t="str">
        <f>IF(Y235&lt;0,"NO PAGAR","COBRAR'")</f>
        <v>COBRAR'</v>
      </c>
      <c r="Y236" s="17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5" t="str">
        <f>IF(C235&lt;0,"NO PAGAR","COBRAR'")</f>
        <v>COBRAR'</v>
      </c>
      <c r="C237" s="17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6" t="s">
        <v>29</v>
      </c>
      <c r="AD271" s="176"/>
      <c r="AE271" s="176"/>
    </row>
    <row r="272" spans="2:31">
      <c r="H272" s="173" t="s">
        <v>28</v>
      </c>
      <c r="I272" s="173"/>
      <c r="J272" s="173"/>
      <c r="V272" s="17"/>
      <c r="AC272" s="176"/>
      <c r="AD272" s="176"/>
      <c r="AE272" s="176"/>
    </row>
    <row r="273" spans="2:41">
      <c r="H273" s="173"/>
      <c r="I273" s="173"/>
      <c r="J273" s="173"/>
      <c r="V273" s="17"/>
      <c r="AC273" s="176"/>
      <c r="AD273" s="176"/>
      <c r="AE273" s="17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7" t="str">
        <f>IF(C282&lt;0,"NO PAGAR","COBRAR")</f>
        <v>COBRAR</v>
      </c>
      <c r="C283" s="17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7" t="str">
        <f>IF(Y282&lt;0,"NO PAGAR","COBRAR")</f>
        <v>COBRAR</v>
      </c>
      <c r="Y283" s="17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>
      <c r="H318" s="173"/>
      <c r="I318" s="173"/>
      <c r="J318" s="173"/>
      <c r="V318" s="17"/>
      <c r="AA318" s="173"/>
      <c r="AB318" s="173"/>
      <c r="AC318" s="17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5" t="str">
        <f>IF(Y327&lt;0,"NO PAGAR","COBRAR'")</f>
        <v>COBRAR'</v>
      </c>
      <c r="Y328" s="17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5" t="str">
        <f>IF(C327&lt;0,"NO PAGAR","COBRAR'")</f>
        <v>COBRAR'</v>
      </c>
      <c r="C329" s="17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6" t="s">
        <v>29</v>
      </c>
      <c r="AD364" s="176"/>
      <c r="AE364" s="176"/>
    </row>
    <row r="365" spans="8:31">
      <c r="H365" s="173" t="s">
        <v>28</v>
      </c>
      <c r="I365" s="173"/>
      <c r="J365" s="173"/>
      <c r="V365" s="17"/>
      <c r="AC365" s="176"/>
      <c r="AD365" s="176"/>
      <c r="AE365" s="176"/>
    </row>
    <row r="366" spans="8:31">
      <c r="H366" s="173"/>
      <c r="I366" s="173"/>
      <c r="J366" s="173"/>
      <c r="V366" s="17"/>
      <c r="AC366" s="176"/>
      <c r="AD366" s="176"/>
      <c r="AE366" s="17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7" t="str">
        <f>IF(C375&lt;0,"NO PAGAR","COBRAR")</f>
        <v>COBRAR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7" t="str">
        <f>IF(Y375&lt;0,"NO PAGAR","COBRAR")</f>
        <v>COBRAR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>
      <c r="H411" s="173"/>
      <c r="I411" s="173"/>
      <c r="J411" s="173"/>
      <c r="V411" s="17"/>
      <c r="AA411" s="173"/>
      <c r="AB411" s="173"/>
      <c r="AC411" s="17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860</v>
      </c>
      <c r="AB415" s="174"/>
      <c r="AC415" s="174"/>
      <c r="AD415" s="17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COBRAR'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6" t="s">
        <v>29</v>
      </c>
      <c r="AD454" s="176"/>
      <c r="AE454" s="176"/>
    </row>
    <row r="455" spans="2:41">
      <c r="H455" s="173" t="s">
        <v>28</v>
      </c>
      <c r="I455" s="173"/>
      <c r="J455" s="173"/>
      <c r="V455" s="17"/>
      <c r="AC455" s="176"/>
      <c r="AD455" s="176"/>
      <c r="AE455" s="176"/>
    </row>
    <row r="456" spans="2:41">
      <c r="H456" s="173"/>
      <c r="I456" s="173"/>
      <c r="J456" s="173"/>
      <c r="V456" s="17"/>
      <c r="AC456" s="176"/>
      <c r="AD456" s="176"/>
      <c r="AE456" s="17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921</v>
      </c>
      <c r="AB460" s="174"/>
      <c r="AC460" s="174"/>
      <c r="AD460" s="17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7" t="str">
        <f>IF(C465&lt;0,"NO PAGAR","COBRAR")</f>
        <v>COBRAR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7" t="str">
        <f>IF(Y465&lt;0,"NO PAGAR","COBRAR")</f>
        <v>COBRAR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>
      <c r="H501" s="173"/>
      <c r="I501" s="173"/>
      <c r="J501" s="173"/>
      <c r="V501" s="17"/>
      <c r="AA501" s="173"/>
      <c r="AB501" s="173"/>
      <c r="AC501" s="17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4" t="s">
        <v>991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5" t="str">
        <f>IF(Y510&lt;0,"NO PAGAR","COBRAR'")</f>
        <v>COBRAR'</v>
      </c>
      <c r="Y511" s="17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5" t="s">
        <v>993</v>
      </c>
      <c r="C512" s="17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6" t="s">
        <v>29</v>
      </c>
      <c r="AD639" s="176"/>
      <c r="AE639" s="176"/>
    </row>
    <row r="640" spans="2:31">
      <c r="H640" s="173" t="s">
        <v>28</v>
      </c>
      <c r="I640" s="173"/>
      <c r="J640" s="173"/>
      <c r="V640" s="17"/>
      <c r="AC640" s="176"/>
      <c r="AD640" s="176"/>
      <c r="AE640" s="176"/>
    </row>
    <row r="641" spans="2:41">
      <c r="H641" s="173"/>
      <c r="I641" s="173"/>
      <c r="J641" s="173"/>
      <c r="V641" s="17"/>
      <c r="AC641" s="176"/>
      <c r="AD641" s="176"/>
      <c r="AE641" s="17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6" t="s">
        <v>29</v>
      </c>
      <c r="AD732" s="176"/>
      <c r="AE732" s="176"/>
    </row>
    <row r="733" spans="8:31">
      <c r="H733" s="173" t="s">
        <v>28</v>
      </c>
      <c r="I733" s="173"/>
      <c r="J733" s="173"/>
      <c r="V733" s="17"/>
      <c r="AC733" s="176"/>
      <c r="AD733" s="176"/>
      <c r="AE733" s="176"/>
    </row>
    <row r="734" spans="8:31">
      <c r="H734" s="173"/>
      <c r="I734" s="173"/>
      <c r="J734" s="173"/>
      <c r="V734" s="17"/>
      <c r="AC734" s="176"/>
      <c r="AD734" s="176"/>
      <c r="AE734" s="176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6" t="s">
        <v>29</v>
      </c>
      <c r="AD825" s="176"/>
      <c r="AE825" s="176"/>
    </row>
    <row r="826" spans="2:41">
      <c r="H826" s="173" t="s">
        <v>28</v>
      </c>
      <c r="I826" s="173"/>
      <c r="J826" s="173"/>
      <c r="V826" s="17"/>
      <c r="AC826" s="176"/>
      <c r="AD826" s="176"/>
      <c r="AE826" s="176"/>
    </row>
    <row r="827" spans="2:41">
      <c r="H827" s="173"/>
      <c r="I827" s="173"/>
      <c r="J827" s="173"/>
      <c r="V827" s="17"/>
      <c r="AC827" s="176"/>
      <c r="AD827" s="176"/>
      <c r="AE827" s="176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6" t="s">
        <v>29</v>
      </c>
      <c r="AD919" s="176"/>
      <c r="AE919" s="176"/>
    </row>
    <row r="920" spans="2:41">
      <c r="H920" s="173" t="s">
        <v>28</v>
      </c>
      <c r="I920" s="173"/>
      <c r="J920" s="173"/>
      <c r="V920" s="17"/>
      <c r="AC920" s="176"/>
      <c r="AD920" s="176"/>
      <c r="AE920" s="176"/>
    </row>
    <row r="921" spans="2:41">
      <c r="H921" s="173"/>
      <c r="I921" s="173"/>
      <c r="J921" s="173"/>
      <c r="V921" s="17"/>
      <c r="AC921" s="176"/>
      <c r="AD921" s="176"/>
      <c r="AE921" s="176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6" t="s">
        <v>29</v>
      </c>
      <c r="AD1012" s="176"/>
      <c r="AE1012" s="176"/>
    </row>
    <row r="1013" spans="2:41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>
      <c r="H1014" s="173"/>
      <c r="I1014" s="173"/>
      <c r="J1014" s="173"/>
      <c r="V1014" s="17"/>
      <c r="AC1014" s="176"/>
      <c r="AD1014" s="176"/>
      <c r="AE1014" s="176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1" zoomScaleNormal="100" workbookViewId="0">
      <selection activeCell="B547" sqref="B547:J57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4" t="s">
        <v>343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4" t="s">
        <v>309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IF(B1009="PAGADO",0,C241)</f>
        <v>0</v>
      </c>
      <c r="AA236" s="174" t="s">
        <v>253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IF(B1101="PAGADO",0,C333)</f>
        <v>0</v>
      </c>
      <c r="AA328" s="174" t="s">
        <v>699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6" t="s">
        <v>29</v>
      </c>
      <c r="AD363" s="176"/>
      <c r="AE363" s="176"/>
    </row>
    <row r="364" spans="2:31">
      <c r="H364" s="173" t="s">
        <v>28</v>
      </c>
      <c r="I364" s="173"/>
      <c r="J364" s="173"/>
      <c r="V364" s="17"/>
      <c r="AC364" s="176"/>
      <c r="AD364" s="176"/>
      <c r="AE364" s="176"/>
    </row>
    <row r="365" spans="2:31">
      <c r="H365" s="173"/>
      <c r="I365" s="173"/>
      <c r="J365" s="173"/>
      <c r="V365" s="17"/>
      <c r="AC365" s="176"/>
      <c r="AD365" s="176"/>
      <c r="AE365" s="17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7" t="str">
        <f>IF(C374&lt;0,"NO PAGAR","COBRAR")</f>
        <v>COBRAR</v>
      </c>
      <c r="C375" s="17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7" t="str">
        <f>IF(Y374&lt;0,"NO PAGAR","COBRAR")</f>
        <v>COBRAR</v>
      </c>
      <c r="Y375" s="17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>
      <c r="H410" s="173"/>
      <c r="I410" s="173"/>
      <c r="J410" s="173"/>
      <c r="V410" s="17"/>
      <c r="AA410" s="173"/>
      <c r="AB410" s="173"/>
      <c r="AC410" s="17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4" t="s">
        <v>309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5" t="str">
        <f>IF(Y419&lt;0,"NO PAGAR","COBRAR'")</f>
        <v>COBRAR'</v>
      </c>
      <c r="Y420" s="17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5" t="str">
        <f>IF(C419&lt;0,"NO PAGAR","COBRAR'")</f>
        <v>COBRAR'</v>
      </c>
      <c r="C421" s="17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6" t="s">
        <v>29</v>
      </c>
      <c r="AD453" s="176"/>
      <c r="AE453" s="176"/>
    </row>
    <row r="454" spans="2:41">
      <c r="H454" s="173" t="s">
        <v>28</v>
      </c>
      <c r="I454" s="173"/>
      <c r="J454" s="173"/>
      <c r="V454" s="17"/>
      <c r="AC454" s="176"/>
      <c r="AD454" s="176"/>
      <c r="AE454" s="176"/>
    </row>
    <row r="455" spans="2:41">
      <c r="H455" s="173"/>
      <c r="I455" s="173"/>
      <c r="J455" s="173"/>
      <c r="V455" s="17"/>
      <c r="AC455" s="176"/>
      <c r="AD455" s="176"/>
      <c r="AE455" s="17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7" t="str">
        <f>IF(C464&lt;0,"NO PAGAR","COBRAR")</f>
        <v>COBRAR</v>
      </c>
      <c r="C465" s="17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7" t="str">
        <f>IF(Y464&lt;0,"NO PAGAR","COBRAR")</f>
        <v>COBRAR</v>
      </c>
      <c r="Y465" s="17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>
      <c r="H500" s="173"/>
      <c r="I500" s="173"/>
      <c r="J500" s="173"/>
      <c r="V500" s="17"/>
      <c r="AA500" s="173"/>
      <c r="AB500" s="173"/>
      <c r="AC500" s="17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1006</v>
      </c>
      <c r="AB504" s="174"/>
      <c r="AC504" s="174"/>
      <c r="AD504" s="17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5" t="str">
        <f>IF(Y509&lt;0,"NO PAGAR","COBRAR'")</f>
        <v>COBRAR'</v>
      </c>
      <c r="Y510" s="17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5" t="str">
        <f>IF(C509&lt;0,"NO PAGAR","COBRAR'")</f>
        <v>COBRAR'</v>
      </c>
      <c r="C511" s="17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4" t="s">
        <v>253</v>
      </c>
      <c r="F552" s="174"/>
      <c r="G552" s="174"/>
      <c r="H552" s="174"/>
      <c r="V552" s="17"/>
      <c r="X552" s="23" t="s">
        <v>32</v>
      </c>
      <c r="Y552" s="20">
        <f>IF(B552="PAGADO",0,C557)</f>
        <v>60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3" t="s">
        <v>30</v>
      </c>
      <c r="I585" s="173"/>
      <c r="J585" s="173"/>
      <c r="V585" s="17"/>
      <c r="AA585" s="173" t="s">
        <v>31</v>
      </c>
      <c r="AB585" s="173"/>
      <c r="AC585" s="173"/>
    </row>
    <row r="586" spans="1:43">
      <c r="H586" s="173"/>
      <c r="I586" s="173"/>
      <c r="J586" s="173"/>
      <c r="V586" s="17"/>
      <c r="AA586" s="173"/>
      <c r="AB586" s="173"/>
      <c r="AC586" s="173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60</v>
      </c>
      <c r="E590" s="174" t="s">
        <v>20</v>
      </c>
      <c r="F590" s="174"/>
      <c r="G590" s="174"/>
      <c r="H590" s="174"/>
      <c r="V590" s="17"/>
      <c r="X590" s="23" t="s">
        <v>32</v>
      </c>
      <c r="Y590" s="20">
        <f>IF(B1390="PAGADO",0,C595)</f>
        <v>60</v>
      </c>
      <c r="AA590" s="174" t="s">
        <v>20</v>
      </c>
      <c r="AB590" s="174"/>
      <c r="AC590" s="174"/>
      <c r="AD590" s="17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60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60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5" t="str">
        <f>IF(Y595&lt;0,"NO PAGAR","COBRAR'")</f>
        <v>COBRAR'</v>
      </c>
      <c r="Y596" s="175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5" t="str">
        <f>IF(C595&lt;0,"NO PAGAR","COBRAR'")</f>
        <v>COBRAR'</v>
      </c>
      <c r="C597" s="175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68" t="s">
        <v>9</v>
      </c>
      <c r="C598" s="16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68" t="s">
        <v>9</v>
      </c>
      <c r="Y598" s="169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0" t="s">
        <v>7</v>
      </c>
      <c r="F606" s="171"/>
      <c r="G606" s="172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0" t="s">
        <v>7</v>
      </c>
      <c r="AB606" s="171"/>
      <c r="AC606" s="172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0" t="s">
        <v>7</v>
      </c>
      <c r="O608" s="171"/>
      <c r="P608" s="171"/>
      <c r="Q608" s="172"/>
      <c r="R608" s="18">
        <f>SUM(R592:R607)</f>
        <v>0</v>
      </c>
      <c r="S608" s="3"/>
      <c r="V608" s="17"/>
      <c r="X608" s="12"/>
      <c r="Y608" s="10"/>
      <c r="AJ608" s="170" t="s">
        <v>7</v>
      </c>
      <c r="AK608" s="171"/>
      <c r="AL608" s="171"/>
      <c r="AM608" s="172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6" t="s">
        <v>29</v>
      </c>
      <c r="AD632" s="176"/>
      <c r="AE632" s="176"/>
    </row>
    <row r="633" spans="2:41">
      <c r="H633" s="173" t="s">
        <v>28</v>
      </c>
      <c r="I633" s="173"/>
      <c r="J633" s="173"/>
      <c r="V633" s="17"/>
      <c r="AC633" s="176"/>
      <c r="AD633" s="176"/>
      <c r="AE633" s="176"/>
    </row>
    <row r="634" spans="2:41">
      <c r="H634" s="173"/>
      <c r="I634" s="173"/>
      <c r="J634" s="173"/>
      <c r="V634" s="17"/>
      <c r="AC634" s="176"/>
      <c r="AD634" s="176"/>
      <c r="AE634" s="176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60</v>
      </c>
      <c r="E638" s="174" t="s">
        <v>20</v>
      </c>
      <c r="F638" s="174"/>
      <c r="G638" s="174"/>
      <c r="H638" s="174"/>
      <c r="V638" s="17"/>
      <c r="X638" s="23" t="s">
        <v>32</v>
      </c>
      <c r="Y638" s="20">
        <f>IF(B638="PAGADO",0,C643)</f>
        <v>60</v>
      </c>
      <c r="AA638" s="174" t="s">
        <v>20</v>
      </c>
      <c r="AB638" s="174"/>
      <c r="AC638" s="174"/>
      <c r="AD638" s="17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60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60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7" t="str">
        <f>IF(C643&lt;0,"NO PAGAR","COBRAR")</f>
        <v>COBRAR</v>
      </c>
      <c r="C644" s="177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7" t="str">
        <f>IF(Y643&lt;0,"NO PAGAR","COBRAR")</f>
        <v>COBRAR</v>
      </c>
      <c r="Y644" s="177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68" t="s">
        <v>9</v>
      </c>
      <c r="C645" s="16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68" t="s">
        <v>9</v>
      </c>
      <c r="Y645" s="16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0" t="s">
        <v>7</v>
      </c>
      <c r="F654" s="171"/>
      <c r="G654" s="172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0" t="s">
        <v>7</v>
      </c>
      <c r="AB654" s="171"/>
      <c r="AC654" s="172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0" t="s">
        <v>7</v>
      </c>
      <c r="O656" s="171"/>
      <c r="P656" s="171"/>
      <c r="Q656" s="172"/>
      <c r="R656" s="18">
        <f>SUM(R640:R655)</f>
        <v>0</v>
      </c>
      <c r="S656" s="3"/>
      <c r="V656" s="17"/>
      <c r="X656" s="12"/>
      <c r="Y656" s="10"/>
      <c r="AJ656" s="170" t="s">
        <v>7</v>
      </c>
      <c r="AK656" s="171"/>
      <c r="AL656" s="171"/>
      <c r="AM656" s="172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3" t="s">
        <v>30</v>
      </c>
      <c r="I678" s="173"/>
      <c r="J678" s="173"/>
      <c r="V678" s="17"/>
      <c r="AA678" s="173" t="s">
        <v>31</v>
      </c>
      <c r="AB678" s="173"/>
      <c r="AC678" s="173"/>
    </row>
    <row r="679" spans="1:43">
      <c r="H679" s="173"/>
      <c r="I679" s="173"/>
      <c r="J679" s="173"/>
      <c r="V679" s="17"/>
      <c r="AA679" s="173"/>
      <c r="AB679" s="173"/>
      <c r="AC679" s="173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60</v>
      </c>
      <c r="E683" s="174" t="s">
        <v>20</v>
      </c>
      <c r="F683" s="174"/>
      <c r="G683" s="174"/>
      <c r="H683" s="174"/>
      <c r="V683" s="17"/>
      <c r="X683" s="23" t="s">
        <v>32</v>
      </c>
      <c r="Y683" s="20">
        <f>IF(B1483="PAGADO",0,C688)</f>
        <v>60</v>
      </c>
      <c r="AA683" s="174" t="s">
        <v>20</v>
      </c>
      <c r="AB683" s="174"/>
      <c r="AC683" s="174"/>
      <c r="AD683" s="17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60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60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5" t="str">
        <f>IF(Y688&lt;0,"NO PAGAR","COBRAR'")</f>
        <v>COBRAR'</v>
      </c>
      <c r="Y689" s="175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5" t="str">
        <f>IF(C688&lt;0,"NO PAGAR","COBRAR'")</f>
        <v>COBRAR'</v>
      </c>
      <c r="C690" s="175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68" t="s">
        <v>9</v>
      </c>
      <c r="C691" s="16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68" t="s">
        <v>9</v>
      </c>
      <c r="Y691" s="169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0" t="s">
        <v>7</v>
      </c>
      <c r="F699" s="171"/>
      <c r="G699" s="172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0" t="s">
        <v>7</v>
      </c>
      <c r="AB699" s="171"/>
      <c r="AC699" s="172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0" t="s">
        <v>7</v>
      </c>
      <c r="O701" s="171"/>
      <c r="P701" s="171"/>
      <c r="Q701" s="172"/>
      <c r="R701" s="18">
        <f>SUM(R685:R700)</f>
        <v>0</v>
      </c>
      <c r="S701" s="3"/>
      <c r="V701" s="17"/>
      <c r="X701" s="12"/>
      <c r="Y701" s="10"/>
      <c r="AJ701" s="170" t="s">
        <v>7</v>
      </c>
      <c r="AK701" s="171"/>
      <c r="AL701" s="171"/>
      <c r="AM701" s="172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6" t="s">
        <v>29</v>
      </c>
      <c r="AD725" s="176"/>
      <c r="AE725" s="176"/>
    </row>
    <row r="726" spans="2:41">
      <c r="H726" s="173" t="s">
        <v>28</v>
      </c>
      <c r="I726" s="173"/>
      <c r="J726" s="173"/>
      <c r="V726" s="17"/>
      <c r="AC726" s="176"/>
      <c r="AD726" s="176"/>
      <c r="AE726" s="176"/>
    </row>
    <row r="727" spans="2:41">
      <c r="H727" s="173"/>
      <c r="I727" s="173"/>
      <c r="J727" s="173"/>
      <c r="V727" s="17"/>
      <c r="AC727" s="176"/>
      <c r="AD727" s="176"/>
      <c r="AE727" s="176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60</v>
      </c>
      <c r="E731" s="174" t="s">
        <v>20</v>
      </c>
      <c r="F731" s="174"/>
      <c r="G731" s="174"/>
      <c r="H731" s="174"/>
      <c r="V731" s="17"/>
      <c r="X731" s="23" t="s">
        <v>32</v>
      </c>
      <c r="Y731" s="20">
        <f>IF(B731="PAGADO",0,C736)</f>
        <v>60</v>
      </c>
      <c r="AA731" s="174" t="s">
        <v>20</v>
      </c>
      <c r="AB731" s="174"/>
      <c r="AC731" s="174"/>
      <c r="AD731" s="17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60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60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7" t="str">
        <f>IF(C736&lt;0,"NO PAGAR","COBRAR")</f>
        <v>COBRAR</v>
      </c>
      <c r="C737" s="177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7" t="str">
        <f>IF(Y736&lt;0,"NO PAGAR","COBRAR")</f>
        <v>COBRAR</v>
      </c>
      <c r="Y737" s="177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68" t="s">
        <v>9</v>
      </c>
      <c r="C738" s="16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68" t="s">
        <v>9</v>
      </c>
      <c r="Y738" s="16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0" t="s">
        <v>7</v>
      </c>
      <c r="F747" s="171"/>
      <c r="G747" s="172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0" t="s">
        <v>7</v>
      </c>
      <c r="AB747" s="171"/>
      <c r="AC747" s="172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0" t="s">
        <v>7</v>
      </c>
      <c r="O749" s="171"/>
      <c r="P749" s="171"/>
      <c r="Q749" s="172"/>
      <c r="R749" s="18">
        <f>SUM(R733:R748)</f>
        <v>0</v>
      </c>
      <c r="S749" s="3"/>
      <c r="V749" s="17"/>
      <c r="X749" s="12"/>
      <c r="Y749" s="10"/>
      <c r="AJ749" s="170" t="s">
        <v>7</v>
      </c>
      <c r="AK749" s="171"/>
      <c r="AL749" s="171"/>
      <c r="AM749" s="172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3" t="s">
        <v>30</v>
      </c>
      <c r="I771" s="173"/>
      <c r="J771" s="173"/>
      <c r="V771" s="17"/>
      <c r="AA771" s="173" t="s">
        <v>31</v>
      </c>
      <c r="AB771" s="173"/>
      <c r="AC771" s="173"/>
    </row>
    <row r="772" spans="1:43">
      <c r="H772" s="173"/>
      <c r="I772" s="173"/>
      <c r="J772" s="173"/>
      <c r="V772" s="17"/>
      <c r="AA772" s="173"/>
      <c r="AB772" s="173"/>
      <c r="AC772" s="17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60</v>
      </c>
      <c r="E776" s="174" t="s">
        <v>20</v>
      </c>
      <c r="F776" s="174"/>
      <c r="G776" s="174"/>
      <c r="H776" s="174"/>
      <c r="V776" s="17"/>
      <c r="X776" s="23" t="s">
        <v>32</v>
      </c>
      <c r="Y776" s="20">
        <f>IF(B1576="PAGADO",0,C781)</f>
        <v>60</v>
      </c>
      <c r="AA776" s="174" t="s">
        <v>20</v>
      </c>
      <c r="AB776" s="174"/>
      <c r="AC776" s="174"/>
      <c r="AD776" s="17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60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60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5" t="str">
        <f>IF(Y781&lt;0,"NO PAGAR","COBRAR'")</f>
        <v>COBRAR'</v>
      </c>
      <c r="Y782" s="175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5" t="str">
        <f>IF(C781&lt;0,"NO PAGAR","COBRAR'")</f>
        <v>COBRAR'</v>
      </c>
      <c r="C783" s="175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68" t="s">
        <v>9</v>
      </c>
      <c r="C784" s="16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68" t="s">
        <v>9</v>
      </c>
      <c r="Y784" s="16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0" t="s">
        <v>7</v>
      </c>
      <c r="F792" s="171"/>
      <c r="G792" s="172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0" t="s">
        <v>7</v>
      </c>
      <c r="AB792" s="171"/>
      <c r="AC792" s="172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0" t="s">
        <v>7</v>
      </c>
      <c r="O794" s="171"/>
      <c r="P794" s="171"/>
      <c r="Q794" s="172"/>
      <c r="R794" s="18">
        <f>SUM(R778:R793)</f>
        <v>0</v>
      </c>
      <c r="S794" s="3"/>
      <c r="V794" s="17"/>
      <c r="X794" s="12"/>
      <c r="Y794" s="10"/>
      <c r="AJ794" s="170" t="s">
        <v>7</v>
      </c>
      <c r="AK794" s="171"/>
      <c r="AL794" s="171"/>
      <c r="AM794" s="172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6" t="s">
        <v>29</v>
      </c>
      <c r="AD818" s="176"/>
      <c r="AE818" s="176"/>
    </row>
    <row r="819" spans="2:41">
      <c r="H819" s="173" t="s">
        <v>28</v>
      </c>
      <c r="I819" s="173"/>
      <c r="J819" s="173"/>
      <c r="V819" s="17"/>
      <c r="AC819" s="176"/>
      <c r="AD819" s="176"/>
      <c r="AE819" s="176"/>
    </row>
    <row r="820" spans="2:41">
      <c r="H820" s="173"/>
      <c r="I820" s="173"/>
      <c r="J820" s="173"/>
      <c r="V820" s="17"/>
      <c r="AC820" s="176"/>
      <c r="AD820" s="176"/>
      <c r="AE820" s="176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60</v>
      </c>
      <c r="E824" s="174" t="s">
        <v>20</v>
      </c>
      <c r="F824" s="174"/>
      <c r="G824" s="174"/>
      <c r="H824" s="174"/>
      <c r="V824" s="17"/>
      <c r="X824" s="23" t="s">
        <v>32</v>
      </c>
      <c r="Y824" s="20">
        <f>IF(B824="PAGADO",0,C829)</f>
        <v>60</v>
      </c>
      <c r="AA824" s="174" t="s">
        <v>20</v>
      </c>
      <c r="AB824" s="174"/>
      <c r="AC824" s="174"/>
      <c r="AD824" s="17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60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60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7" t="str">
        <f>IF(C829&lt;0,"NO PAGAR","COBRAR")</f>
        <v>COBRAR</v>
      </c>
      <c r="C830" s="17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7" t="str">
        <f>IF(Y829&lt;0,"NO PAGAR","COBRAR")</f>
        <v>COBRAR</v>
      </c>
      <c r="Y830" s="177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68" t="s">
        <v>9</v>
      </c>
      <c r="C831" s="16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68" t="s">
        <v>9</v>
      </c>
      <c r="Y831" s="16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0" t="s">
        <v>7</v>
      </c>
      <c r="F840" s="171"/>
      <c r="G840" s="172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0" t="s">
        <v>7</v>
      </c>
      <c r="AB840" s="171"/>
      <c r="AC840" s="172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0" t="s">
        <v>7</v>
      </c>
      <c r="O842" s="171"/>
      <c r="P842" s="171"/>
      <c r="Q842" s="172"/>
      <c r="R842" s="18">
        <f>SUM(R826:R841)</f>
        <v>0</v>
      </c>
      <c r="S842" s="3"/>
      <c r="V842" s="17"/>
      <c r="X842" s="12"/>
      <c r="Y842" s="10"/>
      <c r="AJ842" s="170" t="s">
        <v>7</v>
      </c>
      <c r="AK842" s="171"/>
      <c r="AL842" s="171"/>
      <c r="AM842" s="172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3" t="s">
        <v>30</v>
      </c>
      <c r="I864" s="173"/>
      <c r="J864" s="173"/>
      <c r="V864" s="17"/>
      <c r="AA864" s="173" t="s">
        <v>31</v>
      </c>
      <c r="AB864" s="173"/>
      <c r="AC864" s="173"/>
    </row>
    <row r="865" spans="2:41">
      <c r="H865" s="173"/>
      <c r="I865" s="173"/>
      <c r="J865" s="173"/>
      <c r="V865" s="17"/>
      <c r="AA865" s="173"/>
      <c r="AB865" s="173"/>
      <c r="AC865" s="17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60</v>
      </c>
      <c r="E869" s="174" t="s">
        <v>20</v>
      </c>
      <c r="F869" s="174"/>
      <c r="G869" s="174"/>
      <c r="H869" s="174"/>
      <c r="V869" s="17"/>
      <c r="X869" s="23" t="s">
        <v>32</v>
      </c>
      <c r="Y869" s="20">
        <f>IF(B1669="PAGADO",0,C874)</f>
        <v>60</v>
      </c>
      <c r="AA869" s="174" t="s">
        <v>20</v>
      </c>
      <c r="AB869" s="174"/>
      <c r="AC869" s="174"/>
      <c r="AD869" s="17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60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60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5" t="str">
        <f>IF(Y874&lt;0,"NO PAGAR","COBRAR'")</f>
        <v>COBRAR'</v>
      </c>
      <c r="Y875" s="17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5" t="str">
        <f>IF(C874&lt;0,"NO PAGAR","COBRAR'")</f>
        <v>COBRAR'</v>
      </c>
      <c r="C876" s="17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68" t="s">
        <v>9</v>
      </c>
      <c r="C877" s="16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68" t="s">
        <v>9</v>
      </c>
      <c r="Y877" s="16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0" t="s">
        <v>7</v>
      </c>
      <c r="F885" s="171"/>
      <c r="G885" s="17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0" t="s">
        <v>7</v>
      </c>
      <c r="AB885" s="171"/>
      <c r="AC885" s="17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0" t="s">
        <v>7</v>
      </c>
      <c r="O887" s="171"/>
      <c r="P887" s="171"/>
      <c r="Q887" s="172"/>
      <c r="R887" s="18">
        <f>SUM(R871:R886)</f>
        <v>0</v>
      </c>
      <c r="S887" s="3"/>
      <c r="V887" s="17"/>
      <c r="X887" s="12"/>
      <c r="Y887" s="10"/>
      <c r="AJ887" s="170" t="s">
        <v>7</v>
      </c>
      <c r="AK887" s="171"/>
      <c r="AL887" s="171"/>
      <c r="AM887" s="17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6" t="s">
        <v>29</v>
      </c>
      <c r="AD912" s="176"/>
      <c r="AE912" s="176"/>
    </row>
    <row r="913" spans="2:41">
      <c r="H913" s="173" t="s">
        <v>28</v>
      </c>
      <c r="I913" s="173"/>
      <c r="J913" s="173"/>
      <c r="V913" s="17"/>
      <c r="AC913" s="176"/>
      <c r="AD913" s="176"/>
      <c r="AE913" s="176"/>
    </row>
    <row r="914" spans="2:41">
      <c r="H914" s="173"/>
      <c r="I914" s="173"/>
      <c r="J914" s="173"/>
      <c r="V914" s="17"/>
      <c r="AC914" s="176"/>
      <c r="AD914" s="176"/>
      <c r="AE914" s="176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60</v>
      </c>
      <c r="E918" s="174" t="s">
        <v>20</v>
      </c>
      <c r="F918" s="174"/>
      <c r="G918" s="174"/>
      <c r="H918" s="174"/>
      <c r="V918" s="17"/>
      <c r="X918" s="23" t="s">
        <v>32</v>
      </c>
      <c r="Y918" s="20">
        <f>IF(B918="PAGADO",0,C923)</f>
        <v>60</v>
      </c>
      <c r="AA918" s="174" t="s">
        <v>20</v>
      </c>
      <c r="AB918" s="174"/>
      <c r="AC918" s="174"/>
      <c r="AD918" s="17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60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60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7" t="str">
        <f>IF(C923&lt;0,"NO PAGAR","COBRAR")</f>
        <v>COBRAR</v>
      </c>
      <c r="C924" s="17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7" t="str">
        <f>IF(Y923&lt;0,"NO PAGAR","COBRAR")</f>
        <v>COBRAR</v>
      </c>
      <c r="Y924" s="17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68" t="s">
        <v>9</v>
      </c>
      <c r="C925" s="16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68" t="s">
        <v>9</v>
      </c>
      <c r="Y925" s="16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0" t="s">
        <v>7</v>
      </c>
      <c r="F934" s="171"/>
      <c r="G934" s="17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0" t="s">
        <v>7</v>
      </c>
      <c r="AB934" s="171"/>
      <c r="AC934" s="17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0" t="s">
        <v>7</v>
      </c>
      <c r="O936" s="171"/>
      <c r="P936" s="171"/>
      <c r="Q936" s="172"/>
      <c r="R936" s="18">
        <f>SUM(R920:R935)</f>
        <v>0</v>
      </c>
      <c r="S936" s="3"/>
      <c r="V936" s="17"/>
      <c r="X936" s="12"/>
      <c r="Y936" s="10"/>
      <c r="AJ936" s="170" t="s">
        <v>7</v>
      </c>
      <c r="AK936" s="171"/>
      <c r="AL936" s="171"/>
      <c r="AM936" s="172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3" t="s">
        <v>30</v>
      </c>
      <c r="I958" s="173"/>
      <c r="J958" s="173"/>
      <c r="V958" s="17"/>
      <c r="AA958" s="173" t="s">
        <v>31</v>
      </c>
      <c r="AB958" s="173"/>
      <c r="AC958" s="173"/>
    </row>
    <row r="959" spans="1:43">
      <c r="H959" s="173"/>
      <c r="I959" s="173"/>
      <c r="J959" s="173"/>
      <c r="V959" s="17"/>
      <c r="AA959" s="173"/>
      <c r="AB959" s="173"/>
      <c r="AC959" s="17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60</v>
      </c>
      <c r="E963" s="174" t="s">
        <v>20</v>
      </c>
      <c r="F963" s="174"/>
      <c r="G963" s="174"/>
      <c r="H963" s="174"/>
      <c r="V963" s="17"/>
      <c r="X963" s="23" t="s">
        <v>32</v>
      </c>
      <c r="Y963" s="20">
        <f>IF(B1763="PAGADO",0,C968)</f>
        <v>60</v>
      </c>
      <c r="AA963" s="174" t="s">
        <v>20</v>
      </c>
      <c r="AB963" s="174"/>
      <c r="AC963" s="174"/>
      <c r="AD963" s="17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60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5" t="str">
        <f>IF(Y968&lt;0,"NO PAGAR","COBRAR'")</f>
        <v>COBRAR'</v>
      </c>
      <c r="Y969" s="17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5" t="str">
        <f>IF(C968&lt;0,"NO PAGAR","COBRAR'")</f>
        <v>COBRAR'</v>
      </c>
      <c r="C970" s="175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68" t="s">
        <v>9</v>
      </c>
      <c r="C971" s="16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68" t="s">
        <v>9</v>
      </c>
      <c r="Y971" s="16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0" t="s">
        <v>7</v>
      </c>
      <c r="F979" s="171"/>
      <c r="G979" s="17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0" t="s">
        <v>7</v>
      </c>
      <c r="AB979" s="171"/>
      <c r="AC979" s="17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0" t="s">
        <v>7</v>
      </c>
      <c r="O981" s="171"/>
      <c r="P981" s="171"/>
      <c r="Q981" s="172"/>
      <c r="R981" s="18">
        <f>SUM(R965:R980)</f>
        <v>0</v>
      </c>
      <c r="S981" s="3"/>
      <c r="V981" s="17"/>
      <c r="X981" s="12"/>
      <c r="Y981" s="10"/>
      <c r="AJ981" s="170" t="s">
        <v>7</v>
      </c>
      <c r="AK981" s="171"/>
      <c r="AL981" s="171"/>
      <c r="AM981" s="17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6" t="s">
        <v>29</v>
      </c>
      <c r="AD1005" s="176"/>
      <c r="AE1005" s="176"/>
    </row>
    <row r="1006" spans="8:31">
      <c r="H1006" s="173" t="s">
        <v>28</v>
      </c>
      <c r="I1006" s="173"/>
      <c r="J1006" s="173"/>
      <c r="V1006" s="17"/>
      <c r="AC1006" s="176"/>
      <c r="AD1006" s="176"/>
      <c r="AE1006" s="176"/>
    </row>
    <row r="1007" spans="8:31">
      <c r="H1007" s="173"/>
      <c r="I1007" s="173"/>
      <c r="J1007" s="173"/>
      <c r="V1007" s="17"/>
      <c r="AC1007" s="176"/>
      <c r="AD1007" s="176"/>
      <c r="AE1007" s="176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60</v>
      </c>
      <c r="E1011" s="174" t="s">
        <v>20</v>
      </c>
      <c r="F1011" s="174"/>
      <c r="G1011" s="174"/>
      <c r="H1011" s="174"/>
      <c r="V1011" s="17"/>
      <c r="X1011" s="23" t="s">
        <v>32</v>
      </c>
      <c r="Y1011" s="20">
        <f>IF(B1011="PAGADO",0,C1016)</f>
        <v>60</v>
      </c>
      <c r="AA1011" s="174" t="s">
        <v>20</v>
      </c>
      <c r="AB1011" s="174"/>
      <c r="AC1011" s="174"/>
      <c r="AD1011" s="17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60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60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7" t="str">
        <f>IF(C1016&lt;0,"NO PAGAR","COBRAR")</f>
        <v>COBRAR</v>
      </c>
      <c r="C1017" s="17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7" t="str">
        <f>IF(Y1016&lt;0,"NO PAGAR","COBRAR")</f>
        <v>COBRAR</v>
      </c>
      <c r="Y1017" s="17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68" t="s">
        <v>9</v>
      </c>
      <c r="C1018" s="16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68" t="s">
        <v>9</v>
      </c>
      <c r="Y1018" s="16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0" t="s">
        <v>7</v>
      </c>
      <c r="F1027" s="171"/>
      <c r="G1027" s="17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0" t="s">
        <v>7</v>
      </c>
      <c r="AB1027" s="171"/>
      <c r="AC1027" s="17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0" t="s">
        <v>7</v>
      </c>
      <c r="O1029" s="171"/>
      <c r="P1029" s="171"/>
      <c r="Q1029" s="172"/>
      <c r="R1029" s="18">
        <f>SUM(R1013:R1028)</f>
        <v>0</v>
      </c>
      <c r="S1029" s="3"/>
      <c r="V1029" s="17"/>
      <c r="X1029" s="12"/>
      <c r="Y1029" s="10"/>
      <c r="AJ1029" s="170" t="s">
        <v>7</v>
      </c>
      <c r="AK1029" s="171"/>
      <c r="AL1029" s="171"/>
      <c r="AM1029" s="172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3" t="s">
        <v>30</v>
      </c>
      <c r="I1051" s="173"/>
      <c r="J1051" s="173"/>
      <c r="V1051" s="17"/>
      <c r="AA1051" s="173" t="s">
        <v>31</v>
      </c>
      <c r="AB1051" s="173"/>
      <c r="AC1051" s="173"/>
    </row>
    <row r="1052" spans="1:43">
      <c r="H1052" s="173"/>
      <c r="I1052" s="173"/>
      <c r="J1052" s="173"/>
      <c r="V1052" s="17"/>
      <c r="AA1052" s="173"/>
      <c r="AB1052" s="173"/>
      <c r="AC1052" s="17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60</v>
      </c>
      <c r="E1056" s="174" t="s">
        <v>20</v>
      </c>
      <c r="F1056" s="174"/>
      <c r="G1056" s="174"/>
      <c r="H1056" s="174"/>
      <c r="V1056" s="17"/>
      <c r="X1056" s="23" t="s">
        <v>32</v>
      </c>
      <c r="Y1056" s="20">
        <f>IF(B1856="PAGADO",0,C1061)</f>
        <v>60</v>
      </c>
      <c r="AA1056" s="174" t="s">
        <v>20</v>
      </c>
      <c r="AB1056" s="174"/>
      <c r="AC1056" s="174"/>
      <c r="AD1056" s="17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60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60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5" t="str">
        <f>IF(Y1061&lt;0,"NO PAGAR","COBRAR'")</f>
        <v>COBRAR'</v>
      </c>
      <c r="Y1062" s="175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5" t="str">
        <f>IF(C1061&lt;0,"NO PAGAR","COBRAR'")</f>
        <v>COBRAR'</v>
      </c>
      <c r="C1063" s="175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68" t="s">
        <v>9</v>
      </c>
      <c r="C1064" s="16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68" t="s">
        <v>9</v>
      </c>
      <c r="Y1064" s="169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0" t="s">
        <v>7</v>
      </c>
      <c r="F1072" s="171"/>
      <c r="G1072" s="172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0" t="s">
        <v>7</v>
      </c>
      <c r="AB1072" s="171"/>
      <c r="AC1072" s="172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0" t="s">
        <v>7</v>
      </c>
      <c r="O1074" s="171"/>
      <c r="P1074" s="171"/>
      <c r="Q1074" s="172"/>
      <c r="R1074" s="18">
        <f>SUM(R1058:R1073)</f>
        <v>0</v>
      </c>
      <c r="S1074" s="3"/>
      <c r="V1074" s="17"/>
      <c r="X1074" s="12"/>
      <c r="Y1074" s="10"/>
      <c r="AJ1074" s="170" t="s">
        <v>7</v>
      </c>
      <c r="AK1074" s="171"/>
      <c r="AL1074" s="171"/>
      <c r="AM1074" s="172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7:C597"/>
    <mergeCell ref="B598:C598"/>
    <mergeCell ref="X598:Y598"/>
    <mergeCell ref="E568:G568"/>
    <mergeCell ref="AA568:AC568"/>
    <mergeCell ref="N570:Q570"/>
    <mergeCell ref="AJ570:AM570"/>
    <mergeCell ref="H585:J586"/>
    <mergeCell ref="AA585:AC586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0" t="s">
        <v>7</v>
      </c>
      <c r="C79" s="18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0" t="s">
        <v>7</v>
      </c>
      <c r="C96" s="182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194" t="s">
        <v>55</v>
      </c>
      <c r="B1" s="195"/>
      <c r="C1" s="195"/>
      <c r="D1" s="195"/>
      <c r="E1" s="195"/>
      <c r="F1" s="195"/>
      <c r="G1" s="195"/>
      <c r="H1" s="195"/>
      <c r="I1" s="196"/>
      <c r="J1" s="194" t="s">
        <v>55</v>
      </c>
      <c r="K1" s="195"/>
      <c r="L1" s="195"/>
      <c r="M1" s="195"/>
      <c r="N1" s="195"/>
      <c r="O1" s="195"/>
      <c r="P1" s="195"/>
      <c r="Q1" s="195"/>
      <c r="R1" s="19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197" t="s">
        <v>39</v>
      </c>
      <c r="B2" s="198"/>
      <c r="C2" s="198"/>
      <c r="D2" s="198"/>
      <c r="E2" s="198"/>
      <c r="F2" s="198"/>
      <c r="G2" s="198"/>
      <c r="H2" s="198"/>
      <c r="I2" s="199"/>
      <c r="J2" s="197" t="s">
        <v>39</v>
      </c>
      <c r="K2" s="198"/>
      <c r="L2" s="198"/>
      <c r="M2" s="198"/>
      <c r="N2" s="198"/>
      <c r="O2" s="198"/>
      <c r="P2" s="198"/>
      <c r="Q2" s="198"/>
      <c r="R2" s="19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3">
        <v>1724600125</v>
      </c>
      <c r="D5" s="20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0" t="s">
        <v>41</v>
      </c>
      <c r="AE6" s="200"/>
      <c r="AF6" s="200"/>
      <c r="AH6" s="200" t="s">
        <v>42</v>
      </c>
      <c r="AI6" s="200"/>
      <c r="AJ6" s="200"/>
      <c r="AK6" s="34"/>
      <c r="AM6" s="29"/>
      <c r="AN6" s="200" t="s">
        <v>41</v>
      </c>
      <c r="AO6" s="200"/>
      <c r="AP6" s="200"/>
      <c r="AR6" s="200" t="s">
        <v>42</v>
      </c>
      <c r="AS6" s="200"/>
      <c r="AT6" s="20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0" t="s">
        <v>41</v>
      </c>
      <c r="C8" s="200"/>
      <c r="D8" s="200"/>
      <c r="F8" s="200" t="s">
        <v>42</v>
      </c>
      <c r="G8" s="200"/>
      <c r="H8" s="200"/>
      <c r="I8" s="34"/>
      <c r="J8" s="29"/>
      <c r="K8" s="200" t="s">
        <v>41</v>
      </c>
      <c r="L8" s="200"/>
      <c r="M8" s="200"/>
      <c r="O8" s="200" t="s">
        <v>42</v>
      </c>
      <c r="P8" s="200"/>
      <c r="Q8" s="20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2">
        <f>AF12-AJ12</f>
        <v>520.00621866666677</v>
      </c>
      <c r="AK13" s="30"/>
      <c r="AM13" s="29"/>
      <c r="AQ13" s="20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2"/>
      <c r="AK14" s="30"/>
      <c r="AM14" s="29"/>
      <c r="AQ14" s="202"/>
      <c r="AU14" s="30"/>
    </row>
    <row r="15" spans="1:47" ht="15" customHeight="1">
      <c r="A15" s="29"/>
      <c r="E15" s="202">
        <f>D14-H14</f>
        <v>536.97475599999996</v>
      </c>
      <c r="I15" s="30"/>
      <c r="J15" s="29"/>
      <c r="N15" s="20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2"/>
      <c r="I16" s="30"/>
      <c r="J16" s="29"/>
      <c r="N16" s="20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1" t="s">
        <v>53</v>
      </c>
      <c r="AE19" s="201"/>
      <c r="AF19" s="201"/>
      <c r="AH19" s="201" t="s">
        <v>54</v>
      </c>
      <c r="AI19" s="201"/>
      <c r="AJ19" s="201"/>
      <c r="AK19" s="36"/>
      <c r="AM19" s="29"/>
      <c r="AN19" s="201" t="s">
        <v>53</v>
      </c>
      <c r="AO19" s="201"/>
      <c r="AP19" s="201"/>
      <c r="AR19" s="201" t="s">
        <v>54</v>
      </c>
      <c r="AS19" s="201"/>
      <c r="AT19" s="20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1" t="s">
        <v>53</v>
      </c>
      <c r="C21" s="201"/>
      <c r="D21" s="201"/>
      <c r="F21" s="201" t="s">
        <v>54</v>
      </c>
      <c r="G21" s="201"/>
      <c r="H21" s="201"/>
      <c r="I21" s="36"/>
      <c r="J21" s="29"/>
      <c r="K21" s="201" t="s">
        <v>53</v>
      </c>
      <c r="L21" s="201"/>
      <c r="M21" s="201"/>
      <c r="O21" s="201" t="s">
        <v>54</v>
      </c>
      <c r="P21" s="201"/>
      <c r="Q21" s="20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5"/>
      <c r="U22" s="205"/>
      <c r="V22" s="205"/>
      <c r="W22" s="205"/>
      <c r="X22" s="205"/>
      <c r="Y22" s="205"/>
      <c r="Z22" s="205"/>
      <c r="AA22" s="205"/>
      <c r="AB22" s="205"/>
      <c r="AC22" s="194" t="s">
        <v>55</v>
      </c>
      <c r="AD22" s="195"/>
      <c r="AE22" s="195"/>
      <c r="AF22" s="195"/>
      <c r="AG22" s="195"/>
      <c r="AH22" s="195"/>
      <c r="AI22" s="195"/>
      <c r="AJ22" s="195"/>
      <c r="AK22" s="196"/>
      <c r="AM22" s="194" t="s">
        <v>55</v>
      </c>
      <c r="AN22" s="195"/>
      <c r="AO22" s="195"/>
      <c r="AP22" s="195"/>
      <c r="AQ22" s="195"/>
      <c r="AR22" s="195"/>
      <c r="AS22" s="195"/>
      <c r="AT22" s="195"/>
      <c r="AU22" s="196"/>
    </row>
    <row r="23" spans="1:47" ht="26.25">
      <c r="A23" s="194" t="s">
        <v>55</v>
      </c>
      <c r="B23" s="195"/>
      <c r="C23" s="195"/>
      <c r="D23" s="195"/>
      <c r="E23" s="195"/>
      <c r="F23" s="195"/>
      <c r="G23" s="195"/>
      <c r="H23" s="195"/>
      <c r="I23" s="196"/>
      <c r="J23" s="194" t="s">
        <v>55</v>
      </c>
      <c r="K23" s="195"/>
      <c r="L23" s="195"/>
      <c r="M23" s="195"/>
      <c r="N23" s="195"/>
      <c r="O23" s="195"/>
      <c r="P23" s="195"/>
      <c r="Q23" s="195"/>
      <c r="R23" s="19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197" t="s">
        <v>39</v>
      </c>
      <c r="B24" s="198"/>
      <c r="C24" s="198"/>
      <c r="D24" s="198"/>
      <c r="E24" s="198"/>
      <c r="F24" s="198"/>
      <c r="G24" s="198"/>
      <c r="H24" s="198"/>
      <c r="I24" s="199"/>
      <c r="J24" s="197" t="s">
        <v>39</v>
      </c>
      <c r="K24" s="198"/>
      <c r="L24" s="198"/>
      <c r="M24" s="198"/>
      <c r="N24" s="198"/>
      <c r="O24" s="198"/>
      <c r="P24" s="198"/>
      <c r="Q24" s="198"/>
      <c r="R24" s="19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3">
        <v>1719901926</v>
      </c>
      <c r="D27" s="203"/>
      <c r="I27" s="28"/>
      <c r="J27" s="29"/>
      <c r="K27" s="1" t="s">
        <v>57</v>
      </c>
      <c r="L27">
        <v>2350864985</v>
      </c>
      <c r="R27" s="28"/>
      <c r="T27" s="91"/>
      <c r="U27" s="206"/>
      <c r="V27" s="206"/>
      <c r="W27" s="206"/>
      <c r="X27" s="91"/>
      <c r="Y27" s="206"/>
      <c r="Z27" s="206"/>
      <c r="AA27" s="206"/>
      <c r="AB27" s="95"/>
      <c r="AC27" s="29"/>
      <c r="AD27" s="200" t="s">
        <v>41</v>
      </c>
      <c r="AE27" s="200"/>
      <c r="AF27" s="200"/>
      <c r="AH27" s="200" t="s">
        <v>42</v>
      </c>
      <c r="AI27" s="200"/>
      <c r="AJ27" s="200"/>
      <c r="AK27" s="34"/>
      <c r="AM27" s="29"/>
      <c r="AN27" s="200" t="s">
        <v>41</v>
      </c>
      <c r="AO27" s="200"/>
      <c r="AP27" s="200"/>
      <c r="AR27" s="200" t="s">
        <v>42</v>
      </c>
      <c r="AS27" s="200"/>
      <c r="AT27" s="200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0" t="s">
        <v>41</v>
      </c>
      <c r="C30" s="200"/>
      <c r="D30" s="200"/>
      <c r="F30" s="200" t="s">
        <v>42</v>
      </c>
      <c r="G30" s="200"/>
      <c r="H30" s="200"/>
      <c r="I30" s="34"/>
      <c r="J30" s="29"/>
      <c r="K30" s="200" t="s">
        <v>41</v>
      </c>
      <c r="L30" s="200"/>
      <c r="M30" s="200"/>
      <c r="O30" s="200" t="s">
        <v>42</v>
      </c>
      <c r="P30" s="200"/>
      <c r="Q30" s="20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7"/>
      <c r="Y34" s="91"/>
      <c r="Z34" s="91"/>
      <c r="AA34" s="91"/>
      <c r="AB34" s="91"/>
      <c r="AC34" s="29"/>
      <c r="AG34" s="202">
        <f>AF33-AJ33</f>
        <v>520.00288533333332</v>
      </c>
      <c r="AK34" s="30"/>
      <c r="AM34" s="29"/>
      <c r="AQ34" s="20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7"/>
      <c r="Y35" s="91"/>
      <c r="Z35" s="91"/>
      <c r="AA35" s="91"/>
      <c r="AB35" s="91"/>
      <c r="AC35" s="29"/>
      <c r="AG35" s="202"/>
      <c r="AK35" s="30"/>
      <c r="AM35" s="29"/>
      <c r="AQ35" s="20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2">
        <f>D36-H36</f>
        <v>260.00144333333338</v>
      </c>
      <c r="I37" s="30"/>
      <c r="J37" s="29"/>
      <c r="N37" s="20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2"/>
      <c r="I38" s="30"/>
      <c r="J38" s="29"/>
      <c r="N38" s="20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4"/>
      <c r="V40" s="204"/>
      <c r="W40" s="204"/>
      <c r="X40" s="91"/>
      <c r="Y40" s="204"/>
      <c r="Z40" s="204"/>
      <c r="AA40" s="204"/>
      <c r="AB40" s="99"/>
      <c r="AC40" s="29"/>
      <c r="AD40" s="201" t="s">
        <v>53</v>
      </c>
      <c r="AE40" s="201"/>
      <c r="AF40" s="201"/>
      <c r="AH40" s="201" t="s">
        <v>54</v>
      </c>
      <c r="AI40" s="201"/>
      <c r="AJ40" s="201"/>
      <c r="AK40" s="36"/>
      <c r="AM40" s="29"/>
      <c r="AN40" s="201" t="s">
        <v>53</v>
      </c>
      <c r="AO40" s="201"/>
      <c r="AP40" s="201"/>
      <c r="AR40" s="201" t="s">
        <v>54</v>
      </c>
      <c r="AS40" s="201"/>
      <c r="AT40" s="20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1" t="s">
        <v>53</v>
      </c>
      <c r="C43" s="201"/>
      <c r="D43" s="201"/>
      <c r="F43" s="201" t="s">
        <v>54</v>
      </c>
      <c r="G43" s="201"/>
      <c r="H43" s="201"/>
      <c r="I43" s="36"/>
      <c r="J43" s="29"/>
      <c r="K43" s="201" t="s">
        <v>53</v>
      </c>
      <c r="L43" s="201"/>
      <c r="M43" s="201"/>
      <c r="O43" s="201" t="s">
        <v>54</v>
      </c>
      <c r="P43" s="201"/>
      <c r="Q43" s="20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194" t="s">
        <v>55</v>
      </c>
      <c r="B47" s="195"/>
      <c r="C47" s="195"/>
      <c r="D47" s="195"/>
      <c r="E47" s="195"/>
      <c r="F47" s="195"/>
      <c r="G47" s="195"/>
      <c r="H47" s="195"/>
      <c r="I47" s="196"/>
      <c r="J47" s="194" t="s">
        <v>55</v>
      </c>
      <c r="K47" s="195"/>
      <c r="L47" s="195"/>
      <c r="M47" s="195"/>
      <c r="N47" s="195"/>
      <c r="O47" s="195"/>
      <c r="P47" s="195"/>
      <c r="Q47" s="195"/>
      <c r="R47" s="196"/>
    </row>
    <row r="48" spans="1:47" ht="21">
      <c r="A48" s="197" t="s">
        <v>39</v>
      </c>
      <c r="B48" s="198"/>
      <c r="C48" s="198"/>
      <c r="D48" s="198"/>
      <c r="E48" s="198"/>
      <c r="F48" s="198"/>
      <c r="G48" s="198"/>
      <c r="H48" s="198"/>
      <c r="I48" s="199"/>
      <c r="J48" s="197" t="s">
        <v>39</v>
      </c>
      <c r="K48" s="198"/>
      <c r="L48" s="198"/>
      <c r="M48" s="198"/>
      <c r="N48" s="198"/>
      <c r="O48" s="198"/>
      <c r="P48" s="198"/>
      <c r="Q48" s="198"/>
      <c r="R48" s="19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3">
        <v>1720714904</v>
      </c>
      <c r="D51" s="20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0" t="s">
        <v>41</v>
      </c>
      <c r="C54" s="200"/>
      <c r="D54" s="200"/>
      <c r="F54" s="200" t="s">
        <v>42</v>
      </c>
      <c r="G54" s="200"/>
      <c r="H54" s="200"/>
      <c r="I54" s="34"/>
      <c r="J54" s="29"/>
      <c r="K54" s="200" t="s">
        <v>41</v>
      </c>
      <c r="L54" s="200"/>
      <c r="M54" s="200"/>
      <c r="O54" s="200" t="s">
        <v>42</v>
      </c>
      <c r="P54" s="200"/>
      <c r="Q54" s="200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2">
        <f>D60-H60</f>
        <v>260.00310933333338</v>
      </c>
      <c r="I61" s="30"/>
      <c r="J61" s="29"/>
      <c r="N61" s="202">
        <f>M60-Q60</f>
        <v>241.23750000000001</v>
      </c>
      <c r="R61" s="30"/>
    </row>
    <row r="62" spans="1:18">
      <c r="A62" s="29"/>
      <c r="E62" s="202"/>
      <c r="I62" s="30"/>
      <c r="J62" s="29"/>
      <c r="N62" s="20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1" t="s">
        <v>53</v>
      </c>
      <c r="C67" s="201"/>
      <c r="D67" s="201"/>
      <c r="F67" s="201" t="s">
        <v>54</v>
      </c>
      <c r="G67" s="201"/>
      <c r="H67" s="201"/>
      <c r="I67" s="36"/>
      <c r="J67" s="29"/>
      <c r="K67" s="201" t="s">
        <v>53</v>
      </c>
      <c r="L67" s="201"/>
      <c r="M67" s="201"/>
      <c r="O67" s="201" t="s">
        <v>54</v>
      </c>
      <c r="P67" s="201"/>
      <c r="Q67" s="20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194" t="s">
        <v>55</v>
      </c>
      <c r="B70" s="195"/>
      <c r="C70" s="195"/>
      <c r="D70" s="195"/>
      <c r="E70" s="195"/>
      <c r="F70" s="195"/>
      <c r="G70" s="195"/>
      <c r="H70" s="195"/>
      <c r="I70" s="196"/>
      <c r="J70" s="194" t="s">
        <v>55</v>
      </c>
      <c r="K70" s="195"/>
      <c r="L70" s="195"/>
      <c r="M70" s="195"/>
      <c r="N70" s="195"/>
      <c r="O70" s="195"/>
      <c r="P70" s="195"/>
      <c r="Q70" s="195"/>
      <c r="R70" s="196"/>
    </row>
    <row r="71" spans="1:18" ht="21">
      <c r="A71" s="197" t="s">
        <v>39</v>
      </c>
      <c r="B71" s="198"/>
      <c r="C71" s="198"/>
      <c r="D71" s="198"/>
      <c r="E71" s="198"/>
      <c r="F71" s="198"/>
      <c r="G71" s="198"/>
      <c r="H71" s="198"/>
      <c r="I71" s="199"/>
      <c r="J71" s="197" t="s">
        <v>39</v>
      </c>
      <c r="K71" s="198"/>
      <c r="L71" s="198"/>
      <c r="M71" s="198"/>
      <c r="N71" s="198"/>
      <c r="O71" s="198"/>
      <c r="P71" s="198"/>
      <c r="Q71" s="198"/>
      <c r="R71" s="19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3">
        <v>1704695558</v>
      </c>
      <c r="D74" s="20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0" t="s">
        <v>41</v>
      </c>
      <c r="C77" s="200"/>
      <c r="D77" s="200"/>
      <c r="F77" s="200" t="s">
        <v>42</v>
      </c>
      <c r="G77" s="200"/>
      <c r="H77" s="200"/>
      <c r="I77" s="34"/>
      <c r="J77" s="29"/>
      <c r="K77" s="200" t="s">
        <v>41</v>
      </c>
      <c r="L77" s="200"/>
      <c r="M77" s="200"/>
      <c r="O77" s="200" t="s">
        <v>42</v>
      </c>
      <c r="P77" s="200"/>
      <c r="Q77" s="200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2">
        <f>D83-H83</f>
        <v>241.23750000000001</v>
      </c>
      <c r="I84" s="30"/>
      <c r="J84" s="29"/>
      <c r="N84" s="202">
        <f>M83-Q83</f>
        <v>241.23750000000001</v>
      </c>
      <c r="R84" s="30"/>
    </row>
    <row r="85" spans="1:18">
      <c r="A85" s="29"/>
      <c r="E85" s="202"/>
      <c r="I85" s="30"/>
      <c r="J85" s="29"/>
      <c r="N85" s="20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1" t="s">
        <v>53</v>
      </c>
      <c r="C90" s="201"/>
      <c r="D90" s="201"/>
      <c r="F90" s="201" t="s">
        <v>54</v>
      </c>
      <c r="G90" s="201"/>
      <c r="H90" s="201"/>
      <c r="I90" s="36"/>
      <c r="J90" s="29"/>
      <c r="K90" s="201" t="s">
        <v>53</v>
      </c>
      <c r="L90" s="201"/>
      <c r="M90" s="201"/>
      <c r="O90" s="201" t="s">
        <v>54</v>
      </c>
      <c r="P90" s="201"/>
      <c r="Q90" s="20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194" t="s">
        <v>55</v>
      </c>
      <c r="B94" s="195"/>
      <c r="C94" s="195"/>
      <c r="D94" s="195"/>
      <c r="E94" s="195"/>
      <c r="F94" s="195"/>
      <c r="G94" s="195"/>
      <c r="H94" s="195"/>
      <c r="I94" s="196"/>
      <c r="J94" s="194" t="s">
        <v>55</v>
      </c>
      <c r="K94" s="195"/>
      <c r="L94" s="195"/>
      <c r="M94" s="195"/>
      <c r="N94" s="195"/>
      <c r="O94" s="195"/>
      <c r="P94" s="195"/>
      <c r="Q94" s="195"/>
      <c r="R94" s="196"/>
    </row>
    <row r="95" spans="1:18" ht="21">
      <c r="A95" s="197" t="s">
        <v>39</v>
      </c>
      <c r="B95" s="198"/>
      <c r="C95" s="198"/>
      <c r="D95" s="198"/>
      <c r="E95" s="198"/>
      <c r="F95" s="198"/>
      <c r="G95" s="198"/>
      <c r="H95" s="198"/>
      <c r="I95" s="199"/>
      <c r="J95" s="197" t="s">
        <v>39</v>
      </c>
      <c r="K95" s="198"/>
      <c r="L95" s="198"/>
      <c r="M95" s="198"/>
      <c r="N95" s="198"/>
      <c r="O95" s="198"/>
      <c r="P95" s="198"/>
      <c r="Q95" s="198"/>
      <c r="R95" s="19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3">
        <v>1753640125</v>
      </c>
      <c r="D98" s="20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0" t="s">
        <v>41</v>
      </c>
      <c r="C101" s="200"/>
      <c r="D101" s="200"/>
      <c r="F101" s="200" t="s">
        <v>42</v>
      </c>
      <c r="G101" s="200"/>
      <c r="H101" s="200"/>
      <c r="I101" s="34"/>
      <c r="J101" s="29"/>
      <c r="K101" s="200" t="s">
        <v>41</v>
      </c>
      <c r="L101" s="200"/>
      <c r="M101" s="200"/>
      <c r="O101" s="200" t="s">
        <v>42</v>
      </c>
      <c r="P101" s="200"/>
      <c r="Q101" s="20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2">
        <f>D107-H107</f>
        <v>241.23750000000001</v>
      </c>
      <c r="I108" s="30"/>
      <c r="J108" s="29"/>
      <c r="N108" s="202">
        <f>M107-Q107</f>
        <v>241.23750000000001</v>
      </c>
      <c r="R108" s="30"/>
    </row>
    <row r="109" spans="1:18">
      <c r="A109" s="29"/>
      <c r="E109" s="202"/>
      <c r="I109" s="30"/>
      <c r="J109" s="29"/>
      <c r="N109" s="20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1" t="s">
        <v>53</v>
      </c>
      <c r="C114" s="201"/>
      <c r="D114" s="201"/>
      <c r="F114" s="201" t="s">
        <v>54</v>
      </c>
      <c r="G114" s="201"/>
      <c r="H114" s="201"/>
      <c r="I114" s="36"/>
      <c r="J114" s="29"/>
      <c r="K114" s="201" t="s">
        <v>53</v>
      </c>
      <c r="L114" s="201"/>
      <c r="M114" s="201"/>
      <c r="O114" s="201" t="s">
        <v>54</v>
      </c>
      <c r="P114" s="201"/>
      <c r="Q114" s="20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194" t="s">
        <v>55</v>
      </c>
      <c r="B117" s="195"/>
      <c r="C117" s="195"/>
      <c r="D117" s="195"/>
      <c r="E117" s="195"/>
      <c r="F117" s="195"/>
      <c r="G117" s="195"/>
      <c r="H117" s="195"/>
      <c r="I117" s="196"/>
      <c r="J117" s="194" t="s">
        <v>55</v>
      </c>
      <c r="K117" s="195"/>
      <c r="L117" s="195"/>
      <c r="M117" s="195"/>
      <c r="N117" s="195"/>
      <c r="O117" s="195"/>
      <c r="P117" s="195"/>
      <c r="Q117" s="195"/>
      <c r="R117" s="196"/>
    </row>
    <row r="118" spans="1:18" ht="21">
      <c r="A118" s="197" t="s">
        <v>39</v>
      </c>
      <c r="B118" s="198"/>
      <c r="C118" s="198"/>
      <c r="D118" s="198"/>
      <c r="E118" s="198"/>
      <c r="F118" s="198"/>
      <c r="G118" s="198"/>
      <c r="H118" s="198"/>
      <c r="I118" s="199"/>
      <c r="J118" s="197" t="s">
        <v>39</v>
      </c>
      <c r="K118" s="198"/>
      <c r="L118" s="198"/>
      <c r="M118" s="198"/>
      <c r="N118" s="198"/>
      <c r="O118" s="198"/>
      <c r="P118" s="198"/>
      <c r="Q118" s="198"/>
      <c r="R118" s="19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3">
        <v>1720145711</v>
      </c>
      <c r="D121" s="20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0" t="s">
        <v>41</v>
      </c>
      <c r="C124" s="200"/>
      <c r="D124" s="200"/>
      <c r="F124" s="200" t="s">
        <v>42</v>
      </c>
      <c r="G124" s="200"/>
      <c r="H124" s="200"/>
      <c r="I124" s="34"/>
      <c r="J124" s="29"/>
      <c r="K124" s="200" t="s">
        <v>41</v>
      </c>
      <c r="L124" s="200"/>
      <c r="M124" s="200"/>
      <c r="O124" s="200" t="s">
        <v>42</v>
      </c>
      <c r="P124" s="200"/>
      <c r="Q124" s="200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2">
        <f>D130-H130</f>
        <v>241.23750000000001</v>
      </c>
      <c r="I131" s="30"/>
      <c r="J131" s="29"/>
      <c r="N131" s="202">
        <f>M130-Q130</f>
        <v>519.96</v>
      </c>
      <c r="R131" s="30"/>
    </row>
    <row r="132" spans="1:18">
      <c r="A132" s="29"/>
      <c r="E132" s="202"/>
      <c r="I132" s="30"/>
      <c r="J132" s="29"/>
      <c r="N132" s="20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1" t="s">
        <v>53</v>
      </c>
      <c r="C137" s="201"/>
      <c r="D137" s="201"/>
      <c r="F137" s="201" t="s">
        <v>54</v>
      </c>
      <c r="G137" s="201"/>
      <c r="H137" s="201"/>
      <c r="I137" s="36"/>
      <c r="J137" s="29"/>
      <c r="K137" s="201" t="s">
        <v>53</v>
      </c>
      <c r="L137" s="201"/>
      <c r="M137" s="201"/>
      <c r="O137" s="201" t="s">
        <v>54</v>
      </c>
      <c r="P137" s="201"/>
      <c r="Q137" s="20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8" t="s">
        <v>39</v>
      </c>
      <c r="E140" s="198"/>
      <c r="F140" s="198"/>
      <c r="G140" s="43"/>
      <c r="H140" s="43"/>
      <c r="I140" s="44"/>
      <c r="K140" s="43"/>
      <c r="L140" s="43"/>
      <c r="M140" s="198" t="s">
        <v>39</v>
      </c>
      <c r="N140" s="198"/>
      <c r="O140" s="19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8" t="s">
        <v>718</v>
      </c>
      <c r="H142" s="208"/>
      <c r="I142" s="28"/>
      <c r="J142" s="29"/>
      <c r="K142" s="1" t="s">
        <v>56</v>
      </c>
      <c r="L142" t="s">
        <v>1012</v>
      </c>
      <c r="O142" t="s">
        <v>59</v>
      </c>
      <c r="P142" s="208" t="s">
        <v>718</v>
      </c>
      <c r="Q142" s="208"/>
      <c r="R142" s="28"/>
    </row>
    <row r="143" spans="1:18" ht="15.75">
      <c r="A143" s="29"/>
      <c r="B143" s="1" t="s">
        <v>57</v>
      </c>
      <c r="C143" s="203">
        <v>1721244075</v>
      </c>
      <c r="D143" s="203"/>
      <c r="F143" s="210" t="s">
        <v>731</v>
      </c>
      <c r="G143" s="210"/>
      <c r="H143">
        <v>225.02</v>
      </c>
      <c r="I143" s="28"/>
      <c r="J143" s="29"/>
      <c r="K143" s="1" t="s">
        <v>57</v>
      </c>
      <c r="L143">
        <v>924011786</v>
      </c>
      <c r="O143" s="210" t="s">
        <v>731</v>
      </c>
      <c r="P143" s="210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0" t="s">
        <v>41</v>
      </c>
      <c r="C146" s="200"/>
      <c r="D146" s="200"/>
      <c r="F146" s="200" t="s">
        <v>42</v>
      </c>
      <c r="G146" s="200"/>
      <c r="H146" s="200"/>
      <c r="I146" s="34"/>
      <c r="J146" s="29"/>
      <c r="K146" s="200" t="s">
        <v>41</v>
      </c>
      <c r="L146" s="200"/>
      <c r="M146" s="200"/>
      <c r="O146" s="200" t="s">
        <v>732</v>
      </c>
      <c r="P146" s="200"/>
      <c r="Q146" s="200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9" t="s">
        <v>50</v>
      </c>
      <c r="C152" s="209"/>
      <c r="D152" s="42">
        <f>SUM(D147:D151)</f>
        <v>262.52333333333337</v>
      </c>
      <c r="F152" s="209" t="s">
        <v>51</v>
      </c>
      <c r="G152" s="209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9" t="s">
        <v>51</v>
      </c>
      <c r="P152" s="209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8" t="s">
        <v>39</v>
      </c>
      <c r="E163" s="198"/>
      <c r="F163" s="198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8" t="s">
        <v>718</v>
      </c>
      <c r="H165" s="208"/>
      <c r="I165" s="28"/>
    </row>
    <row r="166" spans="2:9" ht="15.75">
      <c r="B166" s="1" t="s">
        <v>57</v>
      </c>
      <c r="C166" s="203">
        <v>1716325822</v>
      </c>
      <c r="D166" s="203"/>
      <c r="F166" s="210" t="s">
        <v>731</v>
      </c>
      <c r="G166" s="210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0" t="s">
        <v>41</v>
      </c>
      <c r="C169" s="200"/>
      <c r="D169" s="200"/>
      <c r="F169" s="200" t="s">
        <v>42</v>
      </c>
      <c r="G169" s="200"/>
      <c r="H169" s="200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9" t="s">
        <v>50</v>
      </c>
      <c r="C175" s="209"/>
      <c r="D175" s="42">
        <f>SUM(D170:D174)</f>
        <v>562.53499866666675</v>
      </c>
      <c r="F175" s="209" t="s">
        <v>51</v>
      </c>
      <c r="G175" s="209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2023-07-13T15:27:36Z</dcterms:modified>
</cp:coreProperties>
</file>