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99B1BE3-3B5D-44EF-A41A-398D7C825DD7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3" i="22"/>
  <c r="C936" i="22" s="1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X894" i="22" l="1"/>
  <c r="C938" i="22"/>
  <c r="B940" i="22" s="1"/>
  <c r="Y942" i="22"/>
  <c r="Y961" i="22" s="1"/>
  <c r="Y937" i="22" s="1"/>
  <c r="Y933" i="22"/>
  <c r="Y936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Y938" i="22"/>
  <c r="C981" i="22" s="1"/>
  <c r="C984" i="22" s="1"/>
  <c r="C989" i="22"/>
  <c r="C1008" i="22" s="1"/>
  <c r="C985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86" i="22" l="1"/>
  <c r="Y989" i="22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2" i="13"/>
  <c r="C705" i="13" s="1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Y750" i="13"/>
  <c r="Y753" i="13" s="1"/>
  <c r="X758" i="13"/>
  <c r="B756" i="13" l="1"/>
  <c r="C795" i="13"/>
  <c r="C798" i="13" s="1"/>
  <c r="Y755" i="13"/>
  <c r="C804" i="13" s="1"/>
  <c r="C823" i="13" s="1"/>
  <c r="C799" i="13" s="1"/>
  <c r="C800" i="13" l="1"/>
  <c r="X756" i="13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5" i="5"/>
  <c r="C738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2" i="5" l="1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B744" i="5"/>
  <c r="C744" i="5"/>
  <c r="C763" i="5" s="1"/>
  <c r="C739" i="5" s="1"/>
  <c r="C740" i="5" s="1"/>
  <c r="Y744" i="5" s="1"/>
  <c r="Y763" i="5" s="1"/>
  <c r="Y739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696" i="6"/>
  <c r="C699" i="6" s="1"/>
  <c r="C701" i="6" s="1"/>
  <c r="Y692" i="6" s="1"/>
  <c r="Y695" i="6" s="1"/>
  <c r="Y421" i="1"/>
  <c r="X422" i="1" s="1"/>
  <c r="Y735" i="5"/>
  <c r="Y738" i="5" s="1"/>
  <c r="Y740" i="5" s="1"/>
  <c r="B742" i="5"/>
  <c r="X744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0" i="6"/>
  <c r="Y717" i="6" s="1"/>
  <c r="Y696" i="6" s="1"/>
  <c r="X700" i="6"/>
  <c r="C741" i="6"/>
  <c r="C744" i="6" s="1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C750" i="6" s="1"/>
  <c r="C769" i="6" s="1"/>
  <c r="C745" i="6" s="1"/>
  <c r="C746" i="6" s="1"/>
  <c r="C732" i="2"/>
  <c r="C735" i="2" s="1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698" i="6"/>
  <c r="Y695" i="2"/>
  <c r="Y714" i="2" s="1"/>
  <c r="Y691" i="2" s="1"/>
  <c r="Y692" i="2" s="1"/>
  <c r="B741" i="2" s="1"/>
  <c r="B750" i="6"/>
  <c r="Y741" i="6"/>
  <c r="Y744" i="6" s="1"/>
  <c r="B748" i="6"/>
  <c r="Y750" i="6"/>
  <c r="Y769" i="6" s="1"/>
  <c r="Y745" i="6" s="1"/>
  <c r="X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97" i="6" l="1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Y789" i="6"/>
  <c r="Y792" i="6" s="1"/>
  <c r="B795" i="6"/>
  <c r="Y797" i="6"/>
  <c r="Y816" i="6" s="1"/>
  <c r="Y793" i="6" s="1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<sst xmlns="http://schemas.openxmlformats.org/spreadsheetml/2006/main" count="27896" uniqueCount="1404">
  <si>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</si>
  <si>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</si>
  <si>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</si>
  <si>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</si>
  <si>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</si>
  <si>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</si>
  <si>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</si>
  <si>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</si>
  <si>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</si>
  <si>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</si>
  <si>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</si>
  <si>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</si>
  <si>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</si>
  <si>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</si>
  <si>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</si>
  <si>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</si>
  <si>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</si>
  <si>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</si>
  <si>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</si>
  <si>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</si>
  <si>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</si>
  <si>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</si>
  <si>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</si>
  <si>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</si>
  <si>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</si>
  <si>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</si>
  <si>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</si>
  <si>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</si>
  <si>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</si>
  <si>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</si>
  <si>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</si>
  <si>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</si>
  <si>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</si>
  <si>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</si>
  <si>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</si>
  <si>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</si>
  <si>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</si>
  <si>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</si>
  <si>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</si>
  <si>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</si>
  <si>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</si>
  <si>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</si>
  <si>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</si>
  <si>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</si>
  <si>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</si>
  <si>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</si>
  <si>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</si>
  <si>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</si>
  <si>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</si>
  <si>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</si>
  <si>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</si>
  <si>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</si>
  <si>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</si>
  <si>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</si>
  <si>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</si>
  <si>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</si>
  <si>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</si>
  <si>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</si>
  <si>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</si>
  <si>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</si>
  <si>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</si>
  <si>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</si>
  <si>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</si>
  <si>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</si>
  <si>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</si>
  <si>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</si>
  <si>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</si>
  <si>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</si>
  <si>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</si>
  <si>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</si>
  <si>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</si>
  <si>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</si>
  <si>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</si>
  <si>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</si>
  <si>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</si>
  <si>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</si>
  <si>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</si>
  <si>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</si>
  <si>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</si>
  <si>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</si>
  <si>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</si>
  <si>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</si>
  <si>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</si>
  <si>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</si>
  <si>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</si>
  <si>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</si>
  <si>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</si>
  <si>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</si>
  <si>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</si>
  <si>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</si>
  <si>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</si>
  <si>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</si>
  <si>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</si>
  <si>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</si>
  <si>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</si>
  <si>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</si>
  <si>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</si>
  <si>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</si>
  <si>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</si>
  <si>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</si>
  <si>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</si>
  <si>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</si>
  <si>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</si>
  <si>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</si>
  <si>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</si>
  <si>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</si>
  <si>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</si>
  <si>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</si>
  <si>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</si>
  <si>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</si>
  <si>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</si>
  <si>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</si>
  <si>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</si>
  <si>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</si>
  <si>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</si>
  <si>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</si>
  <si>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</si>
  <si>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</si>
  <si>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</si>
  <si>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</si>
  <si>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</si>
  <si>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</si>
  <si>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</si>
  <si>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</si>
  <si>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</si>
  <si>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</si>
  <si>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</si>
  <si>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</si>
  <si>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</si>
  <si>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</si>
  <si>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</si>
  <si>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</si>
  <si>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</si>
  <si>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</si>
  <si>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</si>
  <si>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</si>
  <si>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</si>
  <si>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</si>
  <si>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</si>
  <si>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</si>
  <si>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</si>
  <si>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</si>
  <si>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</si>
  <si>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</si>
  <si>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</si>
  <si>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</si>
  <si>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</si>
  <si>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</si>
  <si>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</si>
  <si>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</si>
  <si>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</si>
  <si>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</si>
  <si>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</si>
  <si>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</si>
  <si>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</si>
  <si>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</si>
  <si>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</si>
  <si>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</si>
  <si>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</si>
  <si>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</si>
  <si>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</si>
  <si>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</si>
  <si>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</si>
  <si>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</si>
  <si>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</si>
  <si>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</si>
  <si>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</si>
  <si>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</si>
  <si>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</si>
  <si>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</si>
  <si>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</si>
  <si>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</si>
  <si>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</si>
  <si>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</si>
  <si>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</si>
  <si>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</si>
  <si>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</si>
  <si>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</si>
  <si>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</si>
  <si>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</si>
  <si>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</si>
  <si>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</si>
  <si>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</si>
  <si>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</si>
  <si>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</si>
  <si>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</si>
  <si>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</si>
  <si>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</si>
  <si>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</si>
  <si>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</si>
  <si>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</si>
  <si>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</si>
  <si>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</si>
  <si>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</si>
  <si>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</si>
  <si>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</si>
  <si>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</si>
  <si>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</si>
  <si>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</si>
  <si>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</si>
  <si>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</si>
  <si>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</si>
  <si>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</si>
  <si>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</si>
  <si>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</si>
  <si>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</si>
  <si>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</si>
  <si>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</si>
  <si>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</si>
  <si>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</si>
  <si>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</si>
  <si>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</si>
  <si>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</si>
  <si>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</si>
  <si>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</si>
  <si>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</si>
  <si>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</si>
  <si>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</si>
  <si>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</si>
  <si>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</si>
  <si>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</si>
  <si>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</si>
  <si>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</si>
  <si>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</si>
  <si>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</si>
  <si>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</si>
  <si>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</si>
  <si>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</si>
  <si>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</si>
  <si>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</si>
  <si>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</si>
  <si>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</si>
  <si>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</si>
  <si>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</si>
  <si>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</si>
  <si>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</si>
  <si>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</si>
  <si>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</si>
  <si>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</si>
  <si>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</si>
  <si>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</si>
  <si>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</si>
  <si>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</si>
  <si>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</si>
  <si>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</si>
  <si>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</si>
  <si>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</si>
  <si>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</si>
  <si>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</si>
  <si>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</si>
  <si>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</si>
  <si>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</si>
  <si>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</si>
  <si>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</si>
  <si>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</si>
  <si>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</si>
  <si>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</si>
  <si>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</si>
  <si>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</si>
  <si>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</si>
  <si>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</si>
  <si>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</si>
  <si>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</si>
  <si>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</si>
  <si>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</si>
  <si>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</si>
  <si>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</si>
  <si>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</si>
  <si>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</si>
  <si>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</si>
  <si>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</si>
  <si>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</si>
  <si>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</si>
  <si>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</si>
  <si>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</si>
  <si>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</si>
  <si>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</si>
  <si>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</si>
  <si>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</si>
  <si>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</si>
  <si>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</si>
  <si>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</si>
  <si>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</si>
  <si>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</si>
  <si>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</si>
  <si>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</si>
  <si>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</si>
  <si>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</si>
  <si>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</si>
  <si>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</si>
  <si>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</si>
  <si>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</si>
  <si>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</si>
  <si>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</si>
  <si>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</si>
  <si>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</si>
  <si>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</si>
  <si>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</si>
  <si>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</si>
  <si>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</si>
  <si>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</si>
  <si>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</si>
  <si>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</si>
  <si>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</si>
  <si>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</si>
  <si>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</si>
  <si>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</si>
  <si>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</si>
  <si>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</si>
  <si>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</si>
  <si>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</si>
  <si>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</si>
  <si>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</si>
  <si>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</si>
  <si>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</si>
  <si>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</si>
  <si>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</si>
  <si>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</si>
  <si>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</si>
  <si>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</si>
  <si>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</si>
  <si>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</si>
  <si>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</si>
  <si>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</si>
  <si>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</si>
  <si>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</si>
  <si>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</si>
  <si>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</si>
  <si>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</si>
  <si>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</si>
  <si>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</si>
  <si>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</si>
  <si>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</si>
  <si>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</si>
  <si>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</si>
  <si>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</si>
  <si>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</si>
  <si>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</si>
  <si>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</si>
  <si>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</si>
  <si>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</si>
  <si>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</si>
  <si>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</si>
  <si>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</si>
  <si>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</si>
  <si>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</si>
  <si>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</si>
  <si>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</si>
  <si>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</si>
  <si>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</si>
  <si>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</si>
  <si>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</si>
  <si>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</si>
  <si>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</si>
  <si>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</si>
  <si>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</si>
  <si>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</si>
  <si>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</si>
  <si>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</si>
  <si>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</si>
  <si>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</si>
  <si>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</si>
  <si>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</si>
  <si>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</si>
  <si>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</si>
  <si>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</si>
  <si>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</si>
  <si>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</si>
  <si>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</si>
  <si>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</si>
  <si>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</si>
  <si>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</si>
  <si>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</si>
  <si>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</si>
  <si>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</si>
  <si>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</si>
  <si>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</si>
  <si>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</si>
  <si>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</si>
  <si>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</si>
  <si>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</si>
  <si>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</si>
  <si>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</si>
  <si>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</si>
  <si>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</si>
  <si>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</si>
  <si>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</si>
  <si>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</si>
  <si>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</si>
  <si>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</si>
  <si>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</si>
  <si>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</si>
  <si>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</si>
  <si>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</si>
  <si>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</si>
  <si>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</si>
  <si>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</si>
  <si>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</si>
  <si>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</si>
  <si>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</si>
  <si>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</si>
  <si>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</si>
  <si>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</si>
  <si>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</si>
  <si>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</si>
  <si>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</si>
  <si>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</si>
  <si>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</si>
  <si>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</si>
  <si>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</si>
  <si>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</si>
  <si>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</si>
  <si>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</si>
  <si>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</si>
  <si>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</si>
  <si>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</si>
  <si>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</si>
  <si>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</si>
  <si>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</si>
  <si>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</si>
  <si>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</si>
  <si>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</si>
  <si>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</si>
  <si>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</si>
  <si>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</si>
  <si>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</si>
  <si>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</si>
  <si>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</si>
  <si>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</si>
  <si>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</si>
  <si>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</si>
  <si>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</si>
  <si>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</si>
  <si>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</si>
  <si>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</si>
  <si>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</si>
  <si>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</si>
  <si>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</si>
  <si>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</si>
  <si>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</si>
  <si>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</si>
  <si>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</si>
  <si>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</si>
  <si>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</si>
  <si>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</si>
  <si>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</si>
  <si>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</si>
  <si>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</si>
  <si>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</si>
  <si>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</si>
  <si>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</si>
  <si>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</si>
  <si>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</si>
  <si>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</si>
  <si>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</si>
  <si>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</si>
  <si>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</si>
  <si>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</si>
  <si>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</si>
  <si>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</si>
  <si>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</si>
  <si>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</si>
  <si>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</si>
  <si>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</si>
  <si>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</si>
  <si>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</si>
  <si>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</si>
  <si>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</si>
  <si>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</si>
  <si>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</si>
  <si>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</si>
  <si>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</si>
  <si>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</si>
  <si>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</si>
  <si>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</si>
  <si>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</si>
  <si>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</si>
  <si>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</si>
  <si>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</si>
  <si>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</si>
  <si>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</si>
  <si>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</si>
  <si>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</si>
  <si>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</si>
  <si>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</si>
  <si>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</si>
  <si>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</si>
  <si>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</si>
  <si>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</si>
  <si>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</si>
  <si>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</si>
  <si>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</si>
  <si>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</si>
  <si>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</si>
  <si>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</si>
  <si>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</si>
  <si>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</si>
  <si>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</si>
  <si>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</si>
  <si>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</si>
  <si>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</si>
  <si>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</si>
  <si>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</si>
  <si>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</si>
  <si>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</si>
  <si>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</si>
  <si>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</si>
  <si>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</si>
  <si>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</si>
  <si>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</si>
  <si>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</si>
  <si>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</si>
  <si>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</si>
  <si>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</si>
  <si>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</si>
  <si>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</si>
  <si>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</si>
  <si>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</si>
  <si>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</si>
  <si>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</si>
  <si>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</si>
  <si>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</si>
  <si>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</si>
  <si>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</si>
  <si>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</si>
  <si>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</si>
  <si>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</si>
  <si>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</si>
  <si>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</si>
  <si>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</si>
  <si>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</si>
  <si>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</si>
  <si>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</si>
  <si>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</si>
  <si>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</si>
  <si>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</si>
  <si>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</si>
  <si>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</si>
  <si>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</si>
  <si>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</si>
  <si>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</si>
  <si>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</si>
  <si>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</si>
  <si>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</si>
  <si>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</si>
  <si>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</si>
  <si>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</si>
  <si>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</si>
  <si>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</si>
  <si>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</si>
  <si>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</si>
  <si>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</si>
  <si>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</si>
  <si>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</si>
  <si>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</si>
  <si>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</si>
  <si>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</si>
  <si>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</si>
  <si>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</si>
  <si>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</si>
  <si>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</si>
  <si>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</si>
  <si>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</si>
  <si>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</si>
  <si>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</si>
  <si>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</si>
  <si>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</si>
  <si>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</si>
  <si>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</si>
  <si>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</si>
  <si>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</si>
  <si>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</si>
  <si>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</si>
  <si>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</si>
  <si>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</si>
  <si>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</si>
  <si>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</si>
  <si>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</si>
  <si>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</si>
  <si>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</si>
  <si>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</si>
  <si>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</si>
  <si>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</si>
  <si>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</si>
  <si>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</si>
  <si>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</si>
  <si>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</si>
  <si>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</si>
  <si>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</si>
  <si>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</si>
  <si>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</si>
  <si>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</si>
  <si>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</si>
  <si>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</si>
  <si>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</si>
  <si>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</si>
  <si>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</si>
  <si>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</si>
  <si>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</si>
  <si>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</si>
  <si>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</si>
  <si>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</si>
  <si>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</si>
  <si>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</si>
  <si>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</si>
  <si>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</si>
  <si>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</si>
  <si>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</si>
  <si>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</si>
  <si>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</si>
  <si>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</si>
  <si>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</si>
  <si>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</si>
  <si>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</si>
  <si>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</si>
  <si>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</si>
  <si>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</si>
  <si>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</si>
  <si>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</si>
  <si>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</si>
  <si>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</si>
  <si>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</si>
  <si>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</si>
  <si>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</si>
  <si>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</si>
  <si>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</si>
  <si>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</si>
  <si>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</si>
  <si>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</si>
  <si>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</si>
  <si>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</si>
  <si>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</si>
  <si>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</si>
  <si>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</si>
  <si>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</si>
  <si>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</si>
  <si>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</si>
  <si>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</si>
  <si>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</si>
  <si>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</si>
  <si>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</si>
  <si>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</si>
  <si>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</si>
  <si>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</si>
  <si>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</si>
  <si>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</si>
  <si>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</si>
  <si>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</si>
  <si>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</si>
  <si>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</si>
  <si>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</si>
  <si>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</si>
  <si>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</si>
  <si>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</si>
  <si>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</si>
  <si>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</si>
  <si>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</si>
  <si>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</si>
  <si>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</si>
  <si>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</si>
  <si>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</si>
  <si>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</si>
  <si>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</si>
  <si>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</si>
  <si>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</si>
  <si>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</si>
  <si>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</si>
  <si>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</si>
  <si>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</si>
  <si>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</si>
  <si>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</si>
  <si>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</si>
  <si>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</si>
  <si>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</si>
  <si>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</si>
  <si>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</si>
  <si>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</si>
  <si>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</si>
  <si>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</si>
  <si>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</si>
  <si>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</si>
  <si>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</si>
  <si>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</si>
  <si>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</si>
  <si>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</si>
  <si>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</si>
  <si>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</si>
  <si>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</si>
  <si>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</si>
  <si>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</si>
  <si>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</si>
  <si>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</si>
  <si>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</si>
  <si>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</si>
  <si>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</si>
  <si>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</si>
  <si>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</si>
  <si>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</si>
  <si>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</si>
  <si>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</si>
  <si>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</si>
  <si>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</si>
  <si>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</si>
  <si>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</si>
  <si>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</si>
  <si>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</si>
  <si>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</si>
  <si>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</si>
  <si>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</si>
  <si>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</si>
  <si>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</si>
  <si>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</si>
  <si>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</si>
  <si>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</si>
  <si>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</si>
  <si>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</si>
  <si>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</si>
  <si>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</si>
  <si>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</si>
  <si>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</si>
  <si>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</si>
  <si>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</si>
  <si>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</si>
  <si>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</si>
  <si>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</si>
  <si>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</si>
  <si>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</si>
  <si>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</si>
  <si>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</si>
  <si>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</si>
  <si>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</si>
  <si>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</si>
  <si>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</si>
  <si>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</si>
  <si>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</si>
  <si>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</si>
  <si>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</si>
  <si>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</si>
  <si>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</si>
  <si>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</si>
  <si>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</si>
  <si>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</si>
  <si>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</si>
  <si>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</si>
  <si>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</si>
  <si>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</si>
  <si>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</si>
  <si>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</si>
  <si>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</si>
  <si>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</si>
  <si>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</si>
  <si>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</si>
  <si>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</si>
  <si>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</si>
  <si>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</si>
  <si>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</si>
  <si>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</si>
  <si>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</si>
  <si>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</si>
  <si>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</si>
  <si>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</si>
  <si>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</si>
  <si>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</si>
  <si>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</si>
  <si>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</si>
  <si>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</si>
  <si>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</si>
  <si>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</si>
  <si>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</si>
  <si>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</si>
  <si>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</si>
  <si>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</si>
  <si>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</si>
  <si>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</si>
  <si>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</si>
  <si>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</si>
  <si>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</si>
  <si>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</si>
  <si>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</si>
  <si>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</si>
  <si>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</si>
  <si>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</si>
  <si>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</si>
  <si>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</si>
  <si>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</si>
  <si>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</si>
  <si>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</si>
  <si>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</si>
  <si>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</si>
  <si>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</si>
  <si>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</si>
  <si>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</si>
  <si>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</si>
  <si>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</si>
  <si>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</si>
  <si>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</si>
  <si>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</si>
  <si>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</si>
  <si>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</si>
  <si>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</si>
  <si>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</si>
  <si>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</si>
  <si>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</si>
  <si>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</si>
  <si>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</si>
  <si>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</si>
  <si>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</si>
  <si>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</si>
  <si>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</si>
  <si>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</si>
  <si>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</si>
  <si>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</si>
  <si>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</si>
  <si>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</si>
  <si>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</si>
  <si>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</si>
  <si>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</si>
  <si>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</si>
  <si>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</si>
  <si>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</si>
  <si>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</si>
  <si>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</si>
  <si>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</si>
  <si>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</si>
  <si>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</si>
  <si>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</si>
  <si>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</si>
  <si>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</si>
  <si>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</si>
  <si>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</si>
  <si>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</si>
  <si>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</si>
  <si>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</si>
  <si>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</si>
  <si>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</si>
  <si>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</si>
  <si>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</si>
  <si>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</si>
  <si>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</si>
  <si>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</si>
  <si>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</si>
  <si>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</si>
  <si>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</si>
  <si>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</si>
  <si>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</si>
  <si>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</si>
  <si>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</si>
  <si>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</si>
  <si>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</si>
  <si>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</si>
  <si>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</si>
  <si>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</si>
  <si>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</si>
  <si>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</si>
  <si>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</si>
  <si>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</si>
  <si>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</si>
  <si>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</si>
  <si>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</si>
  <si>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</si>
  <si>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</si>
  <si>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</si>
  <si>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</si>
  <si>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</si>
  <si>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</si>
  <si>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</si>
  <si>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</si>
  <si>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</si>
  <si>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</si>
  <si>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</si>
  <si>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</si>
  <si>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</si>
  <si>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</si>
  <si>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</si>
  <si>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</si>
  <si>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</si>
  <si>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</si>
  <si>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</si>
  <si>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</si>
  <si>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</si>
  <si>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</si>
  <si>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</si>
  <si>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</si>
  <si>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</si>
  <si>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</si>
  <si>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</si>
  <si>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</si>
  <si>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</si>
  <si>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</si>
  <si>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</si>
  <si>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</si>
  <si>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</si>
  <si>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</si>
  <si>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</si>
  <si>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</si>
  <si>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</si>
  <si>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</si>
  <si>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</si>
  <si>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</si>
  <si>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</si>
  <si>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</si>
  <si>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</si>
  <si>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</si>
  <si>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</si>
  <si>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</si>
  <si>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</si>
  <si>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</si>
  <si>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</si>
  <si>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</si>
  <si>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</si>
  <si>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</si>
  <si>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</si>
  <si>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</si>
  <si>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</si>
  <si>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</si>
  <si>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</si>
  <si>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</si>
  <si>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</si>
  <si>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</si>
  <si>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</si>
  <si>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</si>
  <si>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</si>
  <si>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</si>
  <si>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</si>
  <si>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</si>
  <si>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</si>
  <si>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</si>
  <si>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</si>
  <si>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</si>
  <si>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</si>
  <si>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</si>
  <si>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</si>
  <si>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</si>
  <si>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</si>
  <si>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</si>
  <si>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</si>
  <si>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</si>
  <si>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</si>
  <si>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</si>
  <si>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</si>
  <si>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</si>
  <si>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</si>
  <si>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</si>
  <si>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</si>
  <si>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</si>
  <si>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</si>
  <si>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</si>
  <si>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</si>
  <si>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</si>
  <si>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</si>
  <si>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</si>
  <si>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</si>
  <si>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</si>
  <si>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</si>
  <si>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</si>
  <si>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</si>
  <si>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</si>
  <si>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</si>
  <si>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</si>
  <si>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</si>
  <si>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</si>
  <si>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</si>
  <si>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</si>
  <si>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</si>
  <si>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</si>
  <si>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</si>
  <si>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</si>
  <si>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</si>
  <si>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</si>
  <si>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</si>
  <si>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</si>
  <si>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</si>
  <si>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</si>
  <si>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</si>
  <si>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</si>
  <si>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</si>
  <si>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</si>
  <si>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</si>
  <si>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</si>
  <si>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</si>
  <si>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</si>
  <si>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</si>
  <si>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</si>
  <si>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</si>
  <si>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</si>
  <si>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</si>
  <si>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</si>
  <si>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</si>
  <si>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</si>
  <si>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</si>
  <si>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</si>
  <si>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</si>
  <si>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</si>
  <si>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</si>
  <si>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</si>
  <si>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</si>
  <si>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</si>
  <si>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</si>
  <si>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</si>
  <si>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</si>
  <si>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</si>
  <si>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</si>
  <si>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</si>
  <si>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</si>
  <si>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</si>
  <si>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</si>
  <si>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</si>
  <si>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</si>
  <si>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</si>
  <si>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</si>
  <si>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</si>
  <si>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</si>
  <si>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</si>
  <si>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</si>
  <si>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</si>
  <si>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</si>
  <si>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</si>
  <si>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</si>
  <si>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</si>
  <si>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</si>
  <si>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</si>
  <si>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</si>
  <si>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</si>
  <si>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</si>
  <si>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</si>
  <si>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</si>
  <si>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</si>
  <si>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</si>
  <si>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</si>
  <si>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</si>
  <si>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</si>
  <si>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</si>
  <si>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</si>
  <si>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</si>
  <si>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</si>
  <si>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</si>
  <si>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</si>
  <si>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</si>
  <si>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</si>
  <si>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</si>
  <si>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</si>
  <si>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</si>
  <si>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</si>
  <si>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</si>
  <si>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</si>
  <si>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</si>
  <si>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</si>
  <si>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</si>
  <si>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</si>
  <si>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</si>
  <si>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</si>
  <si>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</si>
  <si>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</si>
  <si>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</si>
  <si>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</si>
  <si>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</si>
  <si>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</si>
  <si>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</si>
  <si>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</si>
  <si>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</si>
  <si>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</si>
  <si>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</si>
  <si>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</si>
  <si>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</si>
  <si>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</si>
  <si>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</si>
  <si>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</si>
  <si>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</si>
  <si>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</si>
  <si>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</si>
  <si>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</si>
  <si>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</si>
  <si>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</si>
  <si>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</si>
  <si>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</si>
  <si>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</si>
  <si>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</si>
  <si>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</si>
  <si>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</si>
  <si>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</si>
  <si>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</si>
  <si>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</si>
  <si>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</si>
  <si>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</si>
  <si>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</si>
  <si>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</si>
  <si>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</si>
  <si>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</si>
  <si>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</si>
  <si>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</si>
  <si>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</si>
  <si>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</si>
  <si>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</si>
  <si>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</si>
  <si>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</si>
  <si>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</si>
  <si>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</si>
  <si>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</si>
  <si>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</si>
  <si>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</si>
  <si>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</si>
  <si>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</si>
  <si>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</si>
  <si>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</si>
  <si>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</si>
  <si>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</si>
  <si>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</si>
  <si>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</si>
  <si>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</si>
  <si>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</si>
  <si>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</si>
  <si>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</si>
  <si>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</si>
  <si>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</si>
  <si>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</si>
  <si>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</si>
  <si>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</si>
  <si>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</si>
  <si>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</si>
  <si>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</si>
  <si>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</si>
  <si>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</si>
  <si>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</si>
  <si>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</si>
  <si>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</si>
  <si>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</si>
  <si>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</si>
  <si>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</si>
  <si>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</si>
  <si>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</si>
  <si>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</si>
  <si>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</si>
  <si>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</si>
  <si>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</si>
  <si>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</si>
  <si>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</si>
  <si>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</si>
  <si>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</si>
  <si>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</si>
  <si>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</si>
  <si>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</si>
  <si>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</si>
  <si>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</si>
  <si>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</si>
  <si>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</si>
  <si>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</si>
  <si>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</si>
  <si>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</si>
  <si>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</si>
  <si>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</si>
  <si>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</si>
  <si>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</si>
  <si>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</si>
  <si>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</si>
  <si>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</si>
  <si>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</si>
  <si>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</si>
  <si>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</si>
  <si>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</si>
  <si>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</si>
  <si>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</si>
  <si>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</si>
  <si>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</si>
  <si>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</si>
  <si>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</si>
  <si>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</si>
  <si>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</si>
  <si>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</si>
  <si>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</si>
  <si>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</si>
  <si>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</si>
  <si>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</si>
  <si>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</si>
  <si>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</si>
  <si>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</si>
  <si>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</si>
  <si>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</si>
  <si>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</si>
  <si>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</si>
  <si>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</si>
  <si>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</si>
  <si>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</si>
  <si>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</si>
  <si>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</si>
  <si>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</si>
  <si>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</si>
  <si>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</si>
  <si>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</si>
  <si>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</si>
  <si>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</si>
  <si>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</si>
  <si>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</si>
  <si>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</si>
  <si>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</si>
  <si>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</si>
  <si>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</si>
  <si>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</si>
  <si>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</si>
  <si>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</si>
  <si>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</si>
  <si>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</si>
  <si>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</si>
  <si>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</si>
  <si>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</si>
  <si>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</si>
  <si>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</si>
  <si>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</si>
  <si>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</si>
  <si>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</si>
  <si>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</si>
  <si>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</si>
  <si>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</si>
  <si>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</si>
  <si>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</si>
  <si>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</si>
  <si>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</si>
  <si>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</si>
  <si>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</si>
  <si>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</si>
  <si>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</si>
  <si>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</si>
  <si>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</si>
  <si>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</si>
  <si>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</si>
  <si>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</si>
  <si>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</si>
  <si>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</si>
  <si>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</si>
  <si>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</si>
  <si>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</si>
  <si>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</si>
  <si>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</si>
  <si>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</si>
  <si>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</si>
  <si>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</si>
  <si>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</si>
  <si>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</si>
  <si>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</si>
  <si>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</si>
  <si>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</si>
  <si>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</si>
  <si>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</si>
  <si>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</si>
  <si>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</si>
  <si>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</si>
  <si>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</si>
  <si>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</si>
  <si>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</si>
  <si>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</si>
  <si>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</si>
  <si>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</si>
  <si>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</si>
  <si>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</si>
  <si>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</si>
  <si>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</si>
  <si>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</si>
  <si>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</si>
  <si>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</si>
  <si>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</si>
  <si>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</si>
  <si>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</si>
  <si>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</si>
  <si>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</si>
  <si>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</si>
  <si>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</si>
  <si>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</si>
  <si>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</si>
  <si>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</si>
  <si>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</si>
  <si>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</si>
  <si>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</si>
  <si>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</si>
  <si>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</si>
  <si>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</si>
  <si>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</si>
  <si>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</si>
  <si>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</si>
  <si>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</si>
  <si>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</si>
  <si>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</si>
  <si>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</si>
  <si>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</si>
  <si>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</si>
  <si>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</si>
  <si>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</si>
  <si>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</si>
  <si>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</si>
  <si>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</si>
  <si>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</si>
  <si>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</si>
  <si>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</si>
  <si>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</si>
  <si>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</si>
  <si>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</si>
  <si>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</si>
  <si>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</si>
  <si>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</si>
  <si>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</si>
  <si>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</si>
  <si>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</si>
  <si>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</si>
  <si>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</si>
  <si>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</si>
  <si>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</si>
  <si>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</si>
  <si>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</si>
  <si>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</si>
  <si>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</si>
  <si>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</si>
  <si>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</si>
  <si>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</si>
  <si>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</si>
  <si>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</si>
  <si>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</si>
  <si>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</si>
  <si>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</si>
  <si>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</si>
  <si>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</si>
  <si>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</si>
  <si>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</si>
  <si>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</si>
  <si>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</si>
  <si>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</si>
  <si>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</si>
  <si>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</si>
  <si>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</si>
  <si>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</si>
  <si>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</si>
  <si>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</si>
  <si>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</si>
  <si>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</si>
  <si>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</si>
  <si>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</si>
  <si>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</si>
  <si>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</si>
  <si>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</si>
  <si>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</si>
  <si>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</si>
  <si>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</si>
  <si>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</si>
  <si>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</si>
  <si>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</si>
  <si>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</si>
  <si>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</si>
  <si>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</si>
  <si>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</si>
  <si>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</si>
  <si>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</si>
  <si>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</si>
  <si>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</si>
  <si>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</si>
  <si>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</si>
  <si>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</si>
  <si>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</si>
  <si>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</si>
  <si>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</si>
  <si>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</si>
  <si>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</si>
  <si>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</si>
  <si>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</si>
  <si>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</si>
  <si>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</si>
  <si>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</si>
  <si>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</si>
  <si>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</si>
  <si>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</si>
  <si>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</si>
  <si>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</si>
  <si>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</si>
  <si>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</si>
  <si>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</si>
  <si>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</si>
  <si>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</si>
  <si>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</si>
  <si>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</si>
  <si>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</si>
  <si>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</si>
  <si>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</si>
  <si>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</si>
  <si>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>ELECTROCABLES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</si>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</sst>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6" t="s">
        <v>28</v>
      </c>
      <c r="I477" s="196"/>
      <c r="J477" s="196"/>
      <c r="V477" s="17"/>
      <c r="AC477" s="195"/>
      <c r="AD477" s="195"/>
      <c r="AE477" s="195"/>
    </row>
    <row r="478" spans="8:31">
      <c r="H478" s="196"/>
      <c r="I478" s="196"/>
      <c r="J478" s="196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6" t="s">
        <v>28</v>
      </c>
      <c r="I576" s="196"/>
      <c r="J576" s="196"/>
      <c r="V576" s="17"/>
      <c r="AC576" s="195"/>
      <c r="AD576" s="195"/>
      <c r="AE576" s="195"/>
    </row>
    <row r="577" spans="2:41">
      <c r="H577" s="196"/>
      <c r="I577" s="196"/>
      <c r="J577" s="196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202" t="s">
        <v>28</v>
      </c>
      <c r="I669" s="202"/>
      <c r="J669" s="202"/>
      <c r="V669" s="17"/>
      <c r="AC669" s="195"/>
      <c r="AD669" s="195"/>
      <c r="AE669" s="195"/>
    </row>
    <row r="670" spans="8:31">
      <c r="H670" s="202"/>
      <c r="I670" s="202"/>
      <c r="J670" s="202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6" t="s">
        <v>28</v>
      </c>
      <c r="I755" s="196"/>
      <c r="J755" s="196"/>
      <c r="V755" s="17"/>
      <c r="AC755" s="195"/>
      <c r="AD755" s="195"/>
      <c r="AE755" s="195"/>
    </row>
    <row r="756" spans="2:41">
      <c r="H756" s="196"/>
      <c r="I756" s="196"/>
      <c r="J756" s="196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6" t="s">
        <v>28</v>
      </c>
      <c r="I848" s="196"/>
      <c r="J848" s="196"/>
      <c r="V848" s="17"/>
      <c r="AC848" s="195"/>
      <c r="AD848" s="195"/>
      <c r="AE848" s="195"/>
    </row>
    <row r="849" spans="2:41">
      <c r="H849" s="196"/>
      <c r="I849" s="196"/>
      <c r="J849" s="196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6" t="s">
        <v>28</v>
      </c>
      <c r="I942" s="196"/>
      <c r="J942" s="196"/>
      <c r="V942" s="17"/>
      <c r="AC942" s="195"/>
      <c r="AD942" s="195"/>
      <c r="AE942" s="195"/>
    </row>
    <row r="943" spans="8:31">
      <c r="H943" s="196"/>
      <c r="I943" s="196"/>
      <c r="J943" s="196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>
      <c r="H1036" s="196"/>
      <c r="I1036" s="196"/>
      <c r="J1036" s="196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AA713" zoomScale="89" zoomScaleNormal="89" workbookViewId="0">
      <selection activeCell="AK725" sqref="AK72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6"/>
      <c r="AB373" s="106"/>
      <c r="AC373" s="203" t="s">
        <v>29</v>
      </c>
      <c r="AD373" s="203"/>
      <c r="AE373" s="203"/>
    </row>
    <row r="374" spans="2:41">
      <c r="V374" s="17"/>
      <c r="AA374" s="106"/>
      <c r="AB374" s="106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>
      <c r="H412" s="76"/>
      <c r="I412" s="76"/>
      <c r="J412" s="76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9" t="str">
        <f>IF(C421&lt;0,"NO PAGAR","COBRAR'")</f>
        <v>COBRAR'</v>
      </c>
      <c r="C423" s="19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9" t="str">
        <f>IF(C505&lt;0,"NO PAGAR","COBRAR'")</f>
        <v>COBRAR'</v>
      </c>
      <c r="C507" s="19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>
      <c r="H547" s="76"/>
      <c r="I547" s="76"/>
      <c r="J547" s="76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>
      <c r="H628" s="76"/>
      <c r="I628" s="76"/>
      <c r="J628" s="76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>
      <c r="H668" s="76"/>
      <c r="I668" s="76"/>
      <c r="J668" s="76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>
      <c r="H716" s="76"/>
      <c r="I716" s="76"/>
      <c r="J716" s="76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>
      <c r="H754" s="76"/>
      <c r="I754" s="76"/>
      <c r="J754" s="76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IF(B1558="PAGADO",0,C763)</f>
        <v>-50.389999999999873</v>
      </c>
      <c r="AA758" s="197" t="s">
        <v>20</v>
      </c>
      <c r="AB758" s="197"/>
      <c r="AC758" s="197"/>
      <c r="AD758" s="197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50.389999999999873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250.38999999999987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-50.389999999999873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-250.38999999999987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NO PAGAR</v>
      </c>
      <c r="Y764" s="19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9" t="str">
        <f>IF(C763&lt;0,"NO PAGAR","COBRAR'")</f>
        <v>NO PAGAR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50.389999999999873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250.38999999999987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5" t="s">
        <v>29</v>
      </c>
      <c r="AD800" s="195"/>
      <c r="AE800" s="195"/>
    </row>
    <row r="801" spans="2:41" ht="15" customHeight="1">
      <c r="H801" s="76" t="s">
        <v>28</v>
      </c>
      <c r="I801" s="76"/>
      <c r="J801" s="76"/>
      <c r="V801" s="17"/>
      <c r="AC801" s="195"/>
      <c r="AD801" s="195"/>
      <c r="AE801" s="195"/>
    </row>
    <row r="802" spans="2:41" ht="15" customHeight="1">
      <c r="H802" s="76"/>
      <c r="I802" s="76"/>
      <c r="J802" s="76"/>
      <c r="V802" s="17"/>
      <c r="AC802" s="195"/>
      <c r="AD802" s="195"/>
      <c r="AE802" s="195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-250.38999999999987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-50.389999999999873</v>
      </c>
      <c r="AA806" s="197" t="s">
        <v>20</v>
      </c>
      <c r="AB806" s="197"/>
      <c r="AC806" s="197"/>
      <c r="AD806" s="19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50.389999999999873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50.389999999999873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-50.389999999999873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-50.389999999999873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8" t="str">
        <f>IF(C811&lt;0,"NO PAGAR","COBRAR")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tr">
        <f>IF(Y811&lt;0,"NO PAGAR","COBRAR")</f>
        <v>NO PAGAR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50.389999999999873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50.389999999999873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50.389999999999873</v>
      </c>
      <c r="V833" s="17"/>
      <c r="X833" s="15" t="s">
        <v>18</v>
      </c>
      <c r="Y833" s="16">
        <f>SUM(Y814:Y832)</f>
        <v>50.389999999999873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>
      <c r="H847" s="76"/>
      <c r="I847" s="76"/>
      <c r="J847" s="76"/>
      <c r="V847" s="17"/>
      <c r="AA847" s="196"/>
      <c r="AB847" s="196"/>
      <c r="AC847" s="196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-50.389999999999873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-50.389999999999873</v>
      </c>
      <c r="AA851" s="197" t="s">
        <v>20</v>
      </c>
      <c r="AB851" s="197"/>
      <c r="AC851" s="197"/>
      <c r="AD851" s="19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50.389999999999873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50.389999999999873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-50.389999999999873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-50.389999999999873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9" t="str">
        <f>IF(Y856&lt;0,"NO PAGAR","COBRAR'")</f>
        <v>NO PAGAR</v>
      </c>
      <c r="Y857" s="19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9" t="str">
        <f>IF(C856&lt;0,"NO PAGAR","COBRAR'")</f>
        <v>NO PAGAR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50.389999999999873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50.389999999999873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50.389999999999873</v>
      </c>
      <c r="D879" t="s">
        <v>22</v>
      </c>
      <c r="E879" t="s">
        <v>21</v>
      </c>
      <c r="V879" s="17"/>
      <c r="X879" s="15" t="s">
        <v>18</v>
      </c>
      <c r="Y879" s="16">
        <f>SUM(Y860:Y878)</f>
        <v>50.389999999999873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5" t="s">
        <v>29</v>
      </c>
      <c r="AD894" s="195"/>
      <c r="AE894" s="195"/>
    </row>
    <row r="895" spans="8:31" ht="15" customHeight="1">
      <c r="H895" s="76" t="s">
        <v>28</v>
      </c>
      <c r="I895" s="76"/>
      <c r="J895" s="76"/>
      <c r="V895" s="17"/>
      <c r="AC895" s="195"/>
      <c r="AD895" s="195"/>
      <c r="AE895" s="195"/>
    </row>
    <row r="896" spans="8:31" ht="15" customHeight="1">
      <c r="H896" s="76"/>
      <c r="I896" s="76"/>
      <c r="J896" s="76"/>
      <c r="V896" s="17"/>
      <c r="AC896" s="195"/>
      <c r="AD896" s="195"/>
      <c r="AE896" s="195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-50.389999999999873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-50.389999999999873</v>
      </c>
      <c r="AA900" s="197" t="s">
        <v>20</v>
      </c>
      <c r="AB900" s="197"/>
      <c r="AC900" s="197"/>
      <c r="AD900" s="197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50.389999999999873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50.389999999999873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-50.389999999999873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-50.389999999999873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8" t="str">
        <f>IF(C905&lt;0,"NO PAGAR","COBRAR")</f>
        <v>NO PAGAR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tr">
        <f>IF(Y905&lt;0,"NO PAGAR","COBRAR")</f>
        <v>NO PAGAR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50.389999999999873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50.389999999999873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50.389999999999873</v>
      </c>
      <c r="V927" s="17"/>
      <c r="X927" s="15" t="s">
        <v>18</v>
      </c>
      <c r="Y927" s="16">
        <f>SUM(Y908:Y926)</f>
        <v>50.389999999999873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>
      <c r="H941" s="76"/>
      <c r="I941" s="76"/>
      <c r="J941" s="76"/>
      <c r="V941" s="17"/>
      <c r="AA941" s="196"/>
      <c r="AB941" s="196"/>
      <c r="AC941" s="196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-50.389999999999873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-50.389999999999873</v>
      </c>
      <c r="AA945" s="197" t="s">
        <v>20</v>
      </c>
      <c r="AB945" s="197"/>
      <c r="AC945" s="197"/>
      <c r="AD945" s="197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50.389999999999873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50.389999999999873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-50.389999999999873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-50.389999999999873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9" t="str">
        <f>IF(Y950&lt;0,"NO PAGAR","COBRAR'")</f>
        <v>NO PAGAR</v>
      </c>
      <c r="Y951" s="19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9" t="str">
        <f>IF(C950&lt;0,"NO PAGAR","COBRAR'")</f>
        <v>NO PAGAR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50.389999999999873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50.389999999999873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50.389999999999873</v>
      </c>
      <c r="D973" t="s">
        <v>22</v>
      </c>
      <c r="E973" t="s">
        <v>21</v>
      </c>
      <c r="V973" s="17"/>
      <c r="X973" s="15" t="s">
        <v>18</v>
      </c>
      <c r="Y973" s="16">
        <f>SUM(Y954:Y972)</f>
        <v>50.389999999999873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5" t="s">
        <v>29</v>
      </c>
      <c r="AD987" s="195"/>
      <c r="AE987" s="195"/>
    </row>
    <row r="988" spans="2:31" ht="15" customHeight="1">
      <c r="H988" s="76" t="s">
        <v>28</v>
      </c>
      <c r="I988" s="76"/>
      <c r="J988" s="76"/>
      <c r="V988" s="17"/>
      <c r="AC988" s="195"/>
      <c r="AD988" s="195"/>
      <c r="AE988" s="195"/>
    </row>
    <row r="989" spans="2:31" ht="15" customHeight="1">
      <c r="H989" s="76"/>
      <c r="I989" s="76"/>
      <c r="J989" s="76"/>
      <c r="V989" s="17"/>
      <c r="AC989" s="195"/>
      <c r="AD989" s="195"/>
      <c r="AE989" s="195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-50.389999999999873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-50.389999999999873</v>
      </c>
      <c r="AA993" s="197" t="s">
        <v>20</v>
      </c>
      <c r="AB993" s="197"/>
      <c r="AC993" s="197"/>
      <c r="AD993" s="19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50.389999999999873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50.389999999999873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-50.389999999999873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-50.389999999999873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8" t="str">
        <f>IF(C998&lt;0,"NO PAGAR","COBRAR")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tr">
        <f>IF(Y998&lt;0,"NO PAGAR","COBRAR")</f>
        <v>NO PAGAR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50.389999999999873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50.389999999999873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50.389999999999873</v>
      </c>
      <c r="V1020" s="17"/>
      <c r="X1020" s="15" t="s">
        <v>18</v>
      </c>
      <c r="Y1020" s="16">
        <f>SUM(Y1001:Y1019)</f>
        <v>50.389999999999873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>
      <c r="H1034" s="76"/>
      <c r="I1034" s="76"/>
      <c r="J1034" s="76"/>
      <c r="V1034" s="17"/>
      <c r="AA1034" s="196"/>
      <c r="AB1034" s="196"/>
      <c r="AC1034" s="196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-50.389999999999873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-50.389999999999873</v>
      </c>
      <c r="AA1038" s="197" t="s">
        <v>20</v>
      </c>
      <c r="AB1038" s="197"/>
      <c r="AC1038" s="197"/>
      <c r="AD1038" s="197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50.389999999999873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50.389999999999873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-50.389999999999873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-50.389999999999873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9" t="str">
        <f>IF(Y1043&lt;0,"NO PAGAR","COBRAR'")</f>
        <v>NO PAGAR</v>
      </c>
      <c r="Y1044" s="19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9" t="str">
        <f>IF(C1043&lt;0,"NO PAGAR","COBRAR'")</f>
        <v>NO PAGAR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50.389999999999873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50.389999999999873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50.389999999999873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50.389999999999873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AA688" zoomScale="80" zoomScaleNormal="80" zoomScalePageLayoutView="118" workbookViewId="0">
      <selection activeCell="AJ687" sqref="AJ687:AO7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6" t="s">
        <v>28</v>
      </c>
      <c r="I171" s="196"/>
      <c r="J171" s="196"/>
      <c r="V171" s="17"/>
      <c r="AC171" s="195"/>
      <c r="AD171" s="195"/>
      <c r="AE171" s="195"/>
    </row>
    <row r="172" spans="2:31">
      <c r="H172" s="196"/>
      <c r="I172" s="196"/>
      <c r="J172" s="196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9" t="str">
        <f>IF(C226&lt;0,"NO PAGAR","COBRAR'")</f>
        <v>NO PAGAR</v>
      </c>
      <c r="C228" s="19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6" t="s">
        <v>28</v>
      </c>
      <c r="I263" s="196"/>
      <c r="J263" s="196"/>
      <c r="V263" s="17"/>
      <c r="AC263" s="195"/>
      <c r="AD263" s="195"/>
      <c r="AE263" s="195"/>
    </row>
    <row r="264" spans="2:41">
      <c r="H264" s="196"/>
      <c r="I264" s="196"/>
      <c r="J264" s="196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9" t="s">
        <v>64</v>
      </c>
      <c r="AC358" s="203" t="s">
        <v>29</v>
      </c>
      <c r="AD358" s="203"/>
      <c r="AE358" s="203"/>
    </row>
    <row r="359" spans="2:41">
      <c r="V359" s="17"/>
      <c r="X359" s="209"/>
      <c r="AC359" s="203"/>
      <c r="AD359" s="203"/>
      <c r="AE359" s="203"/>
    </row>
    <row r="360" spans="2:41" ht="23.25">
      <c r="B360" s="22" t="s">
        <v>64</v>
      </c>
      <c r="V360" s="17"/>
      <c r="X360" s="209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6" t="s">
        <v>31</v>
      </c>
      <c r="AB394" s="196"/>
      <c r="AC394" s="196"/>
    </row>
    <row r="395" spans="1:43" ht="15" customHeight="1">
      <c r="H395" s="76"/>
      <c r="I395" s="76"/>
      <c r="J395" s="76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9" t="str">
        <f>IF(C404&lt;0,"NO PAGAR","COBRAR'")</f>
        <v>NO PAGAR</v>
      </c>
      <c r="C406" s="19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>
      <c r="H472" s="76"/>
      <c r="J472" s="7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6" t="s">
        <v>28</v>
      </c>
      <c r="J515" s="76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6" t="s">
        <v>28</v>
      </c>
      <c r="J597" s="76"/>
      <c r="V597" s="17"/>
      <c r="AC597" s="195"/>
      <c r="AD597" s="195"/>
      <c r="AE597" s="195"/>
    </row>
    <row r="598" spans="2:41" ht="15" customHeight="1">
      <c r="H598" s="76"/>
      <c r="J598" s="76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>
      <c r="H643" s="76"/>
      <c r="J643" s="76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9" t="str">
        <f>IF(C650&lt;0,"NO PAGAR","COBRAR'")</f>
        <v>NO PAGAR</v>
      </c>
      <c r="C652" s="199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5" t="s">
        <v>29</v>
      </c>
      <c r="AD684" s="195"/>
      <c r="AE684" s="195"/>
    </row>
    <row r="685" spans="2:41" ht="23.25" customHeight="1">
      <c r="H685" s="76" t="s">
        <v>28</v>
      </c>
      <c r="J685" s="76"/>
      <c r="V685" s="17"/>
      <c r="AC685" s="195"/>
      <c r="AD685" s="195"/>
      <c r="AE685" s="195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7" t="s">
        <v>10</v>
      </c>
      <c r="AL687" s="207"/>
      <c r="AM687" s="207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1381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1382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1383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1387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1383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1384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1392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>
      <c r="H728" s="76"/>
      <c r="I728" s="76"/>
      <c r="J728" s="76"/>
      <c r="V728" s="17"/>
      <c r="AA728" s="196"/>
      <c r="AB728" s="196"/>
      <c r="AC728" s="196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7" t="s">
        <v>20</v>
      </c>
      <c r="F732" s="197"/>
      <c r="G732" s="197"/>
      <c r="H732" s="197"/>
      <c r="V732" s="17"/>
      <c r="X732" s="23" t="s">
        <v>32</v>
      </c>
      <c r="Y732" s="20">
        <f>IF(B1532="PAGADO",0,C737)</f>
        <v>-1471.4252550000019</v>
      </c>
      <c r="AA732" s="197" t="s">
        <v>20</v>
      </c>
      <c r="AB732" s="197"/>
      <c r="AC732" s="197"/>
      <c r="AD732" s="197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1471.4252550000019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1471.4252550000019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-1471.4252550000019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-1471.4252550000019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9" t="str">
        <f>IF(Y737&lt;0,"NO PAGAR","COBRAR'")</f>
        <v>NO PAGAR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9" t="str">
        <f>IF(C737&lt;0,"NO PAGAR","COBRAR'")</f>
        <v>NO PAGAR</v>
      </c>
      <c r="C739" s="19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1471.4252550000019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1471.4252550000019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1471.4252550000019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5" t="s">
        <v>29</v>
      </c>
      <c r="AD774" s="195"/>
      <c r="AE774" s="195"/>
    </row>
    <row r="775" spans="2:41" ht="15" customHeight="1">
      <c r="H775" s="76" t="s">
        <v>28</v>
      </c>
      <c r="I775" s="76"/>
      <c r="J775" s="76"/>
      <c r="V775" s="17"/>
      <c r="AC775" s="195"/>
      <c r="AD775" s="195"/>
      <c r="AE775" s="195"/>
    </row>
    <row r="776" spans="2:41" ht="15" customHeight="1">
      <c r="H776" s="76"/>
      <c r="I776" s="76"/>
      <c r="J776" s="76"/>
      <c r="V776" s="17"/>
      <c r="AC776" s="195"/>
      <c r="AD776" s="195"/>
      <c r="AE776" s="195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-1471.4252550000019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-1471.4252550000019</v>
      </c>
      <c r="AA780" s="197" t="s">
        <v>20</v>
      </c>
      <c r="AB780" s="197"/>
      <c r="AC780" s="197"/>
      <c r="AD780" s="197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1471.4252550000019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1471.4252550000019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-1471.4252550000019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-1471.4252550000019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8" t="str">
        <f>IF(C785&lt;0,"NO PAGAR","COBRAR")</f>
        <v>NO PAGAR</v>
      </c>
      <c r="C786" s="19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8" t="str">
        <f>IF(Y785&lt;0,"NO PAGAR","COBRAR")</f>
        <v>NO PAGAR</v>
      </c>
      <c r="Y786" s="19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1471.4252550000019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1471.4252550000019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1471.4252550000019</v>
      </c>
      <c r="V807" s="17"/>
      <c r="X807" s="15" t="s">
        <v>18</v>
      </c>
      <c r="Y807" s="16">
        <f>SUM(Y788:Y806)</f>
        <v>1471.4252550000019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>
      <c r="H821" s="76"/>
      <c r="I821" s="76"/>
      <c r="J821" s="76"/>
      <c r="V821" s="17"/>
      <c r="AA821" s="196"/>
      <c r="AB821" s="196"/>
      <c r="AC821" s="196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-1471.4252550000019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-1471.4252550000019</v>
      </c>
      <c r="AA825" s="197" t="s">
        <v>20</v>
      </c>
      <c r="AB825" s="197"/>
      <c r="AC825" s="197"/>
      <c r="AD825" s="197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1471.4252550000019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1471.4252550000019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-1471.4252550000019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-1471.4252550000019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9" t="str">
        <f>IF(Y830&lt;0,"NO PAGAR","COBRAR'")</f>
        <v>NO PAGAR</v>
      </c>
      <c r="Y831" s="19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9" t="str">
        <f>IF(C830&lt;0,"NO PAGAR","COBRAR'")</f>
        <v>NO PAGAR</v>
      </c>
      <c r="C832" s="19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1471.4252550000019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1471.4252550000019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1471.4252550000019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1471.4252550000019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5" t="s">
        <v>29</v>
      </c>
      <c r="AD868" s="195"/>
      <c r="AE868" s="195"/>
    </row>
    <row r="869" spans="2:41" ht="15" customHeight="1">
      <c r="H869" s="76" t="s">
        <v>28</v>
      </c>
      <c r="I869" s="76"/>
      <c r="J869" s="76"/>
      <c r="V869" s="17"/>
      <c r="AC869" s="195"/>
      <c r="AD869" s="195"/>
      <c r="AE869" s="195"/>
    </row>
    <row r="870" spans="2:41" ht="15" customHeight="1">
      <c r="H870" s="76"/>
      <c r="I870" s="76"/>
      <c r="J870" s="76"/>
      <c r="V870" s="17"/>
      <c r="AC870" s="195"/>
      <c r="AD870" s="195"/>
      <c r="AE870" s="195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-1471.4252550000019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-1471.4252550000019</v>
      </c>
      <c r="AA874" s="197" t="s">
        <v>20</v>
      </c>
      <c r="AB874" s="197"/>
      <c r="AC874" s="197"/>
      <c r="AD874" s="197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1471.4252550000019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1471.4252550000019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-1471.4252550000019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-1471.4252550000019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8" t="str">
        <f>IF(C879&lt;0,"NO PAGAR","COBRAR")</f>
        <v>NO PAGAR</v>
      </c>
      <c r="C880" s="19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8" t="str">
        <f>IF(Y879&lt;0,"NO PAGAR","COBRAR")</f>
        <v>NO PAGAR</v>
      </c>
      <c r="Y880" s="19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1471.4252550000019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1471.4252550000019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1471.4252550000019</v>
      </c>
      <c r="V901" s="17"/>
      <c r="X901" s="15" t="s">
        <v>18</v>
      </c>
      <c r="Y901" s="16">
        <f>SUM(Y882:Y900)</f>
        <v>1471.4252550000019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>
      <c r="H915" s="76"/>
      <c r="I915" s="76"/>
      <c r="J915" s="76"/>
      <c r="V915" s="17"/>
      <c r="AA915" s="196"/>
      <c r="AB915" s="196"/>
      <c r="AC915" s="196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-1471.4252550000019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-1471.4252550000019</v>
      </c>
      <c r="AA919" s="197" t="s">
        <v>20</v>
      </c>
      <c r="AB919" s="197"/>
      <c r="AC919" s="197"/>
      <c r="AD919" s="19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1471.4252550000019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1471.4252550000019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-1471.4252550000019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-1471.4252550000019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9" t="str">
        <f>IF(Y924&lt;0,"NO PAGAR","COBRAR'")</f>
        <v>NO PAGAR</v>
      </c>
      <c r="Y925" s="19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9" t="str">
        <f>IF(C924&lt;0,"NO PAGAR","COBRAR'")</f>
        <v>NO PAGAR</v>
      </c>
      <c r="C926" s="19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1471.4252550000019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1471.4252550000019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1471.4252550000019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1471.4252550000019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5" t="s">
        <v>29</v>
      </c>
      <c r="AD961" s="195"/>
      <c r="AE961" s="195"/>
    </row>
    <row r="962" spans="2:41" ht="15" customHeight="1">
      <c r="H962" s="76" t="s">
        <v>28</v>
      </c>
      <c r="I962" s="76"/>
      <c r="J962" s="76"/>
      <c r="V962" s="17"/>
      <c r="AC962" s="195"/>
      <c r="AD962" s="195"/>
      <c r="AE962" s="195"/>
    </row>
    <row r="963" spans="2:41" ht="15" customHeight="1">
      <c r="H963" s="76"/>
      <c r="I963" s="76"/>
      <c r="J963" s="76"/>
      <c r="V963" s="17"/>
      <c r="AC963" s="195"/>
      <c r="AD963" s="195"/>
      <c r="AE963" s="195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-1471.4252550000019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-1471.4252550000019</v>
      </c>
      <c r="AA967" s="197" t="s">
        <v>20</v>
      </c>
      <c r="AB967" s="197"/>
      <c r="AC967" s="197"/>
      <c r="AD967" s="197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1471.4252550000019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1471.4252550000019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-1471.4252550000019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-1471.4252550000019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8" t="str">
        <f>IF(C972&lt;0,"NO PAGAR","COBRAR")</f>
        <v>NO PAGAR</v>
      </c>
      <c r="C973" s="19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8" t="str">
        <f>IF(Y972&lt;0,"NO PAGAR","COBRAR")</f>
        <v>NO PAGAR</v>
      </c>
      <c r="Y973" s="19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1471.4252550000019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1471.4252550000019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1471.4252550000019</v>
      </c>
      <c r="V994" s="17"/>
      <c r="X994" s="15" t="s">
        <v>18</v>
      </c>
      <c r="Y994" s="16">
        <f>SUM(Y975:Y993)</f>
        <v>1471.4252550000019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>
      <c r="H1008" s="76"/>
      <c r="I1008" s="76"/>
      <c r="J1008" s="76"/>
      <c r="V1008" s="17"/>
      <c r="AA1008" s="196"/>
      <c r="AB1008" s="196"/>
      <c r="AC1008" s="196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-1471.4252550000019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-1471.4252550000019</v>
      </c>
      <c r="AA1012" s="197" t="s">
        <v>20</v>
      </c>
      <c r="AB1012" s="197"/>
      <c r="AC1012" s="197"/>
      <c r="AD1012" s="19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1471.4252550000019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1471.4252550000019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-1471.4252550000019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-1471.4252550000019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9" t="str">
        <f>IF(Y1017&lt;0,"NO PAGAR","COBRAR'")</f>
        <v>NO PAGAR</v>
      </c>
      <c r="Y1018" s="19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9" t="str">
        <f>IF(C1017&lt;0,"NO PAGAR","COBRAR'")</f>
        <v>NO PAGAR</v>
      </c>
      <c r="C1019" s="19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1471.4252550000019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1471.4252550000019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1471.4252550000019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1471.4252550000019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7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AB726" zoomScale="82" zoomScaleNormal="82" workbookViewId="0">
      <selection activeCell="AJ724" sqref="AJ724:AO74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6" t="s">
        <v>28</v>
      </c>
      <c r="I189" s="196"/>
      <c r="J189" s="196"/>
      <c r="V189" s="17"/>
      <c r="AC189" s="195"/>
      <c r="AD189" s="195"/>
      <c r="AE189" s="195"/>
    </row>
    <row r="190" spans="8:31">
      <c r="H190" s="196"/>
      <c r="I190" s="196"/>
      <c r="J190" s="196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6" t="s">
        <v>28</v>
      </c>
      <c r="I281" s="196"/>
      <c r="J281" s="196"/>
      <c r="V281" s="17"/>
      <c r="AC281" s="195"/>
      <c r="AD281" s="195"/>
      <c r="AE281" s="195"/>
    </row>
    <row r="282" spans="2:41">
      <c r="H282" s="196"/>
      <c r="I282" s="196"/>
      <c r="J282" s="196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09" t="s">
        <v>64</v>
      </c>
      <c r="AB376" s="203" t="s">
        <v>29</v>
      </c>
      <c r="AC376" s="203"/>
      <c r="AD376" s="203"/>
    </row>
    <row r="377" spans="2:41">
      <c r="V377" s="17"/>
      <c r="X377" s="209"/>
      <c r="AB377" s="203"/>
      <c r="AC377" s="203"/>
      <c r="AD377" s="203"/>
    </row>
    <row r="378" spans="2:41" ht="23.25">
      <c r="B378" s="22" t="s">
        <v>64</v>
      </c>
      <c r="V378" s="17"/>
      <c r="X378" s="209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6" t="s">
        <v>28</v>
      </c>
      <c r="I626" s="196"/>
      <c r="J626" s="196"/>
      <c r="V626" s="17"/>
      <c r="AC626" s="195"/>
      <c r="AD626" s="195"/>
      <c r="AE626" s="195"/>
    </row>
    <row r="627" spans="2:41">
      <c r="H627" s="196"/>
      <c r="I627" s="196"/>
      <c r="J627" s="196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6" t="s">
        <v>28</v>
      </c>
      <c r="I719" s="196"/>
      <c r="J719" s="196"/>
      <c r="V719" s="17"/>
      <c r="AC719" s="195"/>
      <c r="AD719" s="195"/>
      <c r="AE719" s="195"/>
    </row>
    <row r="720" spans="5:31">
      <c r="H720" s="196"/>
      <c r="I720" s="196"/>
      <c r="J720" s="196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1395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>
        <v>45182</v>
      </c>
      <c r="AB730" s="3" t="s">
        <v>1390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-1022.54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1022.54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1022.54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-1022.54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-1022.54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NO PAGAR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NO PAGAR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1022.54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1022.54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1022.54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-1022.54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-1022.54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1022.54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1022.54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-1022.54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-1022.54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1022.54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1022.54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1022.54</v>
      </c>
      <c r="V840" s="17"/>
      <c r="X840" s="15" t="s">
        <v>18</v>
      </c>
      <c r="Y840" s="16">
        <f>SUM(Y821:Y839)</f>
        <v>1022.54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-1022.54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-1022.54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1022.54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1022.54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-1022.54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-1022.54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NO PAGAR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NO PAGAR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1022.54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1022.54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1022.54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1022.54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-1022.54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-1022.54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1022.54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1022.54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-1022.54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-1022.54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1022.54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1022.54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1022.54</v>
      </c>
      <c r="V934" s="17"/>
      <c r="X934" s="15" t="s">
        <v>18</v>
      </c>
      <c r="Y934" s="16">
        <f>SUM(Y915:Y933)</f>
        <v>1022.54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-1022.54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-1022.54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1022.54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1022.54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-1022.54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-1022.54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NO PAGAR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NO PAGAR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1022.54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1022.54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1022.54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1022.54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-1022.54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-1022.54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1022.54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1022.54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-1022.54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-1022.54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1022.54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1022.54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1022.54</v>
      </c>
      <c r="V1027" s="17"/>
      <c r="X1027" s="15" t="s">
        <v>18</v>
      </c>
      <c r="Y1027" s="16">
        <f>SUM(Y1008:Y1026)</f>
        <v>1022.54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-1022.54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-1022.54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1022.54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1022.54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-1022.54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-1022.54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NO PAGAR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NO PAGAR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1022.54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1022.54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1022.54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1022.54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1"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T697" zoomScale="89" zoomScaleNormal="89" workbookViewId="0">
      <selection activeCell="AK710" sqref="AK7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09" t="s">
        <v>64</v>
      </c>
      <c r="AB373" s="203" t="s">
        <v>29</v>
      </c>
      <c r="AC373" s="203"/>
      <c r="AD373" s="203"/>
    </row>
    <row r="374" spans="2:41">
      <c r="V374" s="17"/>
      <c r="X374" s="209"/>
      <c r="AB374" s="203"/>
      <c r="AC374" s="203"/>
      <c r="AD374" s="203"/>
    </row>
    <row r="375" spans="2:41" ht="23.25">
      <c r="B375" s="22" t="s">
        <v>64</v>
      </c>
      <c r="V375" s="17"/>
      <c r="X375" s="209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6" t="s">
        <v>31</v>
      </c>
      <c r="AB410" s="196"/>
      <c r="AC410" s="196"/>
    </row>
    <row r="411" spans="1:43" ht="15" customHeight="1">
      <c r="H411" s="76"/>
      <c r="I411" s="76"/>
      <c r="J411" s="76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1" t="s">
        <v>66</v>
      </c>
      <c r="F488" s="215" t="s">
        <v>30</v>
      </c>
      <c r="G488" s="215"/>
      <c r="H488" s="215"/>
      <c r="V488" s="17"/>
      <c r="X488" s="209" t="s">
        <v>66</v>
      </c>
      <c r="AB488" s="210" t="s">
        <v>31</v>
      </c>
      <c r="AC488" s="210"/>
      <c r="AD488" s="210"/>
    </row>
    <row r="489" spans="1:43" ht="15" customHeight="1">
      <c r="B489" s="211"/>
      <c r="F489" s="215"/>
      <c r="G489" s="215"/>
      <c r="H489" s="215"/>
      <c r="V489" s="17"/>
      <c r="X489" s="209"/>
      <c r="AB489" s="210"/>
      <c r="AC489" s="210"/>
      <c r="AD489" s="210"/>
    </row>
    <row r="490" spans="1:43" ht="23.25" customHeight="1">
      <c r="B490" s="211"/>
      <c r="F490" s="215"/>
      <c r="G490" s="215"/>
      <c r="H490" s="215"/>
      <c r="V490" s="17"/>
      <c r="X490" s="209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9" t="str">
        <f>IF(C496&lt;0,"NO PAGAR","COBRAR'")</f>
        <v>COBRAR'</v>
      </c>
      <c r="C498" s="19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6"/>
      <c r="J533" s="76"/>
      <c r="V533" s="17"/>
      <c r="AC533" s="195"/>
      <c r="AD533" s="195"/>
      <c r="AE533" s="195"/>
    </row>
    <row r="534" spans="2:41" ht="15" customHeight="1">
      <c r="H534" s="76"/>
      <c r="I534" s="76"/>
      <c r="J534" s="76"/>
      <c r="V534" s="17"/>
      <c r="AC534" s="195"/>
      <c r="AD534" s="195"/>
      <c r="AE534" s="195"/>
    </row>
    <row r="535" spans="2:41">
      <c r="B535" s="209" t="s">
        <v>67</v>
      </c>
      <c r="F535" s="210" t="s">
        <v>28</v>
      </c>
      <c r="G535" s="210"/>
      <c r="H535" s="210"/>
      <c r="V535" s="17"/>
    </row>
    <row r="536" spans="2:41">
      <c r="B536" s="209"/>
      <c r="F536" s="210"/>
      <c r="G536" s="210"/>
      <c r="H536" s="210"/>
      <c r="V536" s="17"/>
    </row>
    <row r="537" spans="2:41" ht="26.25" customHeight="1">
      <c r="B537" s="209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6" t="s">
        <v>31</v>
      </c>
      <c r="AB573" s="196"/>
      <c r="AC573" s="196"/>
    </row>
    <row r="574" spans="1:43" ht="15" customHeight="1">
      <c r="H574" s="76"/>
      <c r="I574" s="76"/>
      <c r="J574" s="76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6"/>
      <c r="J615" s="76"/>
      <c r="V615" s="17"/>
      <c r="AC615" s="195"/>
      <c r="AD615" s="195"/>
      <c r="AE615" s="195"/>
    </row>
    <row r="616" spans="2:41" ht="15" customHeight="1">
      <c r="H616" s="76"/>
      <c r="I616" s="76"/>
      <c r="J616" s="76"/>
      <c r="V616" s="17"/>
      <c r="AC616" s="195"/>
      <c r="AD616" s="195"/>
      <c r="AE616" s="195"/>
    </row>
    <row r="617" spans="2:41">
      <c r="B617" s="209" t="s">
        <v>68</v>
      </c>
      <c r="F617" s="210" t="s">
        <v>28</v>
      </c>
      <c r="G617" s="210"/>
      <c r="H617" s="210"/>
      <c r="V617" s="17"/>
    </row>
    <row r="618" spans="2:41">
      <c r="B618" s="209"/>
      <c r="F618" s="210"/>
      <c r="G618" s="210"/>
      <c r="H618" s="210"/>
      <c r="V618" s="17"/>
    </row>
    <row r="619" spans="2:41" ht="26.25" customHeight="1">
      <c r="B619" s="209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6" t="s">
        <v>31</v>
      </c>
      <c r="AB656" s="196"/>
      <c r="AC656" s="196"/>
    </row>
    <row r="657" spans="2:41" ht="15" customHeight="1">
      <c r="H657" s="76"/>
      <c r="I657" s="76"/>
      <c r="J657" s="76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6"/>
      <c r="J699" s="76"/>
      <c r="V699" s="17"/>
      <c r="AC699" s="195"/>
      <c r="AD699" s="195"/>
      <c r="AE699" s="195"/>
    </row>
    <row r="700" spans="2:31" ht="15" customHeight="1">
      <c r="H700" s="76"/>
      <c r="I700" s="76"/>
      <c r="J700" s="76"/>
      <c r="V700" s="17"/>
      <c r="AC700" s="195"/>
      <c r="AD700" s="195"/>
      <c r="AE700" s="195"/>
    </row>
    <row r="701" spans="2:31">
      <c r="B701" s="209" t="s">
        <v>69</v>
      </c>
      <c r="F701" s="210" t="s">
        <v>28</v>
      </c>
      <c r="G701" s="210"/>
      <c r="H701" s="210"/>
      <c r="V701" s="17"/>
    </row>
    <row r="702" spans="2:31">
      <c r="B702" s="209"/>
      <c r="F702" s="210"/>
      <c r="G702" s="210"/>
      <c r="H702" s="210"/>
      <c r="V702" s="17"/>
    </row>
    <row r="703" spans="2:31" ht="26.25" customHeight="1">
      <c r="B703" s="209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8" t="str">
        <f>IF(C709&lt;0,"NO PAGAR","COBRAR")</f>
        <v>COBRAR</v>
      </c>
      <c r="C710" s="198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>
      <c r="H742" s="76"/>
      <c r="I742" s="76"/>
      <c r="J742" s="76"/>
      <c r="V742" s="17"/>
      <c r="AA742" s="196"/>
      <c r="AB742" s="196"/>
      <c r="AC742" s="196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0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IF(B1546="PAGADO",0,C751)</f>
        <v>0</v>
      </c>
      <c r="AA746" s="197" t="s">
        <v>20</v>
      </c>
      <c r="AB746" s="197"/>
      <c r="AC746" s="197"/>
      <c r="AD746" s="197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tr">
        <f>IF(Y751&lt;0,"NO PAGAR","COBRAR'")</f>
        <v>COBRAR'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9" t="str">
        <f>IF(C751&lt;0,"NO PAGAR","COBRAR'")</f>
        <v>COBRAR'</v>
      </c>
      <c r="C753" s="19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5" t="s">
        <v>29</v>
      </c>
      <c r="AD788" s="195"/>
      <c r="AE788" s="195"/>
    </row>
    <row r="789" spans="2:41" ht="15" customHeight="1">
      <c r="H789" s="76" t="s">
        <v>28</v>
      </c>
      <c r="I789" s="76"/>
      <c r="J789" s="76"/>
      <c r="V789" s="17"/>
      <c r="AC789" s="195"/>
      <c r="AD789" s="195"/>
      <c r="AE789" s="195"/>
    </row>
    <row r="790" spans="2:41" ht="15" customHeight="1">
      <c r="H790" s="76"/>
      <c r="I790" s="76"/>
      <c r="J790" s="76"/>
      <c r="V790" s="17"/>
      <c r="AC790" s="195"/>
      <c r="AD790" s="195"/>
      <c r="AE790" s="195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0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0</v>
      </c>
      <c r="AA794" s="197" t="s">
        <v>20</v>
      </c>
      <c r="AB794" s="197"/>
      <c r="AC794" s="197"/>
      <c r="AD794" s="197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8" t="str">
        <f>IF(C799&lt;0,"NO PAGAR","COBRAR")</f>
        <v>COBRAR</v>
      </c>
      <c r="C800" s="19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8" t="str">
        <f>IF(Y799&lt;0,"NO PAGAR","COBRAR")</f>
        <v>COBRAR</v>
      </c>
      <c r="Y800" s="19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>
      <c r="H835" s="76"/>
      <c r="I835" s="76"/>
      <c r="J835" s="76"/>
      <c r="V835" s="17"/>
      <c r="AA835" s="196"/>
      <c r="AB835" s="196"/>
      <c r="AC835" s="196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0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0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PAGAR","COBRAR'")</f>
        <v>COBRAR'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9" t="str">
        <f>IF(C844&lt;0,"NO PAGAR","COBRAR'")</f>
        <v>COBRAR'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5" t="s">
        <v>29</v>
      </c>
      <c r="AD882" s="195"/>
      <c r="AE882" s="195"/>
    </row>
    <row r="883" spans="2:41" ht="15" customHeight="1">
      <c r="H883" s="76" t="s">
        <v>28</v>
      </c>
      <c r="I883" s="76"/>
      <c r="J883" s="76"/>
      <c r="V883" s="17"/>
      <c r="AC883" s="195"/>
      <c r="AD883" s="195"/>
      <c r="AE883" s="195"/>
    </row>
    <row r="884" spans="2:41" ht="15" customHeight="1">
      <c r="H884" s="76"/>
      <c r="I884" s="76"/>
      <c r="J884" s="76"/>
      <c r="V884" s="17"/>
      <c r="AC884" s="195"/>
      <c r="AD884" s="195"/>
      <c r="AE884" s="195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0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0</v>
      </c>
      <c r="AA888" s="197" t="s">
        <v>20</v>
      </c>
      <c r="AB888" s="197"/>
      <c r="AC888" s="197"/>
      <c r="AD888" s="197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8" t="str">
        <f>IF(C893&lt;0,"NO PAGAR","COBRAR")</f>
        <v>COBRAR</v>
      </c>
      <c r="C894" s="19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8" t="str">
        <f>IF(Y893&lt;0,"NO PAGAR","COBRAR")</f>
        <v>COBRAR</v>
      </c>
      <c r="Y894" s="19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>
      <c r="H929" s="76"/>
      <c r="I929" s="76"/>
      <c r="J929" s="76"/>
      <c r="V929" s="17"/>
      <c r="AA929" s="196"/>
      <c r="AB929" s="196"/>
      <c r="AC929" s="196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0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0</v>
      </c>
      <c r="AA933" s="197" t="s">
        <v>20</v>
      </c>
      <c r="AB933" s="197"/>
      <c r="AC933" s="197"/>
      <c r="AD933" s="197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tr">
        <f>IF(Y938&lt;0,"NO PAGAR","COBRAR'")</f>
        <v>COBRAR'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9" t="str">
        <f>IF(C938&lt;0,"NO PAGAR","COBRAR'")</f>
        <v>COBRAR'</v>
      </c>
      <c r="C940" s="19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5" t="s">
        <v>29</v>
      </c>
      <c r="AD975" s="195"/>
      <c r="AE975" s="195"/>
    </row>
    <row r="976" spans="2:31" ht="15" customHeight="1">
      <c r="H976" s="76" t="s">
        <v>28</v>
      </c>
      <c r="I976" s="76"/>
      <c r="J976" s="76"/>
      <c r="V976" s="17"/>
      <c r="AC976" s="195"/>
      <c r="AD976" s="195"/>
      <c r="AE976" s="195"/>
    </row>
    <row r="977" spans="2:41" ht="15" customHeight="1">
      <c r="H977" s="76"/>
      <c r="I977" s="76"/>
      <c r="J977" s="76"/>
      <c r="V977" s="17"/>
      <c r="AC977" s="195"/>
      <c r="AD977" s="195"/>
      <c r="AE977" s="195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0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0</v>
      </c>
      <c r="AA981" s="197" t="s">
        <v>20</v>
      </c>
      <c r="AB981" s="197"/>
      <c r="AC981" s="197"/>
      <c r="AD981" s="19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8" t="str">
        <f>IF(C986&lt;0,"NO PAGAR","COBRAR")</f>
        <v>COBRAR</v>
      </c>
      <c r="C987" s="19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8" t="str">
        <f>IF(Y986&lt;0,"NO PAGAR","COBRAR")</f>
        <v>COBRAR</v>
      </c>
      <c r="Y987" s="19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>
      <c r="H1022" s="76"/>
      <c r="I1022" s="76"/>
      <c r="J1022" s="76"/>
      <c r="V1022" s="17"/>
      <c r="AA1022" s="196"/>
      <c r="AB1022" s="196"/>
      <c r="AC1022" s="196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0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0</v>
      </c>
      <c r="AA1026" s="197" t="s">
        <v>20</v>
      </c>
      <c r="AB1026" s="197"/>
      <c r="AC1026" s="197"/>
      <c r="AD1026" s="197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9" t="str">
        <f>IF(Y1031&lt;0,"NO PAGAR","COBRAR'")</f>
        <v>COBRAR'</v>
      </c>
      <c r="Y1032" s="19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9" t="str">
        <f>IF(C1031&lt;0,"NO PAGAR","COBRAR'")</f>
        <v>COBRAR'</v>
      </c>
      <c r="C1033" s="19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T652" zoomScale="82" zoomScaleNormal="82" workbookViewId="0">
      <selection activeCell="X690" sqref="X689:Y69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6" t="s">
        <v>28</v>
      </c>
      <c r="I97" s="196"/>
      <c r="J97" s="196"/>
      <c r="V97" s="17"/>
      <c r="AC97" s="195"/>
      <c r="AD97" s="195"/>
      <c r="AE97" s="195"/>
    </row>
    <row r="98" spans="2:41">
      <c r="H98" s="196"/>
      <c r="I98" s="196"/>
      <c r="J98" s="196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6" t="s">
        <v>28</v>
      </c>
      <c r="I168" s="196"/>
      <c r="J168" s="196"/>
      <c r="V168" s="17"/>
      <c r="AC168" s="195"/>
      <c r="AD168" s="195"/>
      <c r="AE168" s="195"/>
    </row>
    <row r="169" spans="2:41">
      <c r="H169" s="196"/>
      <c r="I169" s="196"/>
      <c r="J169" s="196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6" t="s">
        <v>28</v>
      </c>
      <c r="I260" s="196"/>
      <c r="J260" s="196"/>
      <c r="V260" s="17"/>
      <c r="AC260" s="195"/>
      <c r="AD260" s="195"/>
      <c r="AE260" s="195"/>
    </row>
    <row r="261" spans="2:41">
      <c r="H261" s="196"/>
      <c r="I261" s="196"/>
      <c r="J261" s="196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09" t="s">
        <v>64</v>
      </c>
      <c r="AB347" s="203" t="s">
        <v>29</v>
      </c>
      <c r="AC347" s="203"/>
      <c r="AD347" s="203"/>
    </row>
    <row r="348" spans="2:41">
      <c r="V348" s="17"/>
      <c r="X348" s="209"/>
      <c r="AB348" s="203"/>
      <c r="AC348" s="203"/>
      <c r="AD348" s="203"/>
    </row>
    <row r="349" spans="2:41" ht="23.25">
      <c r="B349" s="22" t="s">
        <v>64</v>
      </c>
      <c r="V349" s="17"/>
      <c r="X349" s="209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6" t="s">
        <v>28</v>
      </c>
      <c r="I492" s="196"/>
      <c r="J492" s="196"/>
      <c r="V492" s="17"/>
      <c r="AC492" s="195"/>
      <c r="AD492" s="195"/>
      <c r="AE492" s="195"/>
    </row>
    <row r="493" spans="2:42">
      <c r="H493" s="196"/>
      <c r="I493" s="196"/>
      <c r="J493" s="196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6" t="s">
        <v>28</v>
      </c>
      <c r="I566" s="196"/>
      <c r="J566" s="196"/>
      <c r="V566" s="17"/>
      <c r="AC566" s="195"/>
      <c r="AD566" s="195"/>
      <c r="AE566" s="195"/>
    </row>
    <row r="567" spans="2:41">
      <c r="H567" s="196"/>
      <c r="I567" s="196"/>
      <c r="J567" s="196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>
      <c r="H655" s="196"/>
      <c r="I655" s="196"/>
      <c r="J655" s="19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282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1385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1386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8" t="str">
        <f>IF(C662&lt;0,"NO PAGAR","COBRAR")</f>
        <v>NO PAGAR</v>
      </c>
      <c r="C663" s="198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COBRAR</v>
      </c>
      <c r="Y663" s="19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IF(B1502="PAGADO",0,C707)</f>
        <v>0</v>
      </c>
      <c r="AA702" s="197" t="s">
        <v>20</v>
      </c>
      <c r="AB702" s="197"/>
      <c r="AC702" s="197"/>
      <c r="AD702" s="197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tr">
        <f>IF(Y707&lt;0,"NO PAGAR","COBRAR'")</f>
        <v>COBRAR'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9" t="str">
        <f>IF(C707&lt;0,"NO PAGAR","COBRAR'")</f>
        <v>COBRAR'</v>
      </c>
      <c r="C709" s="19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5" t="s">
        <v>29</v>
      </c>
      <c r="AD744" s="195"/>
      <c r="AE744" s="195"/>
    </row>
    <row r="745" spans="2:41">
      <c r="H745" s="196" t="s">
        <v>28</v>
      </c>
      <c r="I745" s="196"/>
      <c r="J745" s="196"/>
      <c r="V745" s="17"/>
      <c r="AC745" s="195"/>
      <c r="AD745" s="195"/>
      <c r="AE745" s="195"/>
    </row>
    <row r="746" spans="2:41">
      <c r="H746" s="196"/>
      <c r="I746" s="196"/>
      <c r="J746" s="196"/>
      <c r="V746" s="17"/>
      <c r="AC746" s="195"/>
      <c r="AD746" s="195"/>
      <c r="AE746" s="195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0</v>
      </c>
      <c r="AA750" s="197" t="s">
        <v>20</v>
      </c>
      <c r="AB750" s="197"/>
      <c r="AC750" s="197"/>
      <c r="AD750" s="197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8" t="str">
        <f>IF(C755&lt;0,"NO PAGAR","COBRAR")</f>
        <v>COBRAR</v>
      </c>
      <c r="C756" s="19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8" t="str">
        <f>IF(Y755&lt;0,"NO PAGAR","COBRAR")</f>
        <v>COBRAR</v>
      </c>
      <c r="Y756" s="19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>
      <c r="H791" s="196"/>
      <c r="I791" s="196"/>
      <c r="J791" s="196"/>
      <c r="V791" s="17"/>
      <c r="AA791" s="196"/>
      <c r="AB791" s="196"/>
      <c r="AC791" s="196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0</v>
      </c>
      <c r="AA795" s="197" t="s">
        <v>20</v>
      </c>
      <c r="AB795" s="197"/>
      <c r="AC795" s="197"/>
      <c r="AD795" s="197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9" t="str">
        <f>IF(Y800&lt;0,"NO PAGAR","COBRAR'")</f>
        <v>COBRAR'</v>
      </c>
      <c r="Y801" s="19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9" t="str">
        <f>IF(C800&lt;0,"NO PAGAR","COBRAR'")</f>
        <v>COBRAR'</v>
      </c>
      <c r="C802" s="19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5" t="s">
        <v>29</v>
      </c>
      <c r="AD838" s="195"/>
      <c r="AE838" s="195"/>
    </row>
    <row r="839" spans="2:41">
      <c r="H839" s="196" t="s">
        <v>28</v>
      </c>
      <c r="I839" s="196"/>
      <c r="J839" s="196"/>
      <c r="V839" s="17"/>
      <c r="AC839" s="195"/>
      <c r="AD839" s="195"/>
      <c r="AE839" s="195"/>
    </row>
    <row r="840" spans="2:41">
      <c r="H840" s="196"/>
      <c r="I840" s="196"/>
      <c r="J840" s="196"/>
      <c r="V840" s="17"/>
      <c r="AC840" s="195"/>
      <c r="AD840" s="195"/>
      <c r="AE840" s="195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0</v>
      </c>
      <c r="AA844" s="197" t="s">
        <v>20</v>
      </c>
      <c r="AB844" s="197"/>
      <c r="AC844" s="197"/>
      <c r="AD844" s="19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8" t="str">
        <f>IF(C849&lt;0,"NO PAGAR","COBRAR")</f>
        <v>COBRAR</v>
      </c>
      <c r="C850" s="19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8" t="str">
        <f>IF(Y849&lt;0,"NO PAGAR","COBRAR")</f>
        <v>COBRAR</v>
      </c>
      <c r="Y850" s="19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>
      <c r="H885" s="196"/>
      <c r="I885" s="196"/>
      <c r="J885" s="196"/>
      <c r="V885" s="17"/>
      <c r="AA885" s="196"/>
      <c r="AB885" s="196"/>
      <c r="AC885" s="196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0</v>
      </c>
      <c r="AA889" s="197" t="s">
        <v>20</v>
      </c>
      <c r="AB889" s="197"/>
      <c r="AC889" s="197"/>
      <c r="AD889" s="19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9" t="str">
        <f>IF(Y894&lt;0,"NO PAGAR","COBRAR'")</f>
        <v>COBRAR'</v>
      </c>
      <c r="Y895" s="19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9" t="str">
        <f>IF(C894&lt;0,"NO PAGAR","COBRAR'")</f>
        <v>COBRAR'</v>
      </c>
      <c r="C896" s="19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5" t="s">
        <v>29</v>
      </c>
      <c r="AD931" s="195"/>
      <c r="AE931" s="195"/>
    </row>
    <row r="932" spans="2:41">
      <c r="H932" s="196" t="s">
        <v>28</v>
      </c>
      <c r="I932" s="196"/>
      <c r="J932" s="196"/>
      <c r="V932" s="17"/>
      <c r="AC932" s="195"/>
      <c r="AD932" s="195"/>
      <c r="AE932" s="195"/>
    </row>
    <row r="933" spans="2:41">
      <c r="H933" s="196"/>
      <c r="I933" s="196"/>
      <c r="J933" s="196"/>
      <c r="V933" s="17"/>
      <c r="AC933" s="195"/>
      <c r="AD933" s="195"/>
      <c r="AE933" s="195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0</v>
      </c>
      <c r="AA937" s="197" t="s">
        <v>20</v>
      </c>
      <c r="AB937" s="197"/>
      <c r="AC937" s="197"/>
      <c r="AD937" s="197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8" t="str">
        <f>IF(C942&lt;0,"NO PAGAR","COBRAR")</f>
        <v>COBRAR</v>
      </c>
      <c r="C943" s="19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8" t="str">
        <f>IF(Y942&lt;0,"NO PAGAR","COBRAR")</f>
        <v>COBRAR</v>
      </c>
      <c r="Y943" s="19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>
      <c r="H978" s="196"/>
      <c r="I978" s="196"/>
      <c r="J978" s="196"/>
      <c r="V978" s="17"/>
      <c r="AA978" s="196"/>
      <c r="AB978" s="196"/>
      <c r="AC978" s="196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0</v>
      </c>
      <c r="AA982" s="197" t="s">
        <v>20</v>
      </c>
      <c r="AB982" s="197"/>
      <c r="AC982" s="197"/>
      <c r="AD982" s="19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9" t="str">
        <f>IF(Y987&lt;0,"NO PAGAR","COBRAR'")</f>
        <v>COBRAR'</v>
      </c>
      <c r="Y988" s="19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9" t="str">
        <f>IF(C987&lt;0,"NO PAGAR","COBRAR'")</f>
        <v>COBRAR'</v>
      </c>
      <c r="C989" s="19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W691" zoomScale="93" zoomScaleNormal="93" workbookViewId="0">
      <selection activeCell="AG711" sqref="AG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6" t="s">
        <v>28</v>
      </c>
      <c r="I169" s="196"/>
      <c r="J169" s="196"/>
      <c r="V169" s="17"/>
      <c r="AC169" s="195"/>
      <c r="AD169" s="195"/>
      <c r="AE169" s="195"/>
    </row>
    <row r="170" spans="2:41">
      <c r="H170" s="196"/>
      <c r="I170" s="196"/>
      <c r="J170" s="196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6" t="s">
        <v>28</v>
      </c>
      <c r="I261" s="196"/>
      <c r="J261" s="196"/>
      <c r="V261" s="17"/>
      <c r="AC261" s="195"/>
      <c r="AD261" s="195"/>
      <c r="AE261" s="195"/>
    </row>
    <row r="262" spans="2:41">
      <c r="H262" s="196"/>
      <c r="I262" s="196"/>
      <c r="J262" s="196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09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9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9" t="str">
        <f>IF(C487&lt;0,"NO PAGAR","COBRAR'")</f>
        <v>NO PAGAR</v>
      </c>
      <c r="C489" s="19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6" t="s">
        <v>28</v>
      </c>
      <c r="I525" s="196"/>
      <c r="J525" s="196"/>
      <c r="V525" s="17"/>
      <c r="AC525" s="195"/>
      <c r="AD525" s="195"/>
      <c r="AE525" s="195"/>
    </row>
    <row r="526" spans="2:31">
      <c r="H526" s="196"/>
      <c r="I526" s="196"/>
      <c r="J526" s="196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6" t="s">
        <v>28</v>
      </c>
      <c r="I608" s="196"/>
      <c r="J608" s="196"/>
      <c r="V608" s="17"/>
      <c r="AC608" s="195"/>
      <c r="AD608" s="195"/>
      <c r="AE608" s="195"/>
    </row>
    <row r="609" spans="2:41">
      <c r="H609" s="196"/>
      <c r="I609" s="196"/>
      <c r="J609" s="196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6" t="s">
        <v>28</v>
      </c>
      <c r="I693" s="196"/>
      <c r="J693" s="196"/>
      <c r="V693" s="17"/>
      <c r="AC693" s="195"/>
      <c r="AD693" s="195"/>
      <c r="AE693" s="195"/>
    </row>
    <row r="694" spans="2:41">
      <c r="H694" s="196"/>
      <c r="I694" s="196"/>
      <c r="J694" s="196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7" t="s">
        <v>110</v>
      </c>
      <c r="AL698" s="207"/>
      <c r="AM698" s="207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1396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1397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1388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7" t="s">
        <v>20</v>
      </c>
      <c r="F739" s="197"/>
      <c r="G739" s="197"/>
      <c r="H739" s="197"/>
      <c r="V739" s="17"/>
      <c r="X739" s="23" t="s">
        <v>32</v>
      </c>
      <c r="Y739" s="20">
        <f>IF(B1539="PAGADO",0,C744)</f>
        <v>-1063.0810000000019</v>
      </c>
      <c r="AA739" s="197" t="s">
        <v>20</v>
      </c>
      <c r="AB739" s="197"/>
      <c r="AC739" s="197"/>
      <c r="AD739" s="197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1063.0810000000019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1063.0810000000019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-1063.0810000000019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-1063.0810000000019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NO PAGAR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9" t="str">
        <f>IF(C744&lt;0,"NO PAGAR","COBRAR'")</f>
        <v>NO PAGAR</v>
      </c>
      <c r="C746" s="19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1063.0810000000019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1063.0810000000019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1063.0810000000019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5" t="s">
        <v>29</v>
      </c>
      <c r="AD781" s="195"/>
      <c r="AE781" s="195"/>
    </row>
    <row r="782" spans="8:31">
      <c r="H782" s="196" t="s">
        <v>28</v>
      </c>
      <c r="I782" s="196"/>
      <c r="J782" s="196"/>
      <c r="V782" s="17"/>
      <c r="AC782" s="195"/>
      <c r="AD782" s="195"/>
      <c r="AE782" s="195"/>
    </row>
    <row r="783" spans="8:31">
      <c r="H783" s="196"/>
      <c r="I783" s="196"/>
      <c r="J783" s="196"/>
      <c r="V783" s="17"/>
      <c r="AC783" s="195"/>
      <c r="AD783" s="195"/>
      <c r="AE783" s="195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-1063.0810000000019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-1063.0810000000019</v>
      </c>
      <c r="AA787" s="197" t="s">
        <v>20</v>
      </c>
      <c r="AB787" s="197"/>
      <c r="AC787" s="197"/>
      <c r="AD787" s="19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1063.0810000000019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1063.0810000000019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-1063.0810000000019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-1063.0810000000019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8" t="str">
        <f>IF(C792&lt;0,"NO PAGAR","COBRAR")</f>
        <v>NO PAGAR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NO PAGAR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1063.0810000000019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1063.0810000000019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1063.0810000000019</v>
      </c>
      <c r="V814" s="17"/>
      <c r="X814" s="15" t="s">
        <v>18</v>
      </c>
      <c r="Y814" s="16">
        <f>SUM(Y795:Y813)</f>
        <v>1063.0810000000019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>
      <c r="H828" s="196"/>
      <c r="I828" s="196"/>
      <c r="J828" s="196"/>
      <c r="V828" s="17"/>
      <c r="AA828" s="196"/>
      <c r="AB828" s="196"/>
      <c r="AC828" s="196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-1063.0810000000019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-1063.0810000000019</v>
      </c>
      <c r="AA832" s="197" t="s">
        <v>20</v>
      </c>
      <c r="AB832" s="197"/>
      <c r="AC832" s="197"/>
      <c r="AD832" s="197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1063.0810000000019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1063.0810000000019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-1063.0810000000019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-1063.0810000000019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9" t="str">
        <f>IF(Y837&lt;0,"NO PAGAR","COBRAR'")</f>
        <v>NO PAGAR</v>
      </c>
      <c r="Y838" s="19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9" t="str">
        <f>IF(C837&lt;0,"NO PAGAR","COBRAR'")</f>
        <v>NO PAGAR</v>
      </c>
      <c r="C839" s="19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1063.0810000000019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1063.0810000000019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1063.0810000000019</v>
      </c>
      <c r="D860" t="s">
        <v>22</v>
      </c>
      <c r="E860" t="s">
        <v>21</v>
      </c>
      <c r="V860" s="17"/>
      <c r="X860" s="15" t="s">
        <v>18</v>
      </c>
      <c r="Y860" s="16">
        <f>SUM(Y841:Y859)</f>
        <v>1063.0810000000019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5" t="s">
        <v>29</v>
      </c>
      <c r="AD875" s="195"/>
      <c r="AE875" s="195"/>
    </row>
    <row r="876" spans="2:31">
      <c r="H876" s="196" t="s">
        <v>28</v>
      </c>
      <c r="I876" s="196"/>
      <c r="J876" s="196"/>
      <c r="V876" s="17"/>
      <c r="AC876" s="195"/>
      <c r="AD876" s="195"/>
      <c r="AE876" s="195"/>
    </row>
    <row r="877" spans="2:31">
      <c r="H877" s="196"/>
      <c r="I877" s="196"/>
      <c r="J877" s="196"/>
      <c r="V877" s="17"/>
      <c r="AC877" s="195"/>
      <c r="AD877" s="195"/>
      <c r="AE877" s="195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-1063.0810000000019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-1063.0810000000019</v>
      </c>
      <c r="AA881" s="197" t="s">
        <v>20</v>
      </c>
      <c r="AB881" s="197"/>
      <c r="AC881" s="197"/>
      <c r="AD881" s="19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1063.0810000000019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1063.0810000000019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-1063.0810000000019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-1063.0810000000019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8" t="str">
        <f>IF(C886&lt;0,"NO PAGAR","COBRAR")</f>
        <v>NO PAGAR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NO PAGAR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1063.0810000000019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1063.0810000000019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1063.0810000000019</v>
      </c>
      <c r="V908" s="17"/>
      <c r="X908" s="15" t="s">
        <v>18</v>
      </c>
      <c r="Y908" s="16">
        <f>SUM(Y889:Y907)</f>
        <v>1063.0810000000019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>
      <c r="H922" s="196"/>
      <c r="I922" s="196"/>
      <c r="J922" s="196"/>
      <c r="V922" s="17"/>
      <c r="AA922" s="196"/>
      <c r="AB922" s="196"/>
      <c r="AC922" s="196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-1063.0810000000019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-1063.0810000000019</v>
      </c>
      <c r="AA926" s="197" t="s">
        <v>20</v>
      </c>
      <c r="AB926" s="197"/>
      <c r="AC926" s="197"/>
      <c r="AD926" s="197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1063.0810000000019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1063.0810000000019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-1063.0810000000019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-1063.0810000000019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9" t="str">
        <f>IF(Y931&lt;0,"NO PAGAR","COBRAR'")</f>
        <v>NO PAGAR</v>
      </c>
      <c r="Y932" s="19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9" t="str">
        <f>IF(C931&lt;0,"NO PAGAR","COBRAR'")</f>
        <v>NO PAGAR</v>
      </c>
      <c r="C933" s="19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1063.0810000000019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1063.0810000000019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1063.0810000000019</v>
      </c>
      <c r="D954" t="s">
        <v>22</v>
      </c>
      <c r="E954" t="s">
        <v>21</v>
      </c>
      <c r="V954" s="17"/>
      <c r="X954" s="15" t="s">
        <v>18</v>
      </c>
      <c r="Y954" s="16">
        <f>SUM(Y935:Y953)</f>
        <v>1063.0810000000019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5" t="s">
        <v>29</v>
      </c>
      <c r="AD968" s="195"/>
      <c r="AE968" s="195"/>
    </row>
    <row r="969" spans="2:41">
      <c r="H969" s="196" t="s">
        <v>28</v>
      </c>
      <c r="I969" s="196"/>
      <c r="J969" s="196"/>
      <c r="V969" s="17"/>
      <c r="AC969" s="195"/>
      <c r="AD969" s="195"/>
      <c r="AE969" s="195"/>
    </row>
    <row r="970" spans="2:41">
      <c r="H970" s="196"/>
      <c r="I970" s="196"/>
      <c r="J970" s="196"/>
      <c r="V970" s="17"/>
      <c r="AC970" s="195"/>
      <c r="AD970" s="195"/>
      <c r="AE970" s="195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-1063.0810000000019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-1063.0810000000019</v>
      </c>
      <c r="AA974" s="197" t="s">
        <v>20</v>
      </c>
      <c r="AB974" s="197"/>
      <c r="AC974" s="197"/>
      <c r="AD974" s="197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1063.0810000000019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1063.0810000000019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-1063.0810000000019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-1063.0810000000019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8" t="str">
        <f>IF(C979&lt;0,"NO PAGAR","COBRAR")</f>
        <v>NO PAGAR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NO PAGAR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1063.0810000000019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1063.0810000000019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1063.0810000000019</v>
      </c>
      <c r="V1001" s="17"/>
      <c r="X1001" s="15" t="s">
        <v>18</v>
      </c>
      <c r="Y1001" s="16">
        <f>SUM(Y982:Y1000)</f>
        <v>1063.0810000000019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>
      <c r="H1015" s="196"/>
      <c r="I1015" s="196"/>
      <c r="J1015" s="196"/>
      <c r="V1015" s="17"/>
      <c r="AA1015" s="196"/>
      <c r="AB1015" s="196"/>
      <c r="AC1015" s="196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-1063.0810000000019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-1063.0810000000019</v>
      </c>
      <c r="AA1019" s="197" t="s">
        <v>20</v>
      </c>
      <c r="AB1019" s="197"/>
      <c r="AC1019" s="197"/>
      <c r="AD1019" s="197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1063.0810000000019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1063.0810000000019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-1063.0810000000019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-1063.0810000000019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9" t="str">
        <f>IF(Y1024&lt;0,"NO PAGAR","COBRAR'")</f>
        <v>NO PAGAR</v>
      </c>
      <c r="Y1025" s="19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9" t="str">
        <f>IF(C1024&lt;0,"NO PAGAR","COBRAR'")</f>
        <v>NO PAGAR</v>
      </c>
      <c r="C1026" s="19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1063.0810000000019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1063.0810000000019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1063.0810000000019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1063.0810000000019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AF703" zoomScale="93" zoomScaleNormal="93" workbookViewId="0">
      <selection activeCell="AJ692" sqref="AJ692:AP71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9" t="str">
        <f>IF(C140&lt;0,"NO PAGAR","COBRAR'")</f>
        <v>COBRAR'</v>
      </c>
      <c r="C142" s="19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6" t="s">
        <v>28</v>
      </c>
      <c r="I170" s="196"/>
      <c r="J170" s="196"/>
      <c r="V170" s="17"/>
      <c r="AC170" s="195"/>
      <c r="AD170" s="195"/>
      <c r="AE170" s="195"/>
    </row>
    <row r="171" spans="2:41">
      <c r="H171" s="196"/>
      <c r="I171" s="196"/>
      <c r="J171" s="196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9" t="str">
        <f>IF(C217&lt;0,"NO PAGAR","COBRAR'")</f>
        <v>COBRAR'</v>
      </c>
      <c r="C219" s="19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6" t="s">
        <v>28</v>
      </c>
      <c r="I254" s="196"/>
      <c r="J254" s="196"/>
      <c r="V254" s="17"/>
      <c r="AC254" s="195"/>
      <c r="AD254" s="195"/>
      <c r="AE254" s="195"/>
    </row>
    <row r="255" spans="5:31">
      <c r="H255" s="196"/>
      <c r="I255" s="196"/>
      <c r="J255" s="196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IF(B1060="PAGADO",0,C309)</f>
        <v>240</v>
      </c>
      <c r="AA304" s="197" t="s">
        <v>677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9" t="str">
        <f>IF(C309&lt;0,"NO PAGAR","COBRAR'")</f>
        <v>COBRAR'</v>
      </c>
      <c r="C311" s="19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09" t="s">
        <v>64</v>
      </c>
      <c r="AB349" s="203" t="s">
        <v>29</v>
      </c>
      <c r="AC349" s="203"/>
      <c r="AD349" s="203"/>
    </row>
    <row r="350" spans="2:30">
      <c r="V350" s="17"/>
      <c r="X350" s="209"/>
      <c r="AB350" s="203"/>
      <c r="AC350" s="203"/>
      <c r="AD350" s="203"/>
    </row>
    <row r="351" spans="2:30" ht="23.25">
      <c r="B351" s="22" t="s">
        <v>64</v>
      </c>
      <c r="V351" s="17"/>
      <c r="X351" s="209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6" t="s">
        <v>28</v>
      </c>
      <c r="I432" s="196"/>
      <c r="J432" s="196"/>
      <c r="V432" s="17"/>
      <c r="AC432" s="195"/>
      <c r="AD432" s="195"/>
      <c r="AE432" s="195"/>
    </row>
    <row r="433" spans="2:41">
      <c r="H433" s="196"/>
      <c r="I433" s="196"/>
      <c r="J433" s="196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9" t="str">
        <f>IF(C479&lt;0,"NO PAGAR","COBRAR'")</f>
        <v>COBRAR'</v>
      </c>
      <c r="C481" s="19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6" t="s">
        <v>28</v>
      </c>
      <c r="I517" s="196"/>
      <c r="J517" s="196"/>
      <c r="V517" s="17"/>
      <c r="AC517" s="195"/>
      <c r="AD517" s="195"/>
      <c r="AE517" s="195"/>
    </row>
    <row r="518" spans="2:41">
      <c r="H518" s="196"/>
      <c r="I518" s="196"/>
      <c r="J518" s="196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6" t="s">
        <v>28</v>
      </c>
      <c r="I600" s="196"/>
      <c r="J600" s="196"/>
      <c r="V600" s="17"/>
      <c r="AC600" s="195"/>
      <c r="AD600" s="195"/>
      <c r="AE600" s="195"/>
    </row>
    <row r="601" spans="2:41">
      <c r="H601" s="196"/>
      <c r="I601" s="196"/>
      <c r="J601" s="196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9" t="str">
        <f>IF(C655&lt;0,"NO PAGAR","COBRAR'")</f>
        <v>COBRAR'</v>
      </c>
      <c r="C657" s="199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6" t="s">
        <v>28</v>
      </c>
      <c r="I689" s="196"/>
      <c r="J689" s="196"/>
      <c r="V689" s="17"/>
      <c r="AC689" s="195"/>
      <c r="AD689" s="195"/>
      <c r="AE689" s="195"/>
    </row>
    <row r="690" spans="2:41">
      <c r="H690" s="196"/>
      <c r="I690" s="196"/>
      <c r="J690" s="196"/>
      <c r="V690" s="17"/>
      <c r="AC690" s="195"/>
      <c r="AD690" s="195"/>
      <c r="AE690" s="195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1391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8" t="str">
        <f>IF(C697&lt;0,"NO PAGAR","COBRAR")</f>
        <v>NO PAGAR</v>
      </c>
      <c r="C698" s="19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8" t="str">
        <f>IF(Y697&lt;0,"NO PAGAR","COBRAR")</f>
        <v>NO PAGAR</v>
      </c>
      <c r="Y698" s="19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>
      <c r="H731" s="196"/>
      <c r="I731" s="196"/>
      <c r="J731" s="196"/>
      <c r="V731" s="17"/>
      <c r="AA731" s="196"/>
      <c r="AB731" s="196"/>
      <c r="AC731" s="19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IF(X692="PAGADO",0,C697)</f>
        <v>-566.41000000000008</v>
      </c>
      <c r="E735" s="197" t="s">
        <v>20</v>
      </c>
      <c r="F735" s="197"/>
      <c r="G735" s="197"/>
      <c r="H735" s="197"/>
      <c r="V735" s="17"/>
      <c r="X735" s="23" t="s">
        <v>32</v>
      </c>
      <c r="Y735" s="20">
        <f>IF(B1535="PAGADO",0,C740)</f>
        <v>-1000</v>
      </c>
      <c r="AA735" s="197" t="s">
        <v>20</v>
      </c>
      <c r="AB735" s="197"/>
      <c r="AC735" s="197"/>
      <c r="AD735" s="197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1000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1000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-1000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-1000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9" t="str">
        <f>IF(Y740&lt;0,"NO PAGAR","COBRAR'")</f>
        <v>NO PAGAR</v>
      </c>
      <c r="Y741" s="199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9" t="str">
        <f>IF(C740&lt;0,"NO PAGAR","COBRAR'")</f>
        <v>NO PAGAR</v>
      </c>
      <c r="C742" s="19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1000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1000</v>
      </c>
      <c r="D763" t="s">
        <v>22</v>
      </c>
      <c r="E763" t="s">
        <v>21</v>
      </c>
      <c r="V763" s="17"/>
      <c r="X763" s="15" t="s">
        <v>18</v>
      </c>
      <c r="Y763" s="16">
        <f>SUM(Y744:Y762)</f>
        <v>1000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5" t="s">
        <v>29</v>
      </c>
      <c r="AD777" s="195"/>
      <c r="AE777" s="195"/>
    </row>
    <row r="778" spans="2:41">
      <c r="H778" s="196" t="s">
        <v>28</v>
      </c>
      <c r="I778" s="196"/>
      <c r="J778" s="196"/>
      <c r="V778" s="17"/>
      <c r="AC778" s="195"/>
      <c r="AD778" s="195"/>
      <c r="AE778" s="195"/>
    </row>
    <row r="779" spans="2:41">
      <c r="H779" s="196"/>
      <c r="I779" s="196"/>
      <c r="J779" s="196"/>
      <c r="V779" s="17"/>
      <c r="AC779" s="195"/>
      <c r="AD779" s="195"/>
      <c r="AE779" s="195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-1000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-1000</v>
      </c>
      <c r="AA783" s="197" t="s">
        <v>20</v>
      </c>
      <c r="AB783" s="197"/>
      <c r="AC783" s="197"/>
      <c r="AD783" s="197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1000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1000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-1000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-1000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8" t="str">
        <f>IF(C788&lt;0,"NO PAGAR","COBRAR")</f>
        <v>NO PAGAR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tr">
        <f>IF(Y788&lt;0,"NO PAGAR","COBRAR")</f>
        <v>NO PAGAR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1000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1000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1000</v>
      </c>
      <c r="V810" s="17"/>
      <c r="X810" s="15" t="s">
        <v>18</v>
      </c>
      <c r="Y810" s="16">
        <f>SUM(Y791:Y809)</f>
        <v>1000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6" t="s">
        <v>30</v>
      </c>
      <c r="I823" s="196"/>
      <c r="J823" s="196"/>
      <c r="V823" s="17"/>
      <c r="AA823" s="196" t="s">
        <v>31</v>
      </c>
      <c r="AB823" s="196"/>
      <c r="AC823" s="196"/>
    </row>
    <row r="824" spans="1:43">
      <c r="H824" s="196"/>
      <c r="I824" s="196"/>
      <c r="J824" s="196"/>
      <c r="V824" s="17"/>
      <c r="AA824" s="196"/>
      <c r="AB824" s="196"/>
      <c r="AC824" s="196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-1000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-1000</v>
      </c>
      <c r="AA828" s="197" t="s">
        <v>20</v>
      </c>
      <c r="AB828" s="197"/>
      <c r="AC828" s="197"/>
      <c r="AD828" s="197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1000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1000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-1000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-1000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9" t="str">
        <f>IF(Y833&lt;0,"NO PAGAR","COBRAR'")</f>
        <v>NO PAGAR</v>
      </c>
      <c r="Y834" s="199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9" t="str">
        <f>IF(C833&lt;0,"NO PAGAR","COBRAR'")</f>
        <v>NO PAGAR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1000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1000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1000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1000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5" t="s">
        <v>29</v>
      </c>
      <c r="AD871" s="195"/>
      <c r="AE871" s="195"/>
    </row>
    <row r="872" spans="2:41">
      <c r="H872" s="196" t="s">
        <v>28</v>
      </c>
      <c r="I872" s="196"/>
      <c r="J872" s="196"/>
      <c r="V872" s="17"/>
      <c r="AC872" s="195"/>
      <c r="AD872" s="195"/>
      <c r="AE872" s="195"/>
    </row>
    <row r="873" spans="2:41">
      <c r="H873" s="196"/>
      <c r="I873" s="196"/>
      <c r="J873" s="196"/>
      <c r="V873" s="17"/>
      <c r="AC873" s="195"/>
      <c r="AD873" s="195"/>
      <c r="AE873" s="195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-1000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-1000</v>
      </c>
      <c r="AA877" s="197" t="s">
        <v>20</v>
      </c>
      <c r="AB877" s="197"/>
      <c r="AC877" s="197"/>
      <c r="AD877" s="197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1000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1000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-1000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-1000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8" t="str">
        <f>IF(C882&lt;0,"NO PAGAR","COBRAR")</f>
        <v>NO PAGAR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tr">
        <f>IF(Y882&lt;0,"NO PAGAR","COBRAR")</f>
        <v>NO PAGAR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1000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1000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1000</v>
      </c>
      <c r="V904" s="17"/>
      <c r="X904" s="15" t="s">
        <v>18</v>
      </c>
      <c r="Y904" s="16">
        <f>SUM(Y885:Y903)</f>
        <v>1000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6" t="s">
        <v>30</v>
      </c>
      <c r="I917" s="196"/>
      <c r="J917" s="196"/>
      <c r="V917" s="17"/>
      <c r="AA917" s="196" t="s">
        <v>31</v>
      </c>
      <c r="AB917" s="196"/>
      <c r="AC917" s="196"/>
    </row>
    <row r="918" spans="1:43">
      <c r="H918" s="196"/>
      <c r="I918" s="196"/>
      <c r="J918" s="196"/>
      <c r="V918" s="17"/>
      <c r="AA918" s="196"/>
      <c r="AB918" s="196"/>
      <c r="AC918" s="196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-1000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-1000</v>
      </c>
      <c r="AA922" s="197" t="s">
        <v>20</v>
      </c>
      <c r="AB922" s="197"/>
      <c r="AC922" s="197"/>
      <c r="AD922" s="197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1000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1000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-1000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-1000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9" t="str">
        <f>IF(Y927&lt;0,"NO PAGAR","COBRAR'")</f>
        <v>NO PAGAR</v>
      </c>
      <c r="Y928" s="199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9" t="str">
        <f>IF(C927&lt;0,"NO PAGAR","COBRAR'")</f>
        <v>NO PAGAR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1000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1000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1000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1000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5" t="s">
        <v>29</v>
      </c>
      <c r="AD964" s="195"/>
      <c r="AE964" s="195"/>
    </row>
    <row r="965" spans="2:41">
      <c r="H965" s="196" t="s">
        <v>28</v>
      </c>
      <c r="I965" s="196"/>
      <c r="J965" s="196"/>
      <c r="V965" s="17"/>
      <c r="AC965" s="195"/>
      <c r="AD965" s="195"/>
      <c r="AE965" s="195"/>
    </row>
    <row r="966" spans="2:41">
      <c r="H966" s="196"/>
      <c r="I966" s="196"/>
      <c r="J966" s="196"/>
      <c r="V966" s="17"/>
      <c r="AC966" s="195"/>
      <c r="AD966" s="195"/>
      <c r="AE966" s="195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-1000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-1000</v>
      </c>
      <c r="AA970" s="197" t="s">
        <v>20</v>
      </c>
      <c r="AB970" s="197"/>
      <c r="AC970" s="197"/>
      <c r="AD970" s="197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1000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1000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-1000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-1000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8" t="str">
        <f>IF(C975&lt;0,"NO PAGAR","COBRAR")</f>
        <v>NO PAGAR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tr">
        <f>IF(Y975&lt;0,"NO PAGAR","COBRAR")</f>
        <v>NO PAGAR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1000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1000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1000</v>
      </c>
      <c r="V997" s="17"/>
      <c r="X997" s="15" t="s">
        <v>18</v>
      </c>
      <c r="Y997" s="16">
        <f>SUM(Y978:Y996)</f>
        <v>1000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6" t="s">
        <v>30</v>
      </c>
      <c r="I1010" s="196"/>
      <c r="J1010" s="196"/>
      <c r="V1010" s="17"/>
      <c r="AA1010" s="196" t="s">
        <v>31</v>
      </c>
      <c r="AB1010" s="196"/>
      <c r="AC1010" s="196"/>
    </row>
    <row r="1011" spans="2:41">
      <c r="H1011" s="196"/>
      <c r="I1011" s="196"/>
      <c r="J1011" s="196"/>
      <c r="V1011" s="17"/>
      <c r="AA1011" s="196"/>
      <c r="AB1011" s="196"/>
      <c r="AC1011" s="196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-1000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-1000</v>
      </c>
      <c r="AA1015" s="197" t="s">
        <v>20</v>
      </c>
      <c r="AB1015" s="197"/>
      <c r="AC1015" s="197"/>
      <c r="AD1015" s="197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1000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1000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-1000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-1000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9" t="str">
        <f>IF(Y1020&lt;0,"NO PAGAR","COBRAR'")</f>
        <v>NO PAGAR</v>
      </c>
      <c r="Y1021" s="199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9" t="str">
        <f>IF(C1020&lt;0,"NO PAGAR","COBRAR'")</f>
        <v>NO PAGAR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1000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1000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1000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1000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AC695" zoomScale="89" zoomScaleNormal="89" workbookViewId="0">
      <selection activeCell="AJ689" sqref="AJ689:AO70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6" t="s">
        <v>28</v>
      </c>
      <c r="I100" s="196"/>
      <c r="J100" s="196"/>
      <c r="V100" s="17"/>
      <c r="AC100" s="195"/>
      <c r="AD100" s="195"/>
      <c r="AE100" s="195"/>
    </row>
    <row r="101" spans="2:41">
      <c r="H101" s="196"/>
      <c r="I101" s="196"/>
      <c r="J101" s="196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6" t="s">
        <v>28</v>
      </c>
      <c r="I181" s="196"/>
      <c r="J181" s="196"/>
      <c r="V181" s="17"/>
      <c r="AC181" s="195"/>
      <c r="AD181" s="195"/>
      <c r="AE181" s="195"/>
    </row>
    <row r="182" spans="2:41">
      <c r="H182" s="196"/>
      <c r="I182" s="196"/>
      <c r="J182" s="196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9" t="str">
        <f>IF(C236&lt;0,"NO PAGAR","COBRAR'")</f>
        <v>COBRAR'</v>
      </c>
      <c r="C238" s="19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6" t="s">
        <v>28</v>
      </c>
      <c r="I273" s="196"/>
      <c r="J273" s="196"/>
      <c r="V273" s="17"/>
      <c r="AC273" s="195"/>
      <c r="AD273" s="195"/>
      <c r="AE273" s="195"/>
    </row>
    <row r="274" spans="2:41">
      <c r="H274" s="196"/>
      <c r="I274" s="196"/>
      <c r="J274" s="196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IF(B1066="PAGADO",0,C328)</f>
        <v>-324.73999999999978</v>
      </c>
      <c r="AA323" s="197" t="s">
        <v>309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9" t="s">
        <v>64</v>
      </c>
      <c r="AC368" s="203" t="s">
        <v>29</v>
      </c>
      <c r="AD368" s="203"/>
      <c r="AE368" s="203"/>
    </row>
    <row r="369" spans="2:41">
      <c r="V369" s="17"/>
      <c r="X369" s="209"/>
      <c r="AC369" s="203"/>
      <c r="AD369" s="203"/>
      <c r="AE369" s="203"/>
    </row>
    <row r="370" spans="2:41" ht="23.25">
      <c r="B370" s="22" t="s">
        <v>64</v>
      </c>
      <c r="V370" s="17"/>
      <c r="X370" s="209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>
      <c r="H406" s="76"/>
      <c r="I406" s="76"/>
      <c r="J406" s="76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>
      <c r="H443" s="76"/>
      <c r="I443" s="76"/>
      <c r="J443" s="76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>
      <c r="H481" s="76"/>
      <c r="I481" s="76"/>
      <c r="J481" s="76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IF(B1256="PAGADO",0,C488)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IF(B1355="PAGADO",0,C572)</f>
        <v>-1694.4249999999993</v>
      </c>
      <c r="AA567" s="197" t="s">
        <v>309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>
      <c r="H610" s="76"/>
      <c r="I610" s="76"/>
      <c r="J610" s="76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>
      <c r="H650" s="76"/>
      <c r="I650" s="76"/>
      <c r="J650" s="76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IF(B1448="PAGADO",0,C657)</f>
        <v>125.01900000000069</v>
      </c>
      <c r="AA652" s="197" t="s">
        <v>309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9" t="str">
        <f>IF(C657&lt;0,"NO PAGAR","COBRAR'")</f>
        <v>COBRAR'</v>
      </c>
      <c r="C659" s="199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7" t="s">
        <v>110</v>
      </c>
      <c r="AL689" s="207"/>
      <c r="AM689" s="207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8" t="str">
        <f>IF(Y697&lt;0,"NO PAGAR","COBRAR")</f>
        <v>NO PAGAR</v>
      </c>
      <c r="Y698" s="19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1384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8" t="str">
        <f>IF(C701&lt;0,"NO PAGAR","COBRAR")</f>
        <v>NO PAGAR</v>
      </c>
      <c r="C702" s="198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1393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1394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15" customHeight="1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>
      <c r="H737" s="76"/>
      <c r="I737" s="76"/>
      <c r="J737" s="76"/>
      <c r="V737" s="17"/>
      <c r="AA737" s="196"/>
      <c r="AB737" s="196"/>
      <c r="AC737" s="196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3.25">
      <c r="B741" s="23" t="s">
        <v>32</v>
      </c>
      <c r="C741" s="20">
        <f>IF(X692="PAGADO",0,C701)</f>
        <v>-2037.6929999999993</v>
      </c>
      <c r="E741" s="197" t="s">
        <v>20</v>
      </c>
      <c r="F741" s="197"/>
      <c r="G741" s="197"/>
      <c r="H741" s="197"/>
      <c r="V741" s="17"/>
      <c r="X741" s="23" t="s">
        <v>32</v>
      </c>
      <c r="Y741" s="20">
        <f>IF(B1541="PAGADO",0,C746)</f>
        <v>-1585.7429999999995</v>
      </c>
      <c r="AA741" s="197" t="s">
        <v>20</v>
      </c>
      <c r="AB741" s="197"/>
      <c r="AC741" s="197"/>
      <c r="AD741" s="197"/>
    </row>
    <row r="742" spans="2:41">
      <c r="B742" s="1" t="s">
        <v>0</v>
      </c>
      <c r="C742" s="19">
        <f>H757</f>
        <v>0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1585.7429999999995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1585.7429999999995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-1585.7429999999995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-1585.7429999999995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tr">
        <f>IF(Y746&lt;0,"NO PAGAR","COBRAR'")</f>
        <v>NO PAGAR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9" t="str">
        <f>IF(C746&lt;0,"NO PAGAR","COBRAR'")</f>
        <v>NO PAGAR</v>
      </c>
      <c r="C748" s="199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1585.7429999999995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0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E762" s="14"/>
      <c r="V762" s="17"/>
      <c r="X762" s="12"/>
      <c r="Y762" s="10"/>
      <c r="AA762" s="14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1585.7429999999995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1585.7429999999995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-1585.7429999999995</v>
      </c>
      <c r="E789" s="197" t="s">
        <v>20</v>
      </c>
      <c r="F789" s="197"/>
      <c r="G789" s="197"/>
      <c r="H789" s="197"/>
      <c r="V789" s="17"/>
      <c r="X789" s="23" t="s">
        <v>32</v>
      </c>
      <c r="Y789" s="20">
        <f>IF(B789="PAGADO",0,C794)</f>
        <v>-1585.7429999999995</v>
      </c>
      <c r="AA789" s="197" t="s">
        <v>20</v>
      </c>
      <c r="AB789" s="197"/>
      <c r="AC789" s="197"/>
      <c r="AD789" s="19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1585.7429999999995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1585.7429999999995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-1585.7429999999995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-1585.7429999999995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8" t="str">
        <f>IF(C794&lt;0,"NO PAGAR","COBRAR")</f>
        <v>NO PAGAR</v>
      </c>
      <c r="C795" s="19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1585.7429999999995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1585.7429999999995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1585.7429999999995</v>
      </c>
      <c r="V816" s="17"/>
      <c r="X816" s="15" t="s">
        <v>18</v>
      </c>
      <c r="Y816" s="16">
        <f>SUM(Y797:Y815)</f>
        <v>1585.7429999999995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6" t="s">
        <v>31</v>
      </c>
      <c r="AB829" s="196"/>
      <c r="AC829" s="196"/>
    </row>
    <row r="830" spans="1:43" ht="15" customHeight="1">
      <c r="H830" s="76"/>
      <c r="I830" s="76"/>
      <c r="J830" s="76"/>
      <c r="V830" s="17"/>
      <c r="AA830" s="196"/>
      <c r="AB830" s="196"/>
      <c r="AC830" s="196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-1585.7429999999995</v>
      </c>
      <c r="E834" s="197" t="s">
        <v>20</v>
      </c>
      <c r="F834" s="197"/>
      <c r="G834" s="197"/>
      <c r="H834" s="197"/>
      <c r="V834" s="17"/>
      <c r="X834" s="23" t="s">
        <v>32</v>
      </c>
      <c r="Y834" s="20">
        <f>IF(B1634="PAGADO",0,C839)</f>
        <v>-1585.7429999999995</v>
      </c>
      <c r="AA834" s="197" t="s">
        <v>20</v>
      </c>
      <c r="AB834" s="197"/>
      <c r="AC834" s="197"/>
      <c r="AD834" s="197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1585.7429999999995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1585.7429999999995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-1585.7429999999995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-1585.7429999999995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9" t="str">
        <f>IF(Y839&lt;0,"NO PAGAR","COBRAR'")</f>
        <v>NO PAGAR</v>
      </c>
      <c r="Y840" s="199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9" t="str">
        <f>IF(C839&lt;0,"NO PAGAR","COBRAR'")</f>
        <v>NO PAGAR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1585.7429999999995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1585.7429999999995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1585.7429999999995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1585.7429999999995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-1585.7429999999995</v>
      </c>
      <c r="E883" s="197" t="s">
        <v>20</v>
      </c>
      <c r="F883" s="197"/>
      <c r="G883" s="197"/>
      <c r="H883" s="197"/>
      <c r="V883" s="17"/>
      <c r="X883" s="23" t="s">
        <v>32</v>
      </c>
      <c r="Y883" s="20">
        <f>IF(B883="PAGADO",0,C888)</f>
        <v>-1585.7429999999995</v>
      </c>
      <c r="AA883" s="197" t="s">
        <v>20</v>
      </c>
      <c r="AB883" s="197"/>
      <c r="AC883" s="197"/>
      <c r="AD883" s="19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1585.7429999999995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1585.7429999999995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-1585.7429999999995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-1585.7429999999995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8" t="str">
        <f>IF(C888&lt;0,"NO PAGAR","COBRAR")</f>
        <v>NO PAGAR</v>
      </c>
      <c r="C889" s="19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1585.7429999999995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1585.7429999999995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1585.7429999999995</v>
      </c>
      <c r="V910" s="17"/>
      <c r="X910" s="15" t="s">
        <v>18</v>
      </c>
      <c r="Y910" s="16">
        <f>SUM(Y891:Y909)</f>
        <v>1585.7429999999995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6" t="s">
        <v>31</v>
      </c>
      <c r="AB923" s="196"/>
      <c r="AC923" s="196"/>
    </row>
    <row r="924" spans="1:43" ht="15" customHeight="1">
      <c r="H924" s="76"/>
      <c r="I924" s="76"/>
      <c r="J924" s="76"/>
      <c r="V924" s="17"/>
      <c r="AA924" s="196"/>
      <c r="AB924" s="196"/>
      <c r="AC924" s="196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-1585.7429999999995</v>
      </c>
      <c r="E928" s="197" t="s">
        <v>20</v>
      </c>
      <c r="F928" s="197"/>
      <c r="G928" s="197"/>
      <c r="H928" s="197"/>
      <c r="V928" s="17"/>
      <c r="X928" s="23" t="s">
        <v>32</v>
      </c>
      <c r="Y928" s="20">
        <f>IF(B1728="PAGADO",0,C933)</f>
        <v>-1585.7429999999995</v>
      </c>
      <c r="AA928" s="197" t="s">
        <v>20</v>
      </c>
      <c r="AB928" s="197"/>
      <c r="AC928" s="197"/>
      <c r="AD928" s="197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1585.7429999999995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1585.7429999999995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-1585.7429999999995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-1585.7429999999995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9" t="str">
        <f>IF(Y933&lt;0,"NO PAGAR","COBRAR'")</f>
        <v>NO PAGAR</v>
      </c>
      <c r="Y934" s="199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9" t="str">
        <f>IF(C933&lt;0,"NO PAGAR","COBRAR'")</f>
        <v>NO PAGAR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1585.7429999999995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1585.7429999999995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1585.7429999999995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1585.7429999999995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-1585.7429999999995</v>
      </c>
      <c r="E976" s="197" t="s">
        <v>20</v>
      </c>
      <c r="F976" s="197"/>
      <c r="G976" s="197"/>
      <c r="H976" s="197"/>
      <c r="V976" s="17"/>
      <c r="X976" s="23" t="s">
        <v>32</v>
      </c>
      <c r="Y976" s="20">
        <f>IF(B976="PAGADO",0,C981)</f>
        <v>-1585.7429999999995</v>
      </c>
      <c r="AA976" s="197" t="s">
        <v>20</v>
      </c>
      <c r="AB976" s="197"/>
      <c r="AC976" s="197"/>
      <c r="AD976" s="19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1585.7429999999995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1585.7429999999995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-1585.7429999999995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-1585.7429999999995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8" t="str">
        <f>IF(C981&lt;0,"NO PAGAR","COBRAR")</f>
        <v>NO PAGAR</v>
      </c>
      <c r="C982" s="19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1585.7429999999995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1585.7429999999995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1585.7429999999995</v>
      </c>
      <c r="V1003" s="17"/>
      <c r="X1003" s="15" t="s">
        <v>18</v>
      </c>
      <c r="Y1003" s="16">
        <f>SUM(Y984:Y1002)</f>
        <v>1585.7429999999995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6" t="s">
        <v>31</v>
      </c>
      <c r="AB1016" s="196"/>
      <c r="AC1016" s="196"/>
    </row>
    <row r="1017" spans="1:43" ht="15" customHeight="1">
      <c r="H1017" s="76"/>
      <c r="I1017" s="76"/>
      <c r="J1017" s="76"/>
      <c r="V1017" s="17"/>
      <c r="AA1017" s="196"/>
      <c r="AB1017" s="196"/>
      <c r="AC1017" s="196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-1585.7429999999995</v>
      </c>
      <c r="E1021" s="197" t="s">
        <v>20</v>
      </c>
      <c r="F1021" s="197"/>
      <c r="G1021" s="197"/>
      <c r="H1021" s="197"/>
      <c r="V1021" s="17"/>
      <c r="X1021" s="23" t="s">
        <v>32</v>
      </c>
      <c r="Y1021" s="20">
        <f>IF(B1821="PAGADO",0,C1026)</f>
        <v>-1585.7429999999995</v>
      </c>
      <c r="AA1021" s="197" t="s">
        <v>20</v>
      </c>
      <c r="AB1021" s="197"/>
      <c r="AC1021" s="197"/>
      <c r="AD1021" s="197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1585.7429999999995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1585.7429999999995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-1585.7429999999995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-1585.7429999999995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9" t="str">
        <f>IF(Y1026&lt;0,"NO PAGAR","COBRAR'")</f>
        <v>NO PAGAR</v>
      </c>
      <c r="Y1027" s="19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9" t="str">
        <f>IF(C1026&lt;0,"NO PAGAR","COBRAR'")</f>
        <v>NO PAGAR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1585.7429999999995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1585.7429999999995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1585.7429999999995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1585.7429999999995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0"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6" t="s">
        <v>28</v>
      </c>
      <c r="I182" s="196"/>
      <c r="J182" s="196"/>
      <c r="V182" s="17"/>
      <c r="AC182" s="195"/>
      <c r="AD182" s="195"/>
      <c r="AE182" s="195"/>
    </row>
    <row r="183" spans="2:41">
      <c r="H183" s="196"/>
      <c r="I183" s="196"/>
      <c r="J183" s="196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6" t="s">
        <v>28</v>
      </c>
      <c r="I274" s="196"/>
      <c r="J274" s="196"/>
      <c r="V274" s="17"/>
      <c r="AC274" s="195"/>
      <c r="AD274" s="195"/>
      <c r="AE274" s="195"/>
    </row>
    <row r="275" spans="2:41">
      <c r="H275" s="196"/>
      <c r="I275" s="196"/>
      <c r="J275" s="196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6" t="s">
        <v>28</v>
      </c>
      <c r="I367" s="196"/>
      <c r="J367" s="196"/>
      <c r="V367" s="17"/>
      <c r="AC367" s="195"/>
      <c r="AD367" s="195"/>
      <c r="AE367" s="195"/>
    </row>
    <row r="368" spans="5:31">
      <c r="H368" s="196"/>
      <c r="I368" s="196"/>
      <c r="J368" s="196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6" t="s">
        <v>28</v>
      </c>
      <c r="I464" s="196"/>
      <c r="J464" s="196"/>
      <c r="V464" s="17"/>
      <c r="AC464" s="195"/>
      <c r="AD464" s="195"/>
      <c r="AE464" s="195"/>
    </row>
    <row r="465" spans="2:41">
      <c r="H465" s="196"/>
      <c r="I465" s="196"/>
      <c r="J465" s="196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6" t="s">
        <v>28</v>
      </c>
      <c r="I563" s="196"/>
      <c r="J563" s="196"/>
      <c r="V563" s="17"/>
      <c r="AC563" s="195"/>
      <c r="AD563" s="195"/>
      <c r="AE563" s="195"/>
    </row>
    <row r="564" spans="2:41">
      <c r="H564" s="196"/>
      <c r="I564" s="196"/>
      <c r="J564" s="196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6" t="s">
        <v>28</v>
      </c>
      <c r="I656" s="196"/>
      <c r="J656" s="196"/>
      <c r="V656" s="17"/>
      <c r="AC656" s="195"/>
      <c r="AD656" s="195"/>
      <c r="AE656" s="195"/>
    </row>
    <row r="657" spans="2:41">
      <c r="H657" s="196"/>
      <c r="I657" s="196"/>
      <c r="J657" s="196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6" t="s">
        <v>28</v>
      </c>
      <c r="I749" s="196"/>
      <c r="J749" s="196"/>
      <c r="V749" s="17"/>
      <c r="AC749" s="195"/>
      <c r="AD749" s="195"/>
      <c r="AE749" s="195"/>
    </row>
    <row r="750" spans="8:31">
      <c r="H750" s="196"/>
      <c r="I750" s="196"/>
      <c r="J750" s="196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6" t="s">
        <v>28</v>
      </c>
      <c r="I842" s="196"/>
      <c r="J842" s="196"/>
      <c r="V842" s="17"/>
      <c r="AC842" s="195"/>
      <c r="AD842" s="195"/>
      <c r="AE842" s="195"/>
    </row>
    <row r="843" spans="2:41">
      <c r="H843" s="196"/>
      <c r="I843" s="196"/>
      <c r="J843" s="196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6" t="s">
        <v>28</v>
      </c>
      <c r="I936" s="196"/>
      <c r="J936" s="196"/>
      <c r="V936" s="17"/>
      <c r="AC936" s="195"/>
      <c r="AD936" s="195"/>
      <c r="AE936" s="195"/>
    </row>
    <row r="937" spans="2:41">
      <c r="H937" s="196"/>
      <c r="I937" s="196"/>
      <c r="J937" s="196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>
      <c r="H1030" s="196"/>
      <c r="I1030" s="196"/>
      <c r="J1030" s="196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6" t="s">
        <v>28</v>
      </c>
      <c r="I469" s="196"/>
      <c r="J469" s="196"/>
      <c r="V469" s="17"/>
      <c r="AC469" s="195"/>
      <c r="AD469" s="195"/>
      <c r="AE469" s="195"/>
    </row>
    <row r="470" spans="2:41">
      <c r="H470" s="196"/>
      <c r="I470" s="196"/>
      <c r="J470" s="196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6" t="s">
        <v>28</v>
      </c>
      <c r="I568" s="196"/>
      <c r="J568" s="196"/>
      <c r="V568" s="17"/>
      <c r="AC568" s="195"/>
      <c r="AD568" s="195"/>
      <c r="AE568" s="195"/>
    </row>
    <row r="569" spans="2:41">
      <c r="H569" s="196"/>
      <c r="I569" s="196"/>
      <c r="J569" s="196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6" t="s">
        <v>28</v>
      </c>
      <c r="I661" s="196"/>
      <c r="J661" s="196"/>
      <c r="V661" s="17"/>
      <c r="AC661" s="195"/>
      <c r="AD661" s="195"/>
      <c r="AE661" s="195"/>
    </row>
    <row r="662" spans="2:41">
      <c r="H662" s="196"/>
      <c r="I662" s="196"/>
      <c r="J662" s="196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6" t="s">
        <v>28</v>
      </c>
      <c r="I754" s="196"/>
      <c r="J754" s="196"/>
      <c r="V754" s="17"/>
      <c r="AC754" s="195"/>
      <c r="AD754" s="195"/>
      <c r="AE754" s="195"/>
    </row>
    <row r="755" spans="2:41">
      <c r="H755" s="196"/>
      <c r="I755" s="196"/>
      <c r="J755" s="196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6" t="s">
        <v>28</v>
      </c>
      <c r="I847" s="196"/>
      <c r="J847" s="196"/>
      <c r="V847" s="17"/>
      <c r="AC847" s="195"/>
      <c r="AD847" s="195"/>
      <c r="AE847" s="195"/>
    </row>
    <row r="848" spans="5:31">
      <c r="H848" s="196"/>
      <c r="I848" s="196"/>
      <c r="J848" s="196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6" t="s">
        <v>28</v>
      </c>
      <c r="I941" s="196"/>
      <c r="J941" s="196"/>
      <c r="V941" s="17"/>
      <c r="AC941" s="195"/>
      <c r="AD941" s="195"/>
      <c r="AE941" s="195"/>
    </row>
    <row r="942" spans="8:31">
      <c r="H942" s="196"/>
      <c r="I942" s="196"/>
      <c r="J942" s="196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>
      <c r="H1035" s="196"/>
      <c r="I1035" s="196"/>
      <c r="J1035" s="196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S733" workbookViewId="0">
      <selection activeCell="X723" sqref="X722:AE75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6" t="s">
        <v>28</v>
      </c>
      <c r="I374" s="196"/>
      <c r="J374" s="196"/>
      <c r="V374" s="17"/>
      <c r="AC374" s="195"/>
      <c r="AD374" s="195"/>
      <c r="AE374" s="195"/>
    </row>
    <row r="375" spans="2:41">
      <c r="H375" s="196"/>
      <c r="I375" s="196"/>
      <c r="J375" s="196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IF(B1185="PAGADO",0,C424)</f>
        <v>0</v>
      </c>
      <c r="AA419" s="197" t="s">
        <v>848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6" t="s">
        <v>28</v>
      </c>
      <c r="I459" s="196"/>
      <c r="J459" s="196"/>
      <c r="V459" s="17"/>
      <c r="AC459" s="195"/>
      <c r="AD459" s="195"/>
      <c r="AE459" s="195"/>
    </row>
    <row r="460" spans="2:31">
      <c r="H460" s="196"/>
      <c r="I460" s="196"/>
      <c r="J460" s="196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IF(B1282="PAGADO",0,C514)</f>
        <v>0</v>
      </c>
      <c r="AA509" s="197" t="s">
        <v>848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6" t="s">
        <v>28</v>
      </c>
      <c r="I551" s="196"/>
      <c r="J551" s="196"/>
      <c r="V551" s="17"/>
      <c r="AC551" s="195"/>
      <c r="AD551" s="195"/>
      <c r="AE551" s="195"/>
    </row>
    <row r="552" spans="2:41">
      <c r="H552" s="196"/>
      <c r="I552" s="196"/>
      <c r="J552" s="196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IF(B1381="PAGADO",0,C601)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6" t="s">
        <v>28</v>
      </c>
      <c r="I639" s="196"/>
      <c r="J639" s="196"/>
      <c r="V639" s="17"/>
      <c r="AC639" s="195"/>
      <c r="AD639" s="195"/>
      <c r="AE639" s="195"/>
    </row>
    <row r="640" spans="5:31">
      <c r="H640" s="196"/>
      <c r="I640" s="196"/>
      <c r="J640" s="196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6" t="s">
        <v>28</v>
      </c>
      <c r="I723" s="196"/>
      <c r="J723" s="196"/>
      <c r="V723" s="17"/>
      <c r="AC723" s="195"/>
      <c r="AD723" s="195"/>
      <c r="AE723" s="195"/>
    </row>
    <row r="724" spans="2:41">
      <c r="H724" s="196"/>
      <c r="I724" s="196"/>
      <c r="J724" s="196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0</v>
      </c>
      <c r="E767" s="197" t="s">
        <v>20</v>
      </c>
      <c r="F767" s="197"/>
      <c r="G767" s="197"/>
      <c r="H767" s="197"/>
      <c r="V767" s="17"/>
      <c r="X767" s="23" t="s">
        <v>32</v>
      </c>
      <c r="Y767" s="20">
        <f>IF(B1567="PAGADO",0,C772)</f>
        <v>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5" t="s">
        <v>29</v>
      </c>
      <c r="AD809" s="195"/>
      <c r="AE809" s="195"/>
    </row>
    <row r="810" spans="2:41">
      <c r="H810" s="196" t="s">
        <v>28</v>
      </c>
      <c r="I810" s="196"/>
      <c r="J810" s="196"/>
      <c r="V810" s="17"/>
      <c r="AC810" s="195"/>
      <c r="AD810" s="195"/>
      <c r="AE810" s="195"/>
    </row>
    <row r="811" spans="2:41">
      <c r="H811" s="196"/>
      <c r="I811" s="196"/>
      <c r="J811" s="196"/>
      <c r="V811" s="17"/>
      <c r="AC811" s="195"/>
      <c r="AD811" s="195"/>
      <c r="AE811" s="195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0</v>
      </c>
      <c r="E815" s="197" t="s">
        <v>20</v>
      </c>
      <c r="F815" s="197"/>
      <c r="G815" s="197"/>
      <c r="H815" s="197"/>
      <c r="V815" s="17"/>
      <c r="X815" s="23" t="s">
        <v>32</v>
      </c>
      <c r="Y815" s="20">
        <f>IF(B815="PAGADO",0,C820)</f>
        <v>0</v>
      </c>
      <c r="AA815" s="197" t="s">
        <v>20</v>
      </c>
      <c r="AB815" s="197"/>
      <c r="AC815" s="197"/>
      <c r="AD815" s="197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8" t="str">
        <f>IF(C820&lt;0,"NO PAGAR","COBRAR")</f>
        <v>COBRAR</v>
      </c>
      <c r="C821" s="19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8" t="str">
        <f>IF(Y820&lt;0,"NO PAGAR","COBRAR")</f>
        <v>COBRAR</v>
      </c>
      <c r="Y821" s="19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6" t="s">
        <v>30</v>
      </c>
      <c r="I855" s="196"/>
      <c r="J855" s="196"/>
      <c r="V855" s="17"/>
      <c r="AA855" s="196" t="s">
        <v>31</v>
      </c>
      <c r="AB855" s="196"/>
      <c r="AC855" s="196"/>
    </row>
    <row r="856" spans="1:43">
      <c r="H856" s="196"/>
      <c r="I856" s="196"/>
      <c r="J856" s="196"/>
      <c r="V856" s="17"/>
      <c r="AA856" s="196"/>
      <c r="AB856" s="196"/>
      <c r="AC856" s="196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0</v>
      </c>
      <c r="E860" s="197" t="s">
        <v>20</v>
      </c>
      <c r="F860" s="197"/>
      <c r="G860" s="197"/>
      <c r="H860" s="197"/>
      <c r="V860" s="17"/>
      <c r="X860" s="23" t="s">
        <v>32</v>
      </c>
      <c r="Y860" s="20">
        <f>IF(B1660="PAGADO",0,C865)</f>
        <v>0</v>
      </c>
      <c r="AA860" s="197" t="s">
        <v>20</v>
      </c>
      <c r="AB860" s="197"/>
      <c r="AC860" s="197"/>
      <c r="AD860" s="19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9" t="str">
        <f>IF(Y865&lt;0,"NO PAGAR","COBRAR'")</f>
        <v>COBRAR'</v>
      </c>
      <c r="Y866" s="19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9" t="str">
        <f>IF(C865&lt;0,"NO PAGAR","COBRAR'")</f>
        <v>COBRAR'</v>
      </c>
      <c r="C867" s="19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5" t="s">
        <v>29</v>
      </c>
      <c r="AD903" s="195"/>
      <c r="AE903" s="195"/>
    </row>
    <row r="904" spans="2:41">
      <c r="H904" s="196" t="s">
        <v>28</v>
      </c>
      <c r="I904" s="196"/>
      <c r="J904" s="196"/>
      <c r="V904" s="17"/>
      <c r="AC904" s="195"/>
      <c r="AD904" s="195"/>
      <c r="AE904" s="195"/>
    </row>
    <row r="905" spans="2:41">
      <c r="H905" s="196"/>
      <c r="I905" s="196"/>
      <c r="J905" s="196"/>
      <c r="V905" s="17"/>
      <c r="AC905" s="195"/>
      <c r="AD905" s="195"/>
      <c r="AE905" s="195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0</v>
      </c>
      <c r="E909" s="197" t="s">
        <v>20</v>
      </c>
      <c r="F909" s="197"/>
      <c r="G909" s="197"/>
      <c r="H909" s="197"/>
      <c r="V909" s="17"/>
      <c r="X909" s="23" t="s">
        <v>32</v>
      </c>
      <c r="Y909" s="20">
        <f>IF(B909="PAGADO",0,C914)</f>
        <v>0</v>
      </c>
      <c r="AA909" s="197" t="s">
        <v>20</v>
      </c>
      <c r="AB909" s="197"/>
      <c r="AC909" s="197"/>
      <c r="AD909" s="197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8" t="str">
        <f>IF(C914&lt;0,"NO PAGAR","COBRAR")</f>
        <v>COBRAR</v>
      </c>
      <c r="C915" s="19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8" t="str">
        <f>IF(Y914&lt;0,"NO PAGAR","COBRAR")</f>
        <v>COBRAR</v>
      </c>
      <c r="Y915" s="19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6" t="s">
        <v>30</v>
      </c>
      <c r="I949" s="196"/>
      <c r="J949" s="196"/>
      <c r="V949" s="17"/>
      <c r="AA949" s="196" t="s">
        <v>31</v>
      </c>
      <c r="AB949" s="196"/>
      <c r="AC949" s="196"/>
    </row>
    <row r="950" spans="1:43">
      <c r="H950" s="196"/>
      <c r="I950" s="196"/>
      <c r="J950" s="196"/>
      <c r="V950" s="17"/>
      <c r="AA950" s="196"/>
      <c r="AB950" s="196"/>
      <c r="AC950" s="196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0</v>
      </c>
      <c r="E954" s="197" t="s">
        <v>20</v>
      </c>
      <c r="F954" s="197"/>
      <c r="G954" s="197"/>
      <c r="H954" s="197"/>
      <c r="V954" s="17"/>
      <c r="X954" s="23" t="s">
        <v>32</v>
      </c>
      <c r="Y954" s="20">
        <f>IF(B1754="PAGADO",0,C959)</f>
        <v>0</v>
      </c>
      <c r="AA954" s="197" t="s">
        <v>20</v>
      </c>
      <c r="AB954" s="197"/>
      <c r="AC954" s="197"/>
      <c r="AD954" s="19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9" t="str">
        <f>IF(Y959&lt;0,"NO PAGAR","COBRAR'")</f>
        <v>COBRAR'</v>
      </c>
      <c r="Y960" s="19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9" t="str">
        <f>IF(C959&lt;0,"NO PAGAR","COBRAR'")</f>
        <v>COBRAR'</v>
      </c>
      <c r="C961" s="19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5" t="s">
        <v>29</v>
      </c>
      <c r="AD996" s="195"/>
      <c r="AE996" s="195"/>
    </row>
    <row r="997" spans="2:41">
      <c r="H997" s="196" t="s">
        <v>28</v>
      </c>
      <c r="I997" s="196"/>
      <c r="J997" s="196"/>
      <c r="V997" s="17"/>
      <c r="AC997" s="195"/>
      <c r="AD997" s="195"/>
      <c r="AE997" s="195"/>
    </row>
    <row r="998" spans="2:41">
      <c r="H998" s="196"/>
      <c r="I998" s="196"/>
      <c r="J998" s="196"/>
      <c r="V998" s="17"/>
      <c r="AC998" s="195"/>
      <c r="AD998" s="195"/>
      <c r="AE998" s="195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0</v>
      </c>
      <c r="E1002" s="197" t="s">
        <v>20</v>
      </c>
      <c r="F1002" s="197"/>
      <c r="G1002" s="197"/>
      <c r="H1002" s="197"/>
      <c r="V1002" s="17"/>
      <c r="X1002" s="23" t="s">
        <v>32</v>
      </c>
      <c r="Y1002" s="20">
        <f>IF(B1002="PAGADO",0,C1007)</f>
        <v>0</v>
      </c>
      <c r="AA1002" s="197" t="s">
        <v>20</v>
      </c>
      <c r="AB1002" s="197"/>
      <c r="AC1002" s="197"/>
      <c r="AD1002" s="197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8" t="str">
        <f>IF(C1007&lt;0,"NO PAGAR","COBRAR")</f>
        <v>COBRAR</v>
      </c>
      <c r="C1008" s="19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8" t="str">
        <f>IF(Y1007&lt;0,"NO PAGAR","COBRAR")</f>
        <v>COBRAR</v>
      </c>
      <c r="Y1008" s="19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6" t="s">
        <v>30</v>
      </c>
      <c r="I1042" s="196"/>
      <c r="J1042" s="196"/>
      <c r="V1042" s="17"/>
      <c r="AA1042" s="196" t="s">
        <v>31</v>
      </c>
      <c r="AB1042" s="196"/>
      <c r="AC1042" s="196"/>
    </row>
    <row r="1043" spans="2:41">
      <c r="H1043" s="196"/>
      <c r="I1043" s="196"/>
      <c r="J1043" s="196"/>
      <c r="V1043" s="17"/>
      <c r="AA1043" s="196"/>
      <c r="AB1043" s="196"/>
      <c r="AC1043" s="196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0</v>
      </c>
      <c r="E1047" s="197" t="s">
        <v>20</v>
      </c>
      <c r="F1047" s="197"/>
      <c r="G1047" s="197"/>
      <c r="H1047" s="197"/>
      <c r="V1047" s="17"/>
      <c r="X1047" s="23" t="s">
        <v>32</v>
      </c>
      <c r="Y1047" s="20">
        <f>IF(B1847="PAGADO",0,C1052)</f>
        <v>0</v>
      </c>
      <c r="AA1047" s="197" t="s">
        <v>20</v>
      </c>
      <c r="AB1047" s="197"/>
      <c r="AC1047" s="197"/>
      <c r="AD1047" s="19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9" t="str">
        <f>IF(Y1052&lt;0,"NO PAGAR","COBRAR'")</f>
        <v>COBRAR'</v>
      </c>
      <c r="Y1053" s="19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9" t="str">
        <f>IF(C1052&lt;0,"NO PAGAR","COBRAR'")</f>
        <v>COBRAR'</v>
      </c>
      <c r="C1054" s="19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6" t="s">
        <v>28</v>
      </c>
      <c r="I94" s="196"/>
      <c r="J94" s="196"/>
      <c r="V94" s="17"/>
      <c r="AC94" s="195"/>
      <c r="AD94" s="195"/>
      <c r="AE94" s="195"/>
    </row>
    <row r="95" spans="2:31">
      <c r="H95" s="196"/>
      <c r="I95" s="196"/>
      <c r="J95" s="196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6" t="s">
        <v>28</v>
      </c>
      <c r="I180" s="196"/>
      <c r="J180" s="196"/>
      <c r="V180" s="17"/>
      <c r="AC180" s="195"/>
      <c r="AD180" s="195"/>
      <c r="AE180" s="195"/>
    </row>
    <row r="181" spans="2:41">
      <c r="H181" s="196"/>
      <c r="I181" s="196"/>
      <c r="J181" s="196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6" t="s">
        <v>28</v>
      </c>
      <c r="I272" s="196"/>
      <c r="J272" s="196"/>
      <c r="V272" s="17"/>
      <c r="AC272" s="195"/>
      <c r="AD272" s="195"/>
      <c r="AE272" s="195"/>
    </row>
    <row r="273" spans="2:41">
      <c r="H273" s="196"/>
      <c r="I273" s="196"/>
      <c r="J273" s="196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6" t="s">
        <v>28</v>
      </c>
      <c r="I365" s="196"/>
      <c r="J365" s="196"/>
      <c r="V365" s="17"/>
      <c r="AC365" s="195"/>
      <c r="AD365" s="195"/>
      <c r="AE365" s="195"/>
    </row>
    <row r="366" spans="8:31">
      <c r="H366" s="196"/>
      <c r="I366" s="196"/>
      <c r="J366" s="196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6" t="s">
        <v>28</v>
      </c>
      <c r="I455" s="196"/>
      <c r="J455" s="196"/>
      <c r="V455" s="17"/>
      <c r="AC455" s="195"/>
      <c r="AD455" s="195"/>
      <c r="AE455" s="195"/>
    </row>
    <row r="456" spans="2:41">
      <c r="H456" s="196"/>
      <c r="I456" s="196"/>
      <c r="J456" s="196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9" t="s">
        <v>993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6" t="s">
        <v>28</v>
      </c>
      <c r="I640" s="196"/>
      <c r="J640" s="196"/>
      <c r="V640" s="17"/>
      <c r="AC640" s="195"/>
      <c r="AD640" s="195"/>
      <c r="AE640" s="195"/>
    </row>
    <row r="641" spans="2:41">
      <c r="H641" s="196"/>
      <c r="I641" s="196"/>
      <c r="J641" s="196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6" t="s">
        <v>28</v>
      </c>
      <c r="I720" s="196"/>
      <c r="J720" s="196"/>
      <c r="V720" s="17"/>
      <c r="AC720" s="195"/>
      <c r="AD720" s="195"/>
      <c r="AE720" s="195"/>
    </row>
    <row r="721" spans="2:41">
      <c r="H721" s="196"/>
      <c r="I721" s="196"/>
      <c r="J721" s="196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0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COBRAR'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COBRAR'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0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0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COBRAR'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COBRAR'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0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0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COBRAR'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COBRAR'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0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0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COBRAR'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COBRAR'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6" t="s">
        <v>28</v>
      </c>
      <c r="I364" s="196"/>
      <c r="J364" s="196"/>
      <c r="V364" s="17"/>
      <c r="AC364" s="195"/>
      <c r="AD364" s="195"/>
      <c r="AE364" s="195"/>
    </row>
    <row r="365" spans="2:31">
      <c r="H365" s="196"/>
      <c r="I365" s="196"/>
      <c r="J365" s="196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9" t="str">
        <f>IF(C419&lt;0,"NO PAGAR","COBRAR'")</f>
        <v>COBRAR'</v>
      </c>
      <c r="C421" s="19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6" t="s">
        <v>28</v>
      </c>
      <c r="I454" s="196"/>
      <c r="J454" s="196"/>
      <c r="V454" s="17"/>
      <c r="AC454" s="195"/>
      <c r="AD454" s="195"/>
      <c r="AE454" s="195"/>
    </row>
    <row r="455" spans="2:41">
      <c r="H455" s="196"/>
      <c r="I455" s="196"/>
      <c r="J455" s="196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6" t="s">
        <v>28</v>
      </c>
      <c r="I634" s="196"/>
      <c r="J634" s="196"/>
      <c r="V634" s="17"/>
      <c r="AC634" s="195"/>
      <c r="AD634" s="195"/>
      <c r="AE634" s="195"/>
    </row>
    <row r="635" spans="2:41">
      <c r="H635" s="196"/>
      <c r="I635" s="196"/>
      <c r="J635" s="196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5" t="s">
        <v>29</v>
      </c>
      <c r="AD721" s="195"/>
      <c r="AE721" s="195"/>
    </row>
    <row r="722" spans="2:41">
      <c r="H722" s="196" t="s">
        <v>28</v>
      </c>
      <c r="I722" s="196"/>
      <c r="J722" s="196"/>
      <c r="V722" s="17"/>
      <c r="AC722" s="195"/>
      <c r="AD722" s="195"/>
      <c r="AE722" s="195"/>
    </row>
    <row r="723" spans="2:41">
      <c r="H723" s="196"/>
      <c r="I723" s="196"/>
      <c r="J723" s="196"/>
      <c r="V723" s="17"/>
      <c r="AC723" s="195"/>
      <c r="AD723" s="195"/>
      <c r="AE723" s="19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5" t="s">
        <v>29</v>
      </c>
      <c r="AD814" s="195"/>
      <c r="AE814" s="195"/>
    </row>
    <row r="815" spans="5:31">
      <c r="H815" s="196" t="s">
        <v>28</v>
      </c>
      <c r="I815" s="196"/>
      <c r="J815" s="196"/>
      <c r="V815" s="17"/>
      <c r="AC815" s="195"/>
      <c r="AD815" s="195"/>
      <c r="AE815" s="195"/>
    </row>
    <row r="816" spans="5:31">
      <c r="H816" s="196"/>
      <c r="I816" s="196"/>
      <c r="J816" s="196"/>
      <c r="V816" s="17"/>
      <c r="AC816" s="195"/>
      <c r="AD816" s="195"/>
      <c r="AE816" s="19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5" t="s">
        <v>29</v>
      </c>
      <c r="AD908" s="195"/>
      <c r="AE908" s="195"/>
    </row>
    <row r="909" spans="8:31">
      <c r="H909" s="196" t="s">
        <v>28</v>
      </c>
      <c r="I909" s="196"/>
      <c r="J909" s="196"/>
      <c r="V909" s="17"/>
      <c r="AC909" s="195"/>
      <c r="AD909" s="195"/>
      <c r="AE909" s="195"/>
    </row>
    <row r="910" spans="8:31">
      <c r="H910" s="196"/>
      <c r="I910" s="196"/>
      <c r="J910" s="196"/>
      <c r="V910" s="17"/>
      <c r="AC910" s="195"/>
      <c r="AD910" s="195"/>
      <c r="AE910" s="19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5" t="s">
        <v>29</v>
      </c>
      <c r="AD1001" s="195"/>
      <c r="AE1001" s="195"/>
    </row>
    <row r="1002" spans="2:41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>
      <c r="H1003" s="196"/>
      <c r="I1003" s="196"/>
      <c r="J1003" s="196"/>
      <c r="V1003" s="17"/>
      <c r="AC1003" s="195"/>
      <c r="AD1003" s="195"/>
      <c r="AE1003" s="19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abSelected="1" topLeftCell="A81" workbookViewId="0">
      <selection activeCell="D121" sqref="D121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1374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1374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1379</v>
      </c>
      <c r="D113" s="3" t="s">
        <v>1402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1380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1389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1389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1398</v>
      </c>
      <c r="C120" s="3" t="s">
        <v>1374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1399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1400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>
        <v>1409</v>
      </c>
      <c r="F124" s="168"/>
      <c r="G124" s="168">
        <v>3009.94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1401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1403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8" t="s">
        <v>39</v>
      </c>
      <c r="B2" s="224"/>
      <c r="C2" s="224"/>
      <c r="D2" s="224"/>
      <c r="E2" s="224"/>
      <c r="F2" s="224"/>
      <c r="G2" s="224"/>
      <c r="H2" s="224"/>
      <c r="I2" s="229"/>
      <c r="J2" s="228" t="s">
        <v>39</v>
      </c>
      <c r="K2" s="224"/>
      <c r="L2" s="224"/>
      <c r="M2" s="224"/>
      <c r="N2" s="224"/>
      <c r="O2" s="224"/>
      <c r="P2" s="224"/>
      <c r="Q2" s="224"/>
      <c r="R2" s="22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2">
        <v>1724600125</v>
      </c>
      <c r="D5" s="22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2"/>
      <c r="AK14" s="30"/>
      <c r="AM14" s="29"/>
      <c r="AQ14" s="232"/>
      <c r="AU14" s="30"/>
    </row>
    <row r="15" spans="1:47" ht="15" customHeight="1">
      <c r="A15" s="29"/>
      <c r="E15" s="232">
        <f>D14-H14</f>
        <v>536.97475599999996</v>
      </c>
      <c r="I15" s="30"/>
      <c r="J15" s="29"/>
      <c r="N15" s="232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8" t="s">
        <v>39</v>
      </c>
      <c r="B24" s="224"/>
      <c r="C24" s="224"/>
      <c r="D24" s="224"/>
      <c r="E24" s="224"/>
      <c r="F24" s="224"/>
      <c r="G24" s="224"/>
      <c r="H24" s="224"/>
      <c r="I24" s="229"/>
      <c r="J24" s="228" t="s">
        <v>39</v>
      </c>
      <c r="K24" s="224"/>
      <c r="L24" s="224"/>
      <c r="M24" s="224"/>
      <c r="N24" s="224"/>
      <c r="O24" s="224"/>
      <c r="P24" s="224"/>
      <c r="Q24" s="224"/>
      <c r="R24" s="22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2">
        <v>1719901926</v>
      </c>
      <c r="D27" s="222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2"/>
      <c r="AK35" s="30"/>
      <c r="AM35" s="29"/>
      <c r="AQ35" s="23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2"/>
      <c r="I38" s="30"/>
      <c r="J38" s="29"/>
      <c r="N38" s="23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8"/>
      <c r="V40" s="238"/>
      <c r="W40" s="238"/>
      <c r="X40" s="91"/>
      <c r="Y40" s="238"/>
      <c r="Z40" s="238"/>
      <c r="AA40" s="238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>
      <c r="A49" s="228" t="s">
        <v>39</v>
      </c>
      <c r="B49" s="224"/>
      <c r="C49" s="224"/>
      <c r="D49" s="224"/>
      <c r="E49" s="224"/>
      <c r="F49" s="224"/>
      <c r="G49" s="224"/>
      <c r="H49" s="224"/>
      <c r="I49" s="229"/>
      <c r="J49" s="228" t="s">
        <v>39</v>
      </c>
      <c r="K49" s="224"/>
      <c r="L49" s="224"/>
      <c r="M49" s="224"/>
      <c r="N49" s="224"/>
      <c r="O49" s="224"/>
      <c r="P49" s="224"/>
      <c r="Q49" s="224"/>
      <c r="R49" s="229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2">
        <v>1720714904</v>
      </c>
      <c r="D52" s="222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2">
        <f>D61-H61</f>
        <v>260.00310933333338</v>
      </c>
      <c r="I62" s="30"/>
      <c r="J62" s="29"/>
      <c r="N62" s="232">
        <f>M61-Q61</f>
        <v>41.237500000000011</v>
      </c>
      <c r="R62" s="30"/>
    </row>
    <row r="63" spans="1:18">
      <c r="A63" s="29"/>
      <c r="E63" s="232"/>
      <c r="I63" s="30"/>
      <c r="J63" s="29"/>
      <c r="N63" s="23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>
      <c r="A72" s="228" t="s">
        <v>39</v>
      </c>
      <c r="B72" s="224"/>
      <c r="C72" s="224"/>
      <c r="D72" s="224"/>
      <c r="E72" s="224"/>
      <c r="F72" s="224"/>
      <c r="G72" s="224"/>
      <c r="H72" s="224"/>
      <c r="I72" s="229"/>
      <c r="J72" s="228" t="s">
        <v>39</v>
      </c>
      <c r="K72" s="224"/>
      <c r="L72" s="224"/>
      <c r="M72" s="224"/>
      <c r="N72" s="224"/>
      <c r="O72" s="224"/>
      <c r="P72" s="224"/>
      <c r="Q72" s="224"/>
      <c r="R72" s="229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2">
        <v>1704695558</v>
      </c>
      <c r="D75" s="222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>
      <c r="A86" s="29"/>
      <c r="E86" s="232"/>
      <c r="I86" s="30"/>
      <c r="J86" s="29"/>
      <c r="N86" s="23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>
      <c r="A98" s="228" t="s">
        <v>39</v>
      </c>
      <c r="B98" s="224"/>
      <c r="C98" s="224"/>
      <c r="D98" s="224"/>
      <c r="E98" s="224"/>
      <c r="F98" s="224"/>
      <c r="G98" s="224"/>
      <c r="H98" s="224"/>
      <c r="I98" s="229"/>
      <c r="J98" s="228" t="s">
        <v>39</v>
      </c>
      <c r="K98" s="224"/>
      <c r="L98" s="224"/>
      <c r="M98" s="224"/>
      <c r="N98" s="224"/>
      <c r="O98" s="224"/>
      <c r="P98" s="224"/>
      <c r="Q98" s="224"/>
      <c r="R98" s="229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2">
        <v>1753640125</v>
      </c>
      <c r="D101" s="222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2">
        <f>D110-H110</f>
        <v>241.23750000000001</v>
      </c>
      <c r="I111" s="30"/>
      <c r="J111" s="29"/>
      <c r="N111" s="232">
        <f>M110-Q110</f>
        <v>241.23750000000001</v>
      </c>
      <c r="R111" s="30"/>
    </row>
    <row r="112" spans="1:18">
      <c r="A112" s="29"/>
      <c r="E112" s="232"/>
      <c r="I112" s="30"/>
      <c r="J112" s="29"/>
      <c r="N112" s="232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>
      <c r="A121" s="228" t="s">
        <v>39</v>
      </c>
      <c r="B121" s="224"/>
      <c r="C121" s="224"/>
      <c r="D121" s="224"/>
      <c r="E121" s="224"/>
      <c r="F121" s="224"/>
      <c r="G121" s="224"/>
      <c r="H121" s="224"/>
      <c r="I121" s="229"/>
      <c r="J121" s="228" t="s">
        <v>39</v>
      </c>
      <c r="K121" s="224"/>
      <c r="L121" s="224"/>
      <c r="M121" s="224"/>
      <c r="N121" s="224"/>
      <c r="O121" s="224"/>
      <c r="P121" s="224"/>
      <c r="Q121" s="224"/>
      <c r="R121" s="229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2">
        <v>1720145711</v>
      </c>
      <c r="D124" s="222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2">
        <f>D133-H133</f>
        <v>241.23750000000001</v>
      </c>
      <c r="I134" s="30"/>
      <c r="J134" s="29"/>
      <c r="N134" s="232">
        <f>M133-Q133</f>
        <v>519.96</v>
      </c>
      <c r="R134" s="30"/>
    </row>
    <row r="135" spans="1:18">
      <c r="A135" s="29"/>
      <c r="E135" s="232"/>
      <c r="I135" s="30"/>
      <c r="J135" s="29"/>
      <c r="N135" s="232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>
      <c r="A147" s="29"/>
      <c r="B147" s="1" t="s">
        <v>57</v>
      </c>
      <c r="C147" s="222">
        <v>1721244075</v>
      </c>
      <c r="D147" s="222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4" t="s">
        <v>50</v>
      </c>
      <c r="C156" s="234"/>
      <c r="D156" s="42">
        <f>SUM(D151:D155)</f>
        <v>262.52333333333337</v>
      </c>
      <c r="F156" s="234" t="s">
        <v>51</v>
      </c>
      <c r="G156" s="234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4" t="s">
        <v>51</v>
      </c>
      <c r="P156" s="234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>
      <c r="B168" s="1" t="s">
        <v>57</v>
      </c>
      <c r="C168" s="222">
        <v>1716325822</v>
      </c>
      <c r="D168" s="222"/>
      <c r="F168" s="226" t="s">
        <v>731</v>
      </c>
      <c r="G168" s="226"/>
      <c r="H168">
        <v>450.04</v>
      </c>
      <c r="I168" s="28"/>
      <c r="K168" s="1" t="s">
        <v>57</v>
      </c>
      <c r="L168" s="222">
        <v>1716325822</v>
      </c>
      <c r="M168" s="222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4" t="s">
        <v>50</v>
      </c>
      <c r="C177" s="234"/>
      <c r="D177" s="42">
        <f>SUM(D172:D176)</f>
        <v>562.53499866666675</v>
      </c>
      <c r="F177" s="234" t="s">
        <v>51</v>
      </c>
      <c r="G177" s="234"/>
      <c r="H177" s="42">
        <f>SUM(H172:H176)</f>
        <v>42.528779999999998</v>
      </c>
      <c r="I177" s="35"/>
      <c r="K177" s="234" t="s">
        <v>50</v>
      </c>
      <c r="L177" s="234"/>
      <c r="M177" s="42">
        <f>SUM(M172:M176)</f>
        <v>262.52333333333337</v>
      </c>
      <c r="O177" s="234" t="s">
        <v>51</v>
      </c>
      <c r="P177" s="234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2" t="s">
        <v>112</v>
      </c>
      <c r="E1" s="222"/>
      <c r="F1" s="222"/>
      <c r="N1" s="222" t="s">
        <v>112</v>
      </c>
      <c r="O1" s="222"/>
      <c r="P1" s="22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2023-09-14T15:53:27Z</cp:lastPrinted>
  <dcterms:created xsi:type="dcterms:W3CDTF">2022-12-25T20:52:30Z</dcterms:created>
  <dcterms:modified xsi:type="dcterms:W3CDTF">2023-09-14T20:57:52Z</dcterms:modified>
</cp:coreProperties>
</file>