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BE9E6E0-9711-4FF5-B69A-EE4B2E1FAB4C}" xr6:coauthVersionLast="47" xr6:coauthVersionMax="47" xr10:uidLastSave="{00000000-0000-0000-0000-000000000000}"/>
  <bookViews>
    <workbookView xWindow="-120" yWindow="-120" windowWidth="20730" windowHeight="11040" tabRatio="565" firstSheet="4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0" i="3" l="1"/>
  <c r="Y440" i="13"/>
  <c r="AN444" i="13"/>
  <c r="Y463" i="6"/>
  <c r="AN473" i="6"/>
  <c r="Y478" i="1"/>
  <c r="AN479" i="1"/>
  <c r="Y453" i="5"/>
  <c r="C468" i="22"/>
  <c r="R475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C918" i="22"/>
  <c r="C921" i="22" s="1"/>
  <c r="X875" i="22"/>
  <c r="Y340" i="19"/>
  <c r="Y342" i="19" s="1"/>
  <c r="C379" i="19" s="1"/>
  <c r="C382" i="19" s="1"/>
  <c r="C384" i="19" s="1"/>
  <c r="X343" i="19" l="1"/>
  <c r="C923" i="22"/>
  <c r="Y926" i="22" s="1"/>
  <c r="Y945" i="22" s="1"/>
  <c r="Y922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Y972" i="22"/>
  <c r="Y991" i="22" s="1"/>
  <c r="Y967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3" i="22" l="1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4" i="13"/>
  <c r="C467" i="13" s="1"/>
  <c r="B430" i="13"/>
  <c r="Y424" i="13"/>
  <c r="Y427" i="13" s="1"/>
  <c r="Y429" i="13" s="1"/>
  <c r="C473" i="13" s="1"/>
  <c r="C492" i="13" s="1"/>
  <c r="C468" i="13" s="1"/>
  <c r="C469" i="13" s="1"/>
  <c r="Y464" i="13" l="1"/>
  <c r="Y467" i="13" s="1"/>
  <c r="X473" i="13"/>
  <c r="Y473" i="13"/>
  <c r="Y492" i="13" s="1"/>
  <c r="Y468" i="13" s="1"/>
  <c r="Y469" i="13" s="1"/>
  <c r="B471" i="13"/>
  <c r="B473" i="13"/>
  <c r="X430" i="13"/>
  <c r="C511" i="13" l="1"/>
  <c r="C530" i="13" s="1"/>
  <c r="C507" i="13" s="1"/>
  <c r="X470" i="13"/>
  <c r="C503" i="13"/>
  <c r="C506" i="13" s="1"/>
  <c r="C508" i="13" l="1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X109" i="2" l="1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C442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5" i="6" s="1"/>
  <c r="C488" i="6" s="1"/>
  <c r="X465" i="9"/>
  <c r="B523" i="7"/>
  <c r="C523" i="7"/>
  <c r="C542" i="7" s="1"/>
  <c r="C518" i="7" s="1"/>
  <c r="C519" i="7" s="1"/>
  <c r="X475" i="7"/>
  <c r="C194" i="1"/>
  <c r="C196" i="1" s="1"/>
  <c r="C544" i="4" l="1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C476" i="5"/>
  <c r="C479" i="5" s="1"/>
  <c r="X445" i="5"/>
  <c r="Y437" i="5"/>
  <c r="Y440" i="5" s="1"/>
  <c r="Y445" i="5"/>
  <c r="Y458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4" i="4" l="1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442" i="5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6" i="5"/>
  <c r="Y479" i="5" s="1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2" i="1"/>
  <c r="C505" i="1" s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Y507" i="1" l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C986" i="8"/>
  <c r="C1005" i="8" s="1"/>
  <c r="C981" i="8" s="1"/>
  <c r="C982" i="8" s="1"/>
  <c r="B984" i="8" s="1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X508" i="1" l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7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561" i="1" l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562" i="1" l="1"/>
  <c r="Y601" i="1"/>
  <c r="C657" i="1" s="1"/>
  <c r="C676" i="1" s="1"/>
  <c r="C653" i="1" s="1"/>
  <c r="Y610" i="1"/>
  <c r="Y629" i="1" s="1"/>
  <c r="Y605" i="1" s="1"/>
  <c r="B610" i="1"/>
  <c r="B608" i="1"/>
  <c r="Y604" i="1"/>
  <c r="Y606" i="1" s="1"/>
  <c r="C649" i="1" s="1"/>
  <c r="C652" i="1" s="1"/>
  <c r="C654" i="1" s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57" i="6" l="1"/>
  <c r="X958" i="6" s="1"/>
  <c r="X607" i="1"/>
  <c r="C1008" i="6"/>
  <c r="C1027" i="6" s="1"/>
  <c r="C1004" i="6" s="1"/>
  <c r="Y657" i="1"/>
  <c r="Y676" i="1" s="1"/>
  <c r="Y653" i="1" s="1"/>
  <c r="X657" i="1"/>
  <c r="B655" i="1"/>
  <c r="Y649" i="1"/>
  <c r="Y652" i="1" s="1"/>
  <c r="C694" i="1"/>
  <c r="C697" i="1" s="1"/>
  <c r="Y951" i="2"/>
  <c r="Y953" i="2" s="1"/>
  <c r="X954" i="2" s="1"/>
  <c r="Y1001" i="5"/>
  <c r="C1000" i="6"/>
  <c r="C1003" i="6" s="1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1005" i="6" l="1"/>
  <c r="Y1000" i="6" s="1"/>
  <c r="Y1003" i="6" s="1"/>
  <c r="Y654" i="1"/>
  <c r="B703" i="1" s="1"/>
  <c r="C996" i="2"/>
  <c r="C999" i="2" s="1"/>
  <c r="C1001" i="2" s="1"/>
  <c r="Y1004" i="2" s="1"/>
  <c r="Y1023" i="2" s="1"/>
  <c r="Y1000" i="2" s="1"/>
  <c r="C1045" i="6"/>
  <c r="C1048" i="6" s="1"/>
  <c r="C1050" i="5"/>
  <c r="C1069" i="5" s="1"/>
  <c r="C1045" i="5" s="1"/>
  <c r="C1046" i="5" s="1"/>
  <c r="X1002" i="5"/>
  <c r="B1050" i="5"/>
  <c r="B1006" i="6"/>
  <c r="X1008" i="6"/>
  <c r="Y1008" i="6"/>
  <c r="Y1027" i="6" s="1"/>
  <c r="Y1004" i="6" s="1"/>
  <c r="Y100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3" i="1" l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X1006" i="6"/>
  <c r="C1054" i="6"/>
  <c r="C1073" i="6" s="1"/>
  <c r="C1049" i="6" s="1"/>
  <c r="C1050" i="6" s="1"/>
  <c r="B105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1" i="1" l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B1052" i="6"/>
  <c r="X1054" i="6"/>
  <c r="Y1054" i="6"/>
  <c r="Y1073" i="6" s="1"/>
  <c r="Y1049" i="6" s="1"/>
  <c r="Y1045" i="6"/>
  <c r="Y1048" i="6" s="1"/>
  <c r="Y1084" i="7"/>
  <c r="X1085" i="7" s="1"/>
  <c r="Y699" i="1" l="1"/>
  <c r="C742" i="1" s="1"/>
  <c r="C745" i="1" s="1"/>
  <c r="C747" i="1" s="1"/>
  <c r="B1048" i="2"/>
  <c r="Y1041" i="2"/>
  <c r="Y1044" i="2" s="1"/>
  <c r="Y1050" i="2"/>
  <c r="Y1069" i="2" s="1"/>
  <c r="Y1045" i="2" s="1"/>
  <c r="Y1050" i="6"/>
  <c r="X1051" i="6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<sst xmlns="http://schemas.openxmlformats.org/spreadsheetml/2006/main" count="25492" uniqueCount="920">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</sst>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9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81</v>
      </c>
      <c r="F8" s="157"/>
      <c r="G8" s="157"/>
      <c r="H8" s="157"/>
      <c r="V8" s="17"/>
      <c r="X8" s="23" t="s">
        <v>32</v>
      </c>
      <c r="Y8" s="20">
        <f>IF(B8="PAGADO",0,C13)</f>
        <v>-261</v>
      </c>
      <c r="AA8" s="157" t="s">
        <v>60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7" t="s">
        <v>60</v>
      </c>
      <c r="F53" s="157"/>
      <c r="G53" s="157"/>
      <c r="H53" s="157"/>
      <c r="V53" s="17"/>
      <c r="X53" s="23" t="s">
        <v>32</v>
      </c>
      <c r="Y53" s="20">
        <f>IF(B53="PAGADO",0,C58)</f>
        <v>97.079999999999984</v>
      </c>
      <c r="AA53" s="157" t="s">
        <v>81</v>
      </c>
      <c r="AB53" s="157"/>
      <c r="AC53" s="157"/>
      <c r="AD53" s="15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7" t="s">
        <v>81</v>
      </c>
      <c r="F106" s="157"/>
      <c r="G106" s="157"/>
      <c r="H106" s="157"/>
      <c r="V106" s="17"/>
      <c r="X106" s="23" t="s">
        <v>32</v>
      </c>
      <c r="Y106" s="20">
        <f>IF(B106="PAGADO",0,C111)</f>
        <v>97.079999999999984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7" t="s">
        <v>81</v>
      </c>
      <c r="F151" s="157"/>
      <c r="G151" s="157"/>
      <c r="H151" s="157"/>
      <c r="V151" s="17"/>
      <c r="X151" s="23" t="s">
        <v>32</v>
      </c>
      <c r="Y151" s="20">
        <f>IF(B151="PAGADO",0,C156)</f>
        <v>97.079999999999984</v>
      </c>
      <c r="AA151" s="157" t="s">
        <v>81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7" t="s">
        <v>81</v>
      </c>
      <c r="F200" s="157"/>
      <c r="G200" s="157"/>
      <c r="H200" s="157"/>
      <c r="V200" s="17"/>
      <c r="X200" s="23" t="s">
        <v>32</v>
      </c>
      <c r="Y200" s="20">
        <f>IF(B200="PAGADO",0,C205)</f>
        <v>-796.44</v>
      </c>
      <c r="AA200" s="157" t="s">
        <v>81</v>
      </c>
      <c r="AB200" s="157"/>
      <c r="AC200" s="157"/>
      <c r="AD200" s="15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NO PAGAR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NO PAGAR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7" t="s">
        <v>20</v>
      </c>
      <c r="F245" s="157"/>
      <c r="G245" s="157"/>
      <c r="H245" s="157"/>
      <c r="V245" s="17"/>
      <c r="X245" s="23" t="s">
        <v>32</v>
      </c>
      <c r="Y245" s="20">
        <f>IF(B245="PAGADO",0,C250)</f>
        <v>-892.3900000000001</v>
      </c>
      <c r="AA245" s="157" t="s">
        <v>20</v>
      </c>
      <c r="AB245" s="157"/>
      <c r="AC245" s="157"/>
      <c r="AD245" s="15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NO PAGAR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7" t="s">
        <v>603</v>
      </c>
      <c r="F292" s="157"/>
      <c r="G292" s="157"/>
      <c r="H292" s="157"/>
      <c r="V292" s="17"/>
      <c r="X292" s="23" t="s">
        <v>32</v>
      </c>
      <c r="Y292" s="20">
        <f>IF(B292="PAGADO",0,C297)</f>
        <v>-892.3900000000001</v>
      </c>
      <c r="AA292" s="157" t="s">
        <v>81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NO PAGAR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7" t="s">
        <v>81</v>
      </c>
      <c r="F337" s="157"/>
      <c r="G337" s="157"/>
      <c r="H337" s="157"/>
      <c r="V337" s="17"/>
      <c r="X337" s="23" t="s">
        <v>32</v>
      </c>
      <c r="Y337" s="20">
        <f>IF(B1137="PAGADO",0,C342)</f>
        <v>-1988.3400000000001</v>
      </c>
      <c r="AA337" s="157" t="s">
        <v>60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NO PAGAR</v>
      </c>
      <c r="Y343" s="158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NO PAGAR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-2044.2500000000002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NO PAGAR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NO PAGAR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7" t="s">
        <v>848</v>
      </c>
      <c r="F430" s="157"/>
      <c r="G430" s="157"/>
      <c r="H430" s="157"/>
      <c r="V430" s="17"/>
      <c r="X430" s="23" t="s">
        <v>32</v>
      </c>
      <c r="Y430" s="20">
        <f>IF(B1230="PAGADO",0,C435)</f>
        <v>-2044.2500000000002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NO PAGAR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NO PAGAR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9" t="s">
        <v>29</v>
      </c>
      <c r="AD476" s="159"/>
      <c r="AE476" s="159"/>
    </row>
    <row r="477" spans="8:31">
      <c r="H477" s="156" t="s">
        <v>28</v>
      </c>
      <c r="I477" s="156"/>
      <c r="J477" s="156"/>
      <c r="V477" s="17"/>
      <c r="AC477" s="159"/>
      <c r="AD477" s="159"/>
      <c r="AE477" s="159"/>
    </row>
    <row r="478" spans="8:31">
      <c r="H478" s="156"/>
      <c r="I478" s="156"/>
      <c r="J478" s="156"/>
      <c r="V478" s="17"/>
      <c r="AC478" s="159"/>
      <c r="AD478" s="159"/>
      <c r="AE478" s="159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7" t="s">
        <v>20</v>
      </c>
      <c r="F482" s="157"/>
      <c r="G482" s="157"/>
      <c r="H482" s="157"/>
      <c r="V482" s="17"/>
      <c r="X482" s="23" t="s">
        <v>32</v>
      </c>
      <c r="Y482" s="20">
        <f>IF(B482="PAGADO",0,C487)</f>
        <v>-2044.2500000000002</v>
      </c>
      <c r="AA482" s="157" t="s">
        <v>20</v>
      </c>
      <c r="AB482" s="157"/>
      <c r="AC482" s="157"/>
      <c r="AD482" s="15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60" t="str">
        <f>IF(C487&lt;0,"NO PAGAR","COBRAR")</f>
        <v>NO PAGAR</v>
      </c>
      <c r="C488" s="16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6" t="s">
        <v>30</v>
      </c>
      <c r="I522" s="156"/>
      <c r="J522" s="156"/>
      <c r="V522" s="17"/>
      <c r="AA522" s="156" t="s">
        <v>31</v>
      </c>
      <c r="AB522" s="156"/>
      <c r="AC522" s="156"/>
    </row>
    <row r="523" spans="1:43">
      <c r="H523" s="156"/>
      <c r="I523" s="156"/>
      <c r="J523" s="156"/>
      <c r="V523" s="17"/>
      <c r="AA523" s="156"/>
      <c r="AB523" s="156"/>
      <c r="AC523" s="15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7" t="s">
        <v>20</v>
      </c>
      <c r="F527" s="157"/>
      <c r="G527" s="157"/>
      <c r="H527" s="157"/>
      <c r="V527" s="17"/>
      <c r="X527" s="23" t="s">
        <v>32</v>
      </c>
      <c r="Y527" s="20">
        <f>IF(B1327="PAGADO",0,C532)</f>
        <v>-2044.2500000000002</v>
      </c>
      <c r="AA527" s="157" t="s">
        <v>20</v>
      </c>
      <c r="AB527" s="157"/>
      <c r="AC527" s="157"/>
      <c r="AD527" s="15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58" t="str">
        <f>IF(Y532&lt;0,"NO PAGAR","COBRAR'")</f>
        <v>NO PAGAR</v>
      </c>
      <c r="Y533" s="15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58" t="str">
        <f>IF(C532&lt;0,"NO PAGAR","COBRAR'")</f>
        <v>NO PAGAR</v>
      </c>
      <c r="C534" s="15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9" t="s">
        <v>29</v>
      </c>
      <c r="AD575" s="159"/>
      <c r="AE575" s="159"/>
    </row>
    <row r="576" spans="8:31">
      <c r="H576" s="156" t="s">
        <v>28</v>
      </c>
      <c r="I576" s="156"/>
      <c r="J576" s="156"/>
      <c r="V576" s="17"/>
      <c r="AC576" s="159"/>
      <c r="AD576" s="159"/>
      <c r="AE576" s="159"/>
    </row>
    <row r="577" spans="2:41">
      <c r="H577" s="156"/>
      <c r="I577" s="156"/>
      <c r="J577" s="156"/>
      <c r="V577" s="17"/>
      <c r="AC577" s="159"/>
      <c r="AD577" s="159"/>
      <c r="AE577" s="159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IF(B581="PAGADO",0,C586)</f>
        <v>-2044.2500000000002</v>
      </c>
      <c r="AA581" s="157" t="s">
        <v>20</v>
      </c>
      <c r="AB581" s="157"/>
      <c r="AC581" s="157"/>
      <c r="AD581" s="15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0" t="str">
        <f>IF(C586&lt;0,"NO PAGAR","COBRAR")</f>
        <v>NO PAGAR</v>
      </c>
      <c r="C587" s="16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6" t="s">
        <v>30</v>
      </c>
      <c r="I621" s="156"/>
      <c r="J621" s="156"/>
      <c r="V621" s="17"/>
      <c r="AA621" s="156" t="s">
        <v>31</v>
      </c>
      <c r="AB621" s="156"/>
      <c r="AC621" s="156"/>
    </row>
    <row r="622" spans="1:43">
      <c r="H622" s="156"/>
      <c r="I622" s="156"/>
      <c r="J622" s="156"/>
      <c r="V622" s="17"/>
      <c r="AA622" s="156"/>
      <c r="AB622" s="156"/>
      <c r="AC622" s="15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7" t="s">
        <v>20</v>
      </c>
      <c r="F626" s="157"/>
      <c r="G626" s="157"/>
      <c r="H626" s="157"/>
      <c r="V626" s="17"/>
      <c r="X626" s="23" t="s">
        <v>32</v>
      </c>
      <c r="Y626" s="20">
        <f>IF(B1426="PAGADO",0,C631)</f>
        <v>-2044.2500000000002</v>
      </c>
      <c r="AA626" s="157" t="s">
        <v>20</v>
      </c>
      <c r="AB626" s="157"/>
      <c r="AC626" s="157"/>
      <c r="AD626" s="15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58" t="str">
        <f>IF(Y631&lt;0,"NO PAGAR","COBRAR'")</f>
        <v>NO PAGAR</v>
      </c>
      <c r="Y632" s="15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58" t="str">
        <f>IF(C631&lt;0,"NO PAGAR","COBRAR'")</f>
        <v>NO PAGAR</v>
      </c>
      <c r="C633" s="15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9" t="s">
        <v>29</v>
      </c>
      <c r="AD668" s="159"/>
      <c r="AE668" s="159"/>
    </row>
    <row r="669" spans="8:31">
      <c r="H669" s="156" t="s">
        <v>28</v>
      </c>
      <c r="I669" s="156"/>
      <c r="J669" s="156"/>
      <c r="V669" s="17"/>
      <c r="AC669" s="159"/>
      <c r="AD669" s="159"/>
      <c r="AE669" s="159"/>
    </row>
    <row r="670" spans="8:31">
      <c r="H670" s="156"/>
      <c r="I670" s="156"/>
      <c r="J670" s="156"/>
      <c r="V670" s="17"/>
      <c r="AC670" s="159"/>
      <c r="AD670" s="159"/>
      <c r="AE670" s="159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IF(B674="PAGADO",0,C679)</f>
        <v>-2044.2500000000002</v>
      </c>
      <c r="AA674" s="157" t="s">
        <v>20</v>
      </c>
      <c r="AB674" s="157"/>
      <c r="AC674" s="157"/>
      <c r="AD674" s="15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0" t="str">
        <f>IF(C679&lt;0,"NO PAGAR","COBRAR")</f>
        <v>NO PAGAR</v>
      </c>
      <c r="C680" s="16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6" t="s">
        <v>30</v>
      </c>
      <c r="I714" s="156"/>
      <c r="J714" s="156"/>
      <c r="V714" s="17"/>
      <c r="AA714" s="156" t="s">
        <v>31</v>
      </c>
      <c r="AB714" s="156"/>
      <c r="AC714" s="156"/>
    </row>
    <row r="715" spans="1:43">
      <c r="H715" s="156"/>
      <c r="I715" s="156"/>
      <c r="J715" s="156"/>
      <c r="V715" s="17"/>
      <c r="AA715" s="156"/>
      <c r="AB715" s="156"/>
      <c r="AC715" s="156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7" t="s">
        <v>20</v>
      </c>
      <c r="F719" s="157"/>
      <c r="G719" s="157"/>
      <c r="H719" s="157"/>
      <c r="V719" s="17"/>
      <c r="X719" s="23" t="s">
        <v>32</v>
      </c>
      <c r="Y719" s="20">
        <f>IF(B1519="PAGADO",0,C724)</f>
        <v>-2044.2500000000002</v>
      </c>
      <c r="AA719" s="157" t="s">
        <v>20</v>
      </c>
      <c r="AB719" s="157"/>
      <c r="AC719" s="157"/>
      <c r="AD719" s="157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58" t="str">
        <f>IF(Y724&lt;0,"NO PAGAR","COBRAR'")</f>
        <v>NO PAGAR</v>
      </c>
      <c r="Y725" s="158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58" t="str">
        <f>IF(C724&lt;0,"NO PAGAR","COBRAR'")</f>
        <v>NO PAGAR</v>
      </c>
      <c r="C726" s="158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9" t="s">
        <v>29</v>
      </c>
      <c r="AD761" s="159"/>
      <c r="AE761" s="159"/>
    </row>
    <row r="762" spans="2:41">
      <c r="H762" s="156" t="s">
        <v>28</v>
      </c>
      <c r="I762" s="156"/>
      <c r="J762" s="156"/>
      <c r="V762" s="17"/>
      <c r="AC762" s="159"/>
      <c r="AD762" s="159"/>
      <c r="AE762" s="159"/>
    </row>
    <row r="763" spans="2:41">
      <c r="H763" s="156"/>
      <c r="I763" s="156"/>
      <c r="J763" s="156"/>
      <c r="V763" s="17"/>
      <c r="AC763" s="159"/>
      <c r="AD763" s="159"/>
      <c r="AE763" s="159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IF(B767="PAGADO",0,C772)</f>
        <v>-2044.2500000000002</v>
      </c>
      <c r="AA767" s="157" t="s">
        <v>20</v>
      </c>
      <c r="AB767" s="157"/>
      <c r="AC767" s="157"/>
      <c r="AD767" s="157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0" t="str">
        <f>IF(C772&lt;0,"NO PAGAR","COBRAR")</f>
        <v>NO PAGAR</v>
      </c>
      <c r="C773" s="16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6" t="s">
        <v>30</v>
      </c>
      <c r="I807" s="156"/>
      <c r="J807" s="156"/>
      <c r="V807" s="17"/>
      <c r="AA807" s="156" t="s">
        <v>31</v>
      </c>
      <c r="AB807" s="156"/>
      <c r="AC807" s="156"/>
    </row>
    <row r="808" spans="1:43">
      <c r="H808" s="156"/>
      <c r="I808" s="156"/>
      <c r="J808" s="156"/>
      <c r="V808" s="17"/>
      <c r="AA808" s="156"/>
      <c r="AB808" s="156"/>
      <c r="AC808" s="156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7" t="s">
        <v>20</v>
      </c>
      <c r="F812" s="157"/>
      <c r="G812" s="157"/>
      <c r="H812" s="157"/>
      <c r="V812" s="17"/>
      <c r="X812" s="23" t="s">
        <v>32</v>
      </c>
      <c r="Y812" s="20">
        <f>IF(B1612="PAGADO",0,C817)</f>
        <v>-2044.2500000000002</v>
      </c>
      <c r="AA812" s="157" t="s">
        <v>20</v>
      </c>
      <c r="AB812" s="157"/>
      <c r="AC812" s="157"/>
      <c r="AD812" s="157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58" t="str">
        <f>IF(Y817&lt;0,"NO PAGAR","COBRAR'")</f>
        <v>NO PAGAR</v>
      </c>
      <c r="Y818" s="158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58" t="str">
        <f>IF(C817&lt;0,"NO PAGAR","COBRAR'")</f>
        <v>NO PAGAR</v>
      </c>
      <c r="C819" s="15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9" t="s">
        <v>29</v>
      </c>
      <c r="AD854" s="159"/>
      <c r="AE854" s="159"/>
    </row>
    <row r="855" spans="2:41">
      <c r="H855" s="156" t="s">
        <v>28</v>
      </c>
      <c r="I855" s="156"/>
      <c r="J855" s="156"/>
      <c r="V855" s="17"/>
      <c r="AC855" s="159"/>
      <c r="AD855" s="159"/>
      <c r="AE855" s="159"/>
    </row>
    <row r="856" spans="2:41">
      <c r="H856" s="156"/>
      <c r="I856" s="156"/>
      <c r="J856" s="156"/>
      <c r="V856" s="17"/>
      <c r="AC856" s="159"/>
      <c r="AD856" s="159"/>
      <c r="AE856" s="159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IF(B860="PAGADO",0,C865)</f>
        <v>-2044.2500000000002</v>
      </c>
      <c r="AA860" s="157" t="s">
        <v>20</v>
      </c>
      <c r="AB860" s="157"/>
      <c r="AC860" s="157"/>
      <c r="AD860" s="157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60" t="str">
        <f>IF(C865&lt;0,"NO PAGAR","COBRAR")</f>
        <v>NO PAGAR</v>
      </c>
      <c r="C866" s="16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6" t="s">
        <v>30</v>
      </c>
      <c r="I900" s="156"/>
      <c r="J900" s="156"/>
      <c r="V900" s="17"/>
      <c r="AA900" s="156" t="s">
        <v>31</v>
      </c>
      <c r="AB900" s="156"/>
      <c r="AC900" s="156"/>
    </row>
    <row r="901" spans="1:43">
      <c r="H901" s="156"/>
      <c r="I901" s="156"/>
      <c r="J901" s="156"/>
      <c r="V901" s="17"/>
      <c r="AA901" s="156"/>
      <c r="AB901" s="156"/>
      <c r="AC901" s="156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7" t="s">
        <v>20</v>
      </c>
      <c r="F905" s="157"/>
      <c r="G905" s="157"/>
      <c r="H905" s="157"/>
      <c r="V905" s="17"/>
      <c r="X905" s="23" t="s">
        <v>32</v>
      </c>
      <c r="Y905" s="20">
        <f>IF(B1705="PAGADO",0,C910)</f>
        <v>-2044.2500000000002</v>
      </c>
      <c r="AA905" s="157" t="s">
        <v>20</v>
      </c>
      <c r="AB905" s="157"/>
      <c r="AC905" s="157"/>
      <c r="AD905" s="157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58" t="str">
        <f>IF(Y910&lt;0,"NO PAGAR","COBRAR'")</f>
        <v>NO PAGAR</v>
      </c>
      <c r="Y911" s="158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58" t="str">
        <f>IF(C910&lt;0,"NO PAGAR","COBRAR'")</f>
        <v>NO PAGAR</v>
      </c>
      <c r="C912" s="158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9" t="s">
        <v>29</v>
      </c>
      <c r="AD948" s="159"/>
      <c r="AE948" s="159"/>
    </row>
    <row r="949" spans="2:41">
      <c r="H949" s="156" t="s">
        <v>28</v>
      </c>
      <c r="I949" s="156"/>
      <c r="J949" s="156"/>
      <c r="V949" s="17"/>
      <c r="AC949" s="159"/>
      <c r="AD949" s="159"/>
      <c r="AE949" s="159"/>
    </row>
    <row r="950" spans="2:41">
      <c r="H950" s="156"/>
      <c r="I950" s="156"/>
      <c r="J950" s="156"/>
      <c r="V950" s="17"/>
      <c r="AC950" s="159"/>
      <c r="AD950" s="159"/>
      <c r="AE950" s="159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IF(B954="PAGADO",0,C959)</f>
        <v>-2044.2500000000002</v>
      </c>
      <c r="AA954" s="157" t="s">
        <v>20</v>
      </c>
      <c r="AB954" s="157"/>
      <c r="AC954" s="157"/>
      <c r="AD954" s="157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0" t="str">
        <f>IF(C959&lt;0,"NO PAGAR","COBRAR")</f>
        <v>NO PAGAR</v>
      </c>
      <c r="C960" s="16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6" t="s">
        <v>30</v>
      </c>
      <c r="I994" s="156"/>
      <c r="J994" s="156"/>
      <c r="V994" s="17"/>
      <c r="AA994" s="156" t="s">
        <v>31</v>
      </c>
      <c r="AB994" s="156"/>
      <c r="AC994" s="156"/>
    </row>
    <row r="995" spans="2:41">
      <c r="H995" s="156"/>
      <c r="I995" s="156"/>
      <c r="J995" s="156"/>
      <c r="V995" s="17"/>
      <c r="AA995" s="156"/>
      <c r="AB995" s="156"/>
      <c r="AC995" s="156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7" t="s">
        <v>20</v>
      </c>
      <c r="F999" s="157"/>
      <c r="G999" s="157"/>
      <c r="H999" s="157"/>
      <c r="V999" s="17"/>
      <c r="X999" s="23" t="s">
        <v>32</v>
      </c>
      <c r="Y999" s="20">
        <f>IF(B1799="PAGADO",0,C1004)</f>
        <v>-2044.2500000000002</v>
      </c>
      <c r="AA999" s="157" t="s">
        <v>20</v>
      </c>
      <c r="AB999" s="157"/>
      <c r="AC999" s="157"/>
      <c r="AD999" s="157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58" t="str">
        <f>IF(Y1004&lt;0,"NO PAGAR","COBRAR'")</f>
        <v>NO PAGAR</v>
      </c>
      <c r="Y1005" s="15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58" t="str">
        <f>IF(C1004&lt;0,"NO PAGAR","COBRAR'")</f>
        <v>NO PAGAR</v>
      </c>
      <c r="C1006" s="15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9" t="s">
        <v>29</v>
      </c>
      <c r="AD1041" s="159"/>
      <c r="AE1041" s="159"/>
    </row>
    <row r="1042" spans="2:41">
      <c r="H1042" s="156" t="s">
        <v>28</v>
      </c>
      <c r="I1042" s="156"/>
      <c r="J1042" s="156"/>
      <c r="V1042" s="17"/>
      <c r="AC1042" s="159"/>
      <c r="AD1042" s="159"/>
      <c r="AE1042" s="159"/>
    </row>
    <row r="1043" spans="2:41">
      <c r="H1043" s="156"/>
      <c r="I1043" s="156"/>
      <c r="J1043" s="156"/>
      <c r="V1043" s="17"/>
      <c r="AC1043" s="159"/>
      <c r="AD1043" s="159"/>
      <c r="AE1043" s="159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IF(B1047="PAGADO",0,C1052)</f>
        <v>-2044.2500000000002</v>
      </c>
      <c r="AA1047" s="157" t="s">
        <v>20</v>
      </c>
      <c r="AB1047" s="157"/>
      <c r="AC1047" s="157"/>
      <c r="AD1047" s="157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60" t="str">
        <f>IF(C1052&lt;0,"NO PAGAR","COBRAR")</f>
        <v>NO PAGAR</v>
      </c>
      <c r="C1053" s="16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6" t="s">
        <v>30</v>
      </c>
      <c r="I1087" s="156"/>
      <c r="J1087" s="156"/>
      <c r="V1087" s="17"/>
      <c r="AA1087" s="156" t="s">
        <v>31</v>
      </c>
      <c r="AB1087" s="156"/>
      <c r="AC1087" s="156"/>
    </row>
    <row r="1088" spans="1:43">
      <c r="H1088" s="156"/>
      <c r="I1088" s="156"/>
      <c r="J1088" s="156"/>
      <c r="V1088" s="17"/>
      <c r="AA1088" s="156"/>
      <c r="AB1088" s="156"/>
      <c r="AC1088" s="156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7" t="s">
        <v>20</v>
      </c>
      <c r="F1092" s="157"/>
      <c r="G1092" s="157"/>
      <c r="H1092" s="157"/>
      <c r="V1092" s="17"/>
      <c r="X1092" s="23" t="s">
        <v>32</v>
      </c>
      <c r="Y1092" s="20">
        <f>IF(B1892="PAGADO",0,C1097)</f>
        <v>-2044.2500000000002</v>
      </c>
      <c r="AA1092" s="157" t="s">
        <v>20</v>
      </c>
      <c r="AB1092" s="157"/>
      <c r="AC1092" s="157"/>
      <c r="AD1092" s="157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58" t="str">
        <f>IF(Y1097&lt;0,"NO PAGAR","COBRAR'")</f>
        <v>NO PAGAR</v>
      </c>
      <c r="Y1098" s="158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58" t="str">
        <f>IF(C1097&lt;0,"NO PAGAR","COBRAR'")</f>
        <v>NO PAGAR</v>
      </c>
      <c r="C1099" s="158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7" t="s">
        <v>78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78</v>
      </c>
      <c r="AB8" s="157"/>
      <c r="AC8" s="157"/>
      <c r="AD8" s="15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213</v>
      </c>
      <c r="F53" s="157"/>
      <c r="G53" s="157"/>
      <c r="H53" s="157"/>
      <c r="V53" s="17"/>
      <c r="X53" s="23" t="s">
        <v>32</v>
      </c>
      <c r="Y53" s="20">
        <f>IF(B53="PAGADO",0,C58)</f>
        <v>540</v>
      </c>
      <c r="AA53" s="157" t="s">
        <v>78</v>
      </c>
      <c r="AB53" s="157"/>
      <c r="AC53" s="157"/>
      <c r="AD53" s="15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9" t="s">
        <v>29</v>
      </c>
      <c r="AD95" s="159"/>
      <c r="AE95" s="159"/>
    </row>
    <row r="96" spans="2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7" t="s">
        <v>78</v>
      </c>
      <c r="F101" s="157"/>
      <c r="G101" s="157"/>
      <c r="H101" s="157"/>
      <c r="V101" s="17"/>
      <c r="X101" s="23" t="s">
        <v>32</v>
      </c>
      <c r="Y101" s="20">
        <f>IF(B101="PAGADO",0,C106)</f>
        <v>0</v>
      </c>
      <c r="AA101" s="157" t="s">
        <v>312</v>
      </c>
      <c r="AB101" s="157"/>
      <c r="AC101" s="157"/>
      <c r="AD101" s="15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60" t="str">
        <f>IF(C106&lt;0,"NO PAGAR","COBRAR")</f>
        <v>COBRAR</v>
      </c>
      <c r="C107" s="16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COBRAR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6" t="s">
        <v>30</v>
      </c>
      <c r="I133" s="156"/>
      <c r="J133" s="156"/>
      <c r="V133" s="17"/>
      <c r="AA133" s="156" t="s">
        <v>31</v>
      </c>
      <c r="AB133" s="156"/>
      <c r="AC133" s="156"/>
    </row>
    <row r="134" spans="1:43">
      <c r="H134" s="156"/>
      <c r="I134" s="156"/>
      <c r="J134" s="156"/>
      <c r="V134" s="17"/>
      <c r="AA134" s="156"/>
      <c r="AB134" s="156"/>
      <c r="AC134" s="15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7" t="s">
        <v>312</v>
      </c>
      <c r="F138" s="157"/>
      <c r="G138" s="157"/>
      <c r="H138" s="157"/>
      <c r="V138" s="17"/>
      <c r="X138" s="23" t="s">
        <v>32</v>
      </c>
      <c r="Y138" s="20">
        <f>IF(B138="PAGADO",0,C143)</f>
        <v>670</v>
      </c>
      <c r="AA138" s="157" t="s">
        <v>78</v>
      </c>
      <c r="AB138" s="157"/>
      <c r="AC138" s="157"/>
      <c r="AD138" s="15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8" t="str">
        <f>IF(Y143&lt;0,"NO PAGAR","COBRAR'")</f>
        <v>COBRAR'</v>
      </c>
      <c r="Y144" s="15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58" t="str">
        <f>IF(C143&lt;0,"NO PAGAR","COBRAR'")</f>
        <v>COBRAR'</v>
      </c>
      <c r="C145" s="15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9" t="s">
        <v>29</v>
      </c>
      <c r="AD181" s="159"/>
      <c r="AE181" s="159"/>
    </row>
    <row r="182" spans="2:41">
      <c r="H182" s="156" t="s">
        <v>28</v>
      </c>
      <c r="I182" s="156"/>
      <c r="J182" s="156"/>
      <c r="V182" s="17"/>
      <c r="AC182" s="159"/>
      <c r="AD182" s="159"/>
      <c r="AE182" s="159"/>
    </row>
    <row r="183" spans="2:41">
      <c r="H183" s="156"/>
      <c r="I183" s="156"/>
      <c r="J183" s="156"/>
      <c r="V183" s="17"/>
      <c r="AC183" s="159"/>
      <c r="AD183" s="159"/>
      <c r="AE183" s="159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7" t="s">
        <v>436</v>
      </c>
      <c r="F187" s="157"/>
      <c r="G187" s="157"/>
      <c r="H187" s="157"/>
      <c r="O187" s="59" t="s">
        <v>435</v>
      </c>
      <c r="V187" s="17"/>
      <c r="X187" s="23" t="s">
        <v>32</v>
      </c>
      <c r="Y187" s="20">
        <f>IF(B187="PAGADO",0,C192)</f>
        <v>0</v>
      </c>
      <c r="AA187" s="157" t="s">
        <v>20</v>
      </c>
      <c r="AB187" s="157"/>
      <c r="AC187" s="157"/>
      <c r="AD187" s="15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60" t="str">
        <f>IF(C192&lt;0,"NO PAGAR","COBRAR")</f>
        <v>COBRAR</v>
      </c>
      <c r="C193" s="16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0" t="str">
        <f>IF(Y192&lt;0,"NO PAGAR","COBRAR")</f>
        <v>COBRAR</v>
      </c>
      <c r="Y193" s="16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6" t="s">
        <v>30</v>
      </c>
      <c r="I227" s="156"/>
      <c r="J227" s="156"/>
      <c r="V227" s="17"/>
      <c r="AA227" s="156" t="s">
        <v>31</v>
      </c>
      <c r="AB227" s="156"/>
      <c r="AC227" s="156"/>
    </row>
    <row r="228" spans="1:43">
      <c r="H228" s="156"/>
      <c r="I228" s="156"/>
      <c r="J228" s="156"/>
      <c r="V228" s="17"/>
      <c r="AA228" s="156"/>
      <c r="AB228" s="156"/>
      <c r="AC228" s="15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7" t="s">
        <v>20</v>
      </c>
      <c r="F232" s="157"/>
      <c r="G232" s="157"/>
      <c r="H232" s="157"/>
      <c r="V232" s="17"/>
      <c r="X232" s="23" t="s">
        <v>32</v>
      </c>
      <c r="Y232" s="20">
        <f>IF(B232="PAGADO",0,C237)</f>
        <v>0</v>
      </c>
      <c r="AA232" s="157" t="s">
        <v>20</v>
      </c>
      <c r="AB232" s="157"/>
      <c r="AC232" s="157"/>
      <c r="AD232" s="15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8" t="str">
        <f>IF(Y237&lt;0,"NO PAGAR","COBRAR'")</f>
        <v>COBRAR'</v>
      </c>
      <c r="Y238" s="15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58" t="str">
        <f>IF(C237&lt;0,"NO PAGAR","COBRAR'")</f>
        <v>COBRAR'</v>
      </c>
      <c r="C239" s="15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9" t="s">
        <v>29</v>
      </c>
      <c r="AD273" s="159"/>
      <c r="AE273" s="159"/>
    </row>
    <row r="274" spans="2:41">
      <c r="H274" s="156" t="s">
        <v>28</v>
      </c>
      <c r="I274" s="156"/>
      <c r="J274" s="156"/>
      <c r="V274" s="17"/>
      <c r="AC274" s="159"/>
      <c r="AD274" s="159"/>
      <c r="AE274" s="159"/>
    </row>
    <row r="275" spans="2:41">
      <c r="H275" s="156"/>
      <c r="I275" s="156"/>
      <c r="J275" s="156"/>
      <c r="V275" s="17"/>
      <c r="AC275" s="159"/>
      <c r="AD275" s="159"/>
      <c r="AE275" s="159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7" t="s">
        <v>20</v>
      </c>
      <c r="F279" s="157"/>
      <c r="G279" s="157"/>
      <c r="H279" s="157"/>
      <c r="V279" s="17"/>
      <c r="X279" s="23" t="s">
        <v>32</v>
      </c>
      <c r="Y279" s="20">
        <f>IF(B279="PAGADO",0,C284)</f>
        <v>0</v>
      </c>
      <c r="AA279" s="157" t="s">
        <v>20</v>
      </c>
      <c r="AB279" s="157"/>
      <c r="AC279" s="157"/>
      <c r="AD279" s="15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60" t="str">
        <f>IF(C284&lt;0,"NO PAGAR","COBRAR")</f>
        <v>COBRAR</v>
      </c>
      <c r="C285" s="16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0" t="str">
        <f>IF(Y284&lt;0,"NO PAGAR","COBRAR")</f>
        <v>COBRAR</v>
      </c>
      <c r="Y285" s="16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6" t="s">
        <v>30</v>
      </c>
      <c r="I319" s="156"/>
      <c r="J319" s="156"/>
      <c r="V319" s="17"/>
      <c r="AA319" s="156" t="s">
        <v>31</v>
      </c>
      <c r="AB319" s="156"/>
      <c r="AC319" s="156"/>
    </row>
    <row r="320" spans="1:43">
      <c r="H320" s="156"/>
      <c r="I320" s="156"/>
      <c r="J320" s="156"/>
      <c r="V320" s="17"/>
      <c r="AA320" s="156"/>
      <c r="AB320" s="156"/>
      <c r="AC320" s="15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7" t="s">
        <v>20</v>
      </c>
      <c r="F324" s="157"/>
      <c r="G324" s="157"/>
      <c r="H324" s="157"/>
      <c r="V324" s="17"/>
      <c r="X324" s="23" t="s">
        <v>32</v>
      </c>
      <c r="Y324" s="20">
        <f>IF(B1124="PAGADO",0,C329)</f>
        <v>0</v>
      </c>
      <c r="AA324" s="157" t="s">
        <v>20</v>
      </c>
      <c r="AB324" s="157"/>
      <c r="AC324" s="157"/>
      <c r="AD324" s="15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8" t="str">
        <f>IF(Y329&lt;0,"NO PAGAR","COBRAR'")</f>
        <v>COBRAR'</v>
      </c>
      <c r="Y330" s="15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58" t="str">
        <f>IF(C329&lt;0,"NO PAGAR","COBRAR'")</f>
        <v>COBRAR'</v>
      </c>
      <c r="C331" s="15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9" t="s">
        <v>29</v>
      </c>
      <c r="AD366" s="159"/>
      <c r="AE366" s="159"/>
    </row>
    <row r="367" spans="5:31">
      <c r="H367" s="156" t="s">
        <v>28</v>
      </c>
      <c r="I367" s="156"/>
      <c r="J367" s="156"/>
      <c r="V367" s="17"/>
      <c r="AC367" s="159"/>
      <c r="AD367" s="159"/>
      <c r="AE367" s="159"/>
    </row>
    <row r="368" spans="5:31">
      <c r="H368" s="156"/>
      <c r="I368" s="156"/>
      <c r="J368" s="156"/>
      <c r="V368" s="17"/>
      <c r="AC368" s="159"/>
      <c r="AD368" s="159"/>
      <c r="AE368" s="159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7" t="s">
        <v>20</v>
      </c>
      <c r="F372" s="157"/>
      <c r="G372" s="157"/>
      <c r="H372" s="157"/>
      <c r="V372" s="17"/>
      <c r="X372" s="23" t="s">
        <v>32</v>
      </c>
      <c r="Y372" s="20">
        <f>IF(B372="PAGADO",0,C377)</f>
        <v>0</v>
      </c>
      <c r="AA372" s="157" t="s">
        <v>20</v>
      </c>
      <c r="AB372" s="157"/>
      <c r="AC372" s="157"/>
      <c r="AD372" s="15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60" t="str">
        <f>IF(C377&lt;0,"NO PAGAR","COBRAR")</f>
        <v>COBRAR</v>
      </c>
      <c r="C378" s="16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0" t="str">
        <f>IF(Y377&lt;0,"NO PAGAR","COBRAR")</f>
        <v>COBRAR</v>
      </c>
      <c r="Y378" s="16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6" t="s">
        <v>30</v>
      </c>
      <c r="I412" s="156"/>
      <c r="J412" s="156"/>
      <c r="V412" s="17"/>
      <c r="AA412" s="156" t="s">
        <v>31</v>
      </c>
      <c r="AB412" s="156"/>
      <c r="AC412" s="156"/>
    </row>
    <row r="413" spans="1:43">
      <c r="H413" s="156"/>
      <c r="I413" s="156"/>
      <c r="J413" s="156"/>
      <c r="V413" s="17"/>
      <c r="AA413" s="156"/>
      <c r="AB413" s="156"/>
      <c r="AC413" s="15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7" t="s">
        <v>20</v>
      </c>
      <c r="F417" s="157"/>
      <c r="G417" s="157"/>
      <c r="H417" s="157"/>
      <c r="V417" s="17"/>
      <c r="X417" s="23" t="s">
        <v>32</v>
      </c>
      <c r="Y417" s="20">
        <f>IF(B1217="PAGADO",0,C422)</f>
        <v>0</v>
      </c>
      <c r="AA417" s="157" t="s">
        <v>20</v>
      </c>
      <c r="AB417" s="157"/>
      <c r="AC417" s="157"/>
      <c r="AD417" s="15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8" t="str">
        <f>IF(Y422&lt;0,"NO PAGAR","COBRAR'")</f>
        <v>COBRAR'</v>
      </c>
      <c r="Y423" s="15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58" t="str">
        <f>IF(C422&lt;0,"NO PAGAR","COBRAR'")</f>
        <v>COBRAR'</v>
      </c>
      <c r="C424" s="15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9" t="s">
        <v>29</v>
      </c>
      <c r="AD463" s="159"/>
      <c r="AE463" s="159"/>
    </row>
    <row r="464" spans="8:31">
      <c r="H464" s="156" t="s">
        <v>28</v>
      </c>
      <c r="I464" s="156"/>
      <c r="J464" s="156"/>
      <c r="V464" s="17"/>
      <c r="AC464" s="159"/>
      <c r="AD464" s="159"/>
      <c r="AE464" s="159"/>
    </row>
    <row r="465" spans="2:41">
      <c r="H465" s="156"/>
      <c r="I465" s="156"/>
      <c r="J465" s="156"/>
      <c r="V465" s="17"/>
      <c r="AC465" s="159"/>
      <c r="AD465" s="159"/>
      <c r="AE465" s="159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7" t="s">
        <v>20</v>
      </c>
      <c r="F469" s="157"/>
      <c r="G469" s="157"/>
      <c r="H469" s="157"/>
      <c r="V469" s="17"/>
      <c r="X469" s="23" t="s">
        <v>32</v>
      </c>
      <c r="Y469" s="20">
        <f>IF(B469="PAGADO",0,C474)</f>
        <v>0</v>
      </c>
      <c r="AA469" s="157" t="s">
        <v>20</v>
      </c>
      <c r="AB469" s="157"/>
      <c r="AC469" s="157"/>
      <c r="AD469" s="15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60" t="str">
        <f>IF(C474&lt;0,"NO PAGAR","COBRAR")</f>
        <v>COBRAR</v>
      </c>
      <c r="C475" s="16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60" t="str">
        <f>IF(Y474&lt;0,"NO PAGAR","COBRAR")</f>
        <v>COBRAR</v>
      </c>
      <c r="Y475" s="16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6" t="s">
        <v>30</v>
      </c>
      <c r="I509" s="156"/>
      <c r="J509" s="156"/>
      <c r="V509" s="17"/>
      <c r="AA509" s="156" t="s">
        <v>31</v>
      </c>
      <c r="AB509" s="156"/>
      <c r="AC509" s="156"/>
    </row>
    <row r="510" spans="1:43">
      <c r="H510" s="156"/>
      <c r="I510" s="156"/>
      <c r="J510" s="156"/>
      <c r="V510" s="17"/>
      <c r="AA510" s="156"/>
      <c r="AB510" s="156"/>
      <c r="AC510" s="15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7" t="s">
        <v>20</v>
      </c>
      <c r="F514" s="157"/>
      <c r="G514" s="157"/>
      <c r="H514" s="157"/>
      <c r="V514" s="17"/>
      <c r="X514" s="23" t="s">
        <v>32</v>
      </c>
      <c r="Y514" s="20">
        <f>IF(B1314="PAGADO",0,C519)</f>
        <v>0</v>
      </c>
      <c r="AA514" s="157" t="s">
        <v>20</v>
      </c>
      <c r="AB514" s="157"/>
      <c r="AC514" s="157"/>
      <c r="AD514" s="15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58" t="str">
        <f>IF(Y519&lt;0,"NO PAGAR","COBRAR'")</f>
        <v>COBRAR'</v>
      </c>
      <c r="Y520" s="15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58" t="str">
        <f>IF(C519&lt;0,"NO PAGAR","COBRAR'")</f>
        <v>COBRAR'</v>
      </c>
      <c r="C521" s="15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9" t="s">
        <v>29</v>
      </c>
      <c r="AD562" s="159"/>
      <c r="AE562" s="159"/>
    </row>
    <row r="563" spans="2:41">
      <c r="H563" s="156" t="s">
        <v>28</v>
      </c>
      <c r="I563" s="156"/>
      <c r="J563" s="156"/>
      <c r="V563" s="17"/>
      <c r="AC563" s="159"/>
      <c r="AD563" s="159"/>
      <c r="AE563" s="159"/>
    </row>
    <row r="564" spans="2:41">
      <c r="H564" s="156"/>
      <c r="I564" s="156"/>
      <c r="J564" s="156"/>
      <c r="V564" s="17"/>
      <c r="AC564" s="159"/>
      <c r="AD564" s="159"/>
      <c r="AE564" s="159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7" t="s">
        <v>20</v>
      </c>
      <c r="F568" s="157"/>
      <c r="G568" s="157"/>
      <c r="H568" s="157"/>
      <c r="V568" s="17"/>
      <c r="X568" s="23" t="s">
        <v>32</v>
      </c>
      <c r="Y568" s="20">
        <f>IF(B568="PAGADO",0,C573)</f>
        <v>0</v>
      </c>
      <c r="AA568" s="157" t="s">
        <v>20</v>
      </c>
      <c r="AB568" s="157"/>
      <c r="AC568" s="157"/>
      <c r="AD568" s="15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60" t="str">
        <f>IF(C573&lt;0,"NO PAGAR","COBRAR")</f>
        <v>COBRAR</v>
      </c>
      <c r="C574" s="16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60" t="str">
        <f>IF(Y573&lt;0,"NO PAGAR","COBRAR")</f>
        <v>COBRAR</v>
      </c>
      <c r="Y574" s="16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6" t="s">
        <v>30</v>
      </c>
      <c r="I608" s="156"/>
      <c r="J608" s="156"/>
      <c r="V608" s="17"/>
      <c r="AA608" s="156" t="s">
        <v>31</v>
      </c>
      <c r="AB608" s="156"/>
      <c r="AC608" s="156"/>
    </row>
    <row r="609" spans="2:41">
      <c r="H609" s="156"/>
      <c r="I609" s="156"/>
      <c r="J609" s="156"/>
      <c r="V609" s="17"/>
      <c r="AA609" s="156"/>
      <c r="AB609" s="156"/>
      <c r="AC609" s="15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7" t="s">
        <v>20</v>
      </c>
      <c r="F613" s="157"/>
      <c r="G613" s="157"/>
      <c r="H613" s="157"/>
      <c r="V613" s="17"/>
      <c r="X613" s="23" t="s">
        <v>32</v>
      </c>
      <c r="Y613" s="20">
        <f>IF(B1413="PAGADO",0,C618)</f>
        <v>0</v>
      </c>
      <c r="AA613" s="157" t="s">
        <v>20</v>
      </c>
      <c r="AB613" s="157"/>
      <c r="AC613" s="157"/>
      <c r="AD613" s="15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58" t="str">
        <f>IF(Y618&lt;0,"NO PAGAR","COBRAR'")</f>
        <v>COBRAR'</v>
      </c>
      <c r="Y619" s="15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58" t="str">
        <f>IF(C618&lt;0,"NO PAGAR","COBRAR'")</f>
        <v>COBRAR'</v>
      </c>
      <c r="C620" s="15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9" t="s">
        <v>29</v>
      </c>
      <c r="AD655" s="159"/>
      <c r="AE655" s="159"/>
    </row>
    <row r="656" spans="2:31">
      <c r="H656" s="156" t="s">
        <v>28</v>
      </c>
      <c r="I656" s="156"/>
      <c r="J656" s="156"/>
      <c r="V656" s="17"/>
      <c r="AC656" s="159"/>
      <c r="AD656" s="159"/>
      <c r="AE656" s="159"/>
    </row>
    <row r="657" spans="2:41">
      <c r="H657" s="156"/>
      <c r="I657" s="156"/>
      <c r="J657" s="156"/>
      <c r="V657" s="17"/>
      <c r="AC657" s="159"/>
      <c r="AD657" s="159"/>
      <c r="AE657" s="159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7" t="s">
        <v>20</v>
      </c>
      <c r="F661" s="157"/>
      <c r="G661" s="157"/>
      <c r="H661" s="157"/>
      <c r="V661" s="17"/>
      <c r="X661" s="23" t="s">
        <v>32</v>
      </c>
      <c r="Y661" s="20">
        <f>IF(B661="PAGADO",0,C666)</f>
        <v>0</v>
      </c>
      <c r="AA661" s="157" t="s">
        <v>20</v>
      </c>
      <c r="AB661" s="157"/>
      <c r="AC661" s="157"/>
      <c r="AD661" s="15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60" t="str">
        <f>IF(C666&lt;0,"NO PAGAR","COBRAR")</f>
        <v>COBRAR</v>
      </c>
      <c r="C667" s="16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60" t="str">
        <f>IF(Y666&lt;0,"NO PAGAR","COBRAR")</f>
        <v>COBRAR</v>
      </c>
      <c r="Y667" s="16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6" t="s">
        <v>30</v>
      </c>
      <c r="I701" s="156"/>
      <c r="J701" s="156"/>
      <c r="V701" s="17"/>
      <c r="AA701" s="156" t="s">
        <v>31</v>
      </c>
      <c r="AB701" s="156"/>
      <c r="AC701" s="156"/>
    </row>
    <row r="702" spans="1:43">
      <c r="H702" s="156"/>
      <c r="I702" s="156"/>
      <c r="J702" s="156"/>
      <c r="V702" s="17"/>
      <c r="AA702" s="156"/>
      <c r="AB702" s="156"/>
      <c r="AC702" s="15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7" t="s">
        <v>20</v>
      </c>
      <c r="F706" s="157"/>
      <c r="G706" s="157"/>
      <c r="H706" s="157"/>
      <c r="V706" s="17"/>
      <c r="X706" s="23" t="s">
        <v>32</v>
      </c>
      <c r="Y706" s="20">
        <f>IF(B1506="PAGADO",0,C711)</f>
        <v>0</v>
      </c>
      <c r="AA706" s="157" t="s">
        <v>20</v>
      </c>
      <c r="AB706" s="157"/>
      <c r="AC706" s="157"/>
      <c r="AD706" s="15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58" t="str">
        <f>IF(Y711&lt;0,"NO PAGAR","COBRAR'")</f>
        <v>COBRAR'</v>
      </c>
      <c r="Y712" s="15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58" t="str">
        <f>IF(C711&lt;0,"NO PAGAR","COBRAR'")</f>
        <v>COBRAR'</v>
      </c>
      <c r="C713" s="15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9" t="s">
        <v>29</v>
      </c>
      <c r="AD748" s="159"/>
      <c r="AE748" s="159"/>
    </row>
    <row r="749" spans="8:31">
      <c r="H749" s="156" t="s">
        <v>28</v>
      </c>
      <c r="I749" s="156"/>
      <c r="J749" s="156"/>
      <c r="V749" s="17"/>
      <c r="AC749" s="159"/>
      <c r="AD749" s="159"/>
      <c r="AE749" s="159"/>
    </row>
    <row r="750" spans="8:31">
      <c r="H750" s="156"/>
      <c r="I750" s="156"/>
      <c r="J750" s="156"/>
      <c r="V750" s="17"/>
      <c r="AC750" s="159"/>
      <c r="AD750" s="159"/>
      <c r="AE750" s="159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7" t="s">
        <v>20</v>
      </c>
      <c r="F754" s="157"/>
      <c r="G754" s="157"/>
      <c r="H754" s="157"/>
      <c r="V754" s="17"/>
      <c r="X754" s="23" t="s">
        <v>32</v>
      </c>
      <c r="Y754" s="20">
        <f>IF(B754="PAGADO",0,C759)</f>
        <v>0</v>
      </c>
      <c r="AA754" s="157" t="s">
        <v>20</v>
      </c>
      <c r="AB754" s="157"/>
      <c r="AC754" s="157"/>
      <c r="AD754" s="15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60" t="str">
        <f>IF(C759&lt;0,"NO PAGAR","COBRAR")</f>
        <v>COBRAR</v>
      </c>
      <c r="C760" s="16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60" t="str">
        <f>IF(Y759&lt;0,"NO PAGAR","COBRAR")</f>
        <v>COBRAR</v>
      </c>
      <c r="Y760" s="16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6" t="s">
        <v>30</v>
      </c>
      <c r="I794" s="156"/>
      <c r="J794" s="156"/>
      <c r="V794" s="17"/>
      <c r="AA794" s="156" t="s">
        <v>31</v>
      </c>
      <c r="AB794" s="156"/>
      <c r="AC794" s="156"/>
    </row>
    <row r="795" spans="1:43">
      <c r="H795" s="156"/>
      <c r="I795" s="156"/>
      <c r="J795" s="156"/>
      <c r="V795" s="17"/>
      <c r="AA795" s="156"/>
      <c r="AB795" s="156"/>
      <c r="AC795" s="15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7" t="s">
        <v>20</v>
      </c>
      <c r="F799" s="157"/>
      <c r="G799" s="157"/>
      <c r="H799" s="157"/>
      <c r="V799" s="17"/>
      <c r="X799" s="23" t="s">
        <v>32</v>
      </c>
      <c r="Y799" s="20">
        <f>IF(B1599="PAGADO",0,C804)</f>
        <v>0</v>
      </c>
      <c r="AA799" s="157" t="s">
        <v>20</v>
      </c>
      <c r="AB799" s="157"/>
      <c r="AC799" s="157"/>
      <c r="AD799" s="15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58" t="str">
        <f>IF(Y804&lt;0,"NO PAGAR","COBRAR'")</f>
        <v>COBRAR'</v>
      </c>
      <c r="Y805" s="15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58" t="str">
        <f>IF(C804&lt;0,"NO PAGAR","COBRAR'")</f>
        <v>COBRAR'</v>
      </c>
      <c r="C806" s="15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9" t="s">
        <v>29</v>
      </c>
      <c r="AD841" s="159"/>
      <c r="AE841" s="159"/>
    </row>
    <row r="842" spans="2:41">
      <c r="H842" s="156" t="s">
        <v>28</v>
      </c>
      <c r="I842" s="156"/>
      <c r="J842" s="156"/>
      <c r="V842" s="17"/>
      <c r="AC842" s="159"/>
      <c r="AD842" s="159"/>
      <c r="AE842" s="159"/>
    </row>
    <row r="843" spans="2:41">
      <c r="H843" s="156"/>
      <c r="I843" s="156"/>
      <c r="J843" s="156"/>
      <c r="V843" s="17"/>
      <c r="AC843" s="159"/>
      <c r="AD843" s="159"/>
      <c r="AE843" s="159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7" t="s">
        <v>20</v>
      </c>
      <c r="F847" s="157"/>
      <c r="G847" s="157"/>
      <c r="H847" s="157"/>
      <c r="V847" s="17"/>
      <c r="X847" s="23" t="s">
        <v>32</v>
      </c>
      <c r="Y847" s="20">
        <f>IF(B847="PAGADO",0,C852)</f>
        <v>0</v>
      </c>
      <c r="AA847" s="157" t="s">
        <v>20</v>
      </c>
      <c r="AB847" s="157"/>
      <c r="AC847" s="157"/>
      <c r="AD847" s="15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60" t="str">
        <f>IF(C852&lt;0,"NO PAGAR","COBRAR")</f>
        <v>COBRAR</v>
      </c>
      <c r="C853" s="16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60" t="str">
        <f>IF(Y852&lt;0,"NO PAGAR","COBRAR")</f>
        <v>COBRAR</v>
      </c>
      <c r="Y853" s="16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6" t="s">
        <v>30</v>
      </c>
      <c r="I887" s="156"/>
      <c r="J887" s="156"/>
      <c r="V887" s="17"/>
      <c r="AA887" s="156" t="s">
        <v>31</v>
      </c>
      <c r="AB887" s="156"/>
      <c r="AC887" s="156"/>
    </row>
    <row r="888" spans="1:43">
      <c r="H888" s="156"/>
      <c r="I888" s="156"/>
      <c r="J888" s="156"/>
      <c r="V888" s="17"/>
      <c r="AA888" s="156"/>
      <c r="AB888" s="156"/>
      <c r="AC888" s="15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7" t="s">
        <v>20</v>
      </c>
      <c r="F892" s="157"/>
      <c r="G892" s="157"/>
      <c r="H892" s="157"/>
      <c r="V892" s="17"/>
      <c r="X892" s="23" t="s">
        <v>32</v>
      </c>
      <c r="Y892" s="20">
        <f>IF(B1692="PAGADO",0,C897)</f>
        <v>0</v>
      </c>
      <c r="AA892" s="157" t="s">
        <v>20</v>
      </c>
      <c r="AB892" s="157"/>
      <c r="AC892" s="157"/>
      <c r="AD892" s="15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58" t="str">
        <f>IF(Y897&lt;0,"NO PAGAR","COBRAR'")</f>
        <v>COBRAR'</v>
      </c>
      <c r="Y898" s="15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58" t="str">
        <f>IF(C897&lt;0,"NO PAGAR","COBRAR'")</f>
        <v>COBRAR'</v>
      </c>
      <c r="C899" s="15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9" t="s">
        <v>29</v>
      </c>
      <c r="AD935" s="159"/>
      <c r="AE935" s="159"/>
    </row>
    <row r="936" spans="2:41">
      <c r="H936" s="156" t="s">
        <v>28</v>
      </c>
      <c r="I936" s="156"/>
      <c r="J936" s="156"/>
      <c r="V936" s="17"/>
      <c r="AC936" s="159"/>
      <c r="AD936" s="159"/>
      <c r="AE936" s="159"/>
    </row>
    <row r="937" spans="2:41">
      <c r="H937" s="156"/>
      <c r="I937" s="156"/>
      <c r="J937" s="156"/>
      <c r="V937" s="17"/>
      <c r="AC937" s="159"/>
      <c r="AD937" s="159"/>
      <c r="AE937" s="159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7" t="s">
        <v>20</v>
      </c>
      <c r="F941" s="157"/>
      <c r="G941" s="157"/>
      <c r="H941" s="157"/>
      <c r="V941" s="17"/>
      <c r="X941" s="23" t="s">
        <v>32</v>
      </c>
      <c r="Y941" s="20">
        <f>IF(B941="PAGADO",0,C946)</f>
        <v>0</v>
      </c>
      <c r="AA941" s="157" t="s">
        <v>20</v>
      </c>
      <c r="AB941" s="157"/>
      <c r="AC941" s="157"/>
      <c r="AD941" s="15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60" t="str">
        <f>IF(C946&lt;0,"NO PAGAR","COBRAR")</f>
        <v>COBRAR</v>
      </c>
      <c r="C947" s="16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60" t="str">
        <f>IF(Y946&lt;0,"NO PAGAR","COBRAR")</f>
        <v>COBRAR</v>
      </c>
      <c r="Y947" s="16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6" t="s">
        <v>30</v>
      </c>
      <c r="I981" s="156"/>
      <c r="J981" s="156"/>
      <c r="V981" s="17"/>
      <c r="AA981" s="156" t="s">
        <v>31</v>
      </c>
      <c r="AB981" s="156"/>
      <c r="AC981" s="156"/>
    </row>
    <row r="982" spans="1:43">
      <c r="H982" s="156"/>
      <c r="I982" s="156"/>
      <c r="J982" s="156"/>
      <c r="V982" s="17"/>
      <c r="AA982" s="156"/>
      <c r="AB982" s="156"/>
      <c r="AC982" s="15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7" t="s">
        <v>20</v>
      </c>
      <c r="F986" s="157"/>
      <c r="G986" s="157"/>
      <c r="H986" s="157"/>
      <c r="V986" s="17"/>
      <c r="X986" s="23" t="s">
        <v>32</v>
      </c>
      <c r="Y986" s="20">
        <f>IF(B1786="PAGADO",0,C991)</f>
        <v>0</v>
      </c>
      <c r="AA986" s="157" t="s">
        <v>20</v>
      </c>
      <c r="AB986" s="157"/>
      <c r="AC986" s="157"/>
      <c r="AD986" s="15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58" t="str">
        <f>IF(Y991&lt;0,"NO PAGAR","COBRAR'")</f>
        <v>COBRAR'</v>
      </c>
      <c r="Y992" s="15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58" t="str">
        <f>IF(C991&lt;0,"NO PAGAR","COBRAR'")</f>
        <v>COBRAR'</v>
      </c>
      <c r="C993" s="15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9" t="s">
        <v>29</v>
      </c>
      <c r="AD1028" s="159"/>
      <c r="AE1028" s="159"/>
    </row>
    <row r="1029" spans="2:41">
      <c r="H1029" s="156" t="s">
        <v>28</v>
      </c>
      <c r="I1029" s="156"/>
      <c r="J1029" s="156"/>
      <c r="V1029" s="17"/>
      <c r="AC1029" s="159"/>
      <c r="AD1029" s="159"/>
      <c r="AE1029" s="159"/>
    </row>
    <row r="1030" spans="2:41">
      <c r="H1030" s="156"/>
      <c r="I1030" s="156"/>
      <c r="J1030" s="156"/>
      <c r="V1030" s="17"/>
      <c r="AC1030" s="159"/>
      <c r="AD1030" s="159"/>
      <c r="AE1030" s="159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7" t="s">
        <v>20</v>
      </c>
      <c r="F1034" s="157"/>
      <c r="G1034" s="157"/>
      <c r="H1034" s="157"/>
      <c r="V1034" s="17"/>
      <c r="X1034" s="23" t="s">
        <v>32</v>
      </c>
      <c r="Y1034" s="20">
        <f>IF(B1034="PAGADO",0,C1039)</f>
        <v>0</v>
      </c>
      <c r="AA1034" s="157" t="s">
        <v>20</v>
      </c>
      <c r="AB1034" s="157"/>
      <c r="AC1034" s="157"/>
      <c r="AD1034" s="15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60" t="str">
        <f>IF(C1039&lt;0,"NO PAGAR","COBRAR")</f>
        <v>COBRAR</v>
      </c>
      <c r="C1040" s="16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60" t="str">
        <f>IF(Y1039&lt;0,"NO PAGAR","COBRAR")</f>
        <v>COBRAR</v>
      </c>
      <c r="Y1040" s="16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6" t="s">
        <v>30</v>
      </c>
      <c r="I1074" s="156"/>
      <c r="J1074" s="156"/>
      <c r="V1074" s="17"/>
      <c r="AA1074" s="156" t="s">
        <v>31</v>
      </c>
      <c r="AB1074" s="156"/>
      <c r="AC1074" s="156"/>
    </row>
    <row r="1075" spans="2:41">
      <c r="H1075" s="156"/>
      <c r="I1075" s="156"/>
      <c r="J1075" s="156"/>
      <c r="V1075" s="17"/>
      <c r="AA1075" s="156"/>
      <c r="AB1075" s="156"/>
      <c r="AC1075" s="15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7" t="s">
        <v>20</v>
      </c>
      <c r="F1079" s="157"/>
      <c r="G1079" s="157"/>
      <c r="H1079" s="157"/>
      <c r="V1079" s="17"/>
      <c r="X1079" s="23" t="s">
        <v>32</v>
      </c>
      <c r="Y1079" s="20">
        <f>IF(B1879="PAGADO",0,C1084)</f>
        <v>0</v>
      </c>
      <c r="AA1079" s="157" t="s">
        <v>20</v>
      </c>
      <c r="AB1079" s="157"/>
      <c r="AC1079" s="157"/>
      <c r="AD1079" s="15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58" t="str">
        <f>IF(Y1084&lt;0,"NO PAGAR","COBRAR'")</f>
        <v>COBRAR'</v>
      </c>
      <c r="Y1085" s="15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58" t="str">
        <f>IF(C1084&lt;0,"NO PAGAR","COBRAR'")</f>
        <v>COBRAR'</v>
      </c>
      <c r="C1086" s="15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224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238</v>
      </c>
      <c r="AB53" s="157"/>
      <c r="AC53" s="157"/>
      <c r="AD53" s="15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7" t="s">
        <v>20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7" t="s">
        <v>402</v>
      </c>
      <c r="F200" s="157"/>
      <c r="G200" s="157"/>
      <c r="H200" s="157"/>
      <c r="V200" s="17"/>
      <c r="X200" s="23" t="s">
        <v>82</v>
      </c>
      <c r="Y200" s="20">
        <f>IF(B200="PAGADO",0,C205)</f>
        <v>0</v>
      </c>
      <c r="AA200" s="157" t="s">
        <v>439</v>
      </c>
      <c r="AB200" s="157"/>
      <c r="AC200" s="157"/>
      <c r="AD200" s="15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7" t="s">
        <v>517</v>
      </c>
      <c r="F245" s="157"/>
      <c r="G245" s="157"/>
      <c r="H245" s="157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7" t="s">
        <v>402</v>
      </c>
      <c r="AB245" s="157"/>
      <c r="AC245" s="157"/>
      <c r="AD245" s="15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NO PAGAR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7" t="s">
        <v>20</v>
      </c>
      <c r="F292" s="157"/>
      <c r="G292" s="157"/>
      <c r="H292" s="157"/>
      <c r="V292" s="17"/>
      <c r="X292" s="23" t="s">
        <v>32</v>
      </c>
      <c r="Y292" s="20">
        <f>IF(B292="PAGADO",0,C297)</f>
        <v>-200</v>
      </c>
      <c r="AA292" s="157" t="s">
        <v>614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NO PAGAR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7" t="s">
        <v>20</v>
      </c>
      <c r="F337" s="157"/>
      <c r="G337" s="157"/>
      <c r="H337" s="157"/>
      <c r="V337" s="17"/>
      <c r="X337" s="23" t="s">
        <v>32</v>
      </c>
      <c r="Y337" s="20">
        <f>IF(B1129="PAGADO",0,C342)</f>
        <v>14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9" t="s">
        <v>29</v>
      </c>
      <c r="AD379" s="159"/>
      <c r="AE379" s="159"/>
    </row>
    <row r="380" spans="2:31">
      <c r="H380" s="156" t="s">
        <v>28</v>
      </c>
      <c r="I380" s="156"/>
      <c r="J380" s="156"/>
      <c r="V380" s="17"/>
      <c r="AC380" s="159"/>
      <c r="AD380" s="159"/>
      <c r="AE380" s="159"/>
    </row>
    <row r="381" spans="2:31">
      <c r="H381" s="156"/>
      <c r="I381" s="156"/>
      <c r="J381" s="156"/>
      <c r="V381" s="17"/>
      <c r="AC381" s="159"/>
      <c r="AD381" s="159"/>
      <c r="AE381" s="159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7" t="s">
        <v>20</v>
      </c>
      <c r="F385" s="157"/>
      <c r="G385" s="157"/>
      <c r="H385" s="157"/>
      <c r="V385" s="17"/>
      <c r="X385" s="23" t="s">
        <v>32</v>
      </c>
      <c r="Y385" s="20">
        <f>IF(B385="PAGADO",0,C390)</f>
        <v>14</v>
      </c>
      <c r="AA385" s="157" t="s">
        <v>20</v>
      </c>
      <c r="AB385" s="157"/>
      <c r="AC385" s="157"/>
      <c r="AD385" s="15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0" t="str">
        <f>IF(C390&lt;0,"NO PAGAR","COBRAR")</f>
        <v>COBRAR</v>
      </c>
      <c r="C391" s="16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0" t="str">
        <f>IF(Y390&lt;0,"NO PAGAR","COBRAR")</f>
        <v>COBRAR</v>
      </c>
      <c r="Y391" s="16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6" t="s">
        <v>30</v>
      </c>
      <c r="I425" s="156"/>
      <c r="J425" s="156"/>
      <c r="V425" s="17"/>
      <c r="AA425" s="156" t="s">
        <v>31</v>
      </c>
      <c r="AB425" s="156"/>
      <c r="AC425" s="156"/>
    </row>
    <row r="426" spans="1:43">
      <c r="H426" s="156"/>
      <c r="I426" s="156"/>
      <c r="J426" s="156"/>
      <c r="V426" s="17"/>
      <c r="AA426" s="156"/>
      <c r="AB426" s="156"/>
      <c r="AC426" s="15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7" t="s">
        <v>439</v>
      </c>
      <c r="F430" s="157"/>
      <c r="G430" s="157"/>
      <c r="H430" s="157"/>
      <c r="V430" s="17"/>
      <c r="X430" s="23" t="s">
        <v>75</v>
      </c>
      <c r="Y430" s="20">
        <f>IF(B430="PAGADO",0,C435)</f>
        <v>0</v>
      </c>
      <c r="AA430" s="157" t="s">
        <v>20</v>
      </c>
      <c r="AB430" s="157"/>
      <c r="AC430" s="157"/>
      <c r="AD430" s="15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58" t="str">
        <f>IF(Y435&lt;0,"NO PAGAR","COBRAR'")</f>
        <v>COBRAR'</v>
      </c>
      <c r="Y436" s="15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58" t="str">
        <f>IF(C435&lt;0,"NO PAGAR","COBRAR'")</f>
        <v>COBRAR'</v>
      </c>
      <c r="C437" s="15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9" t="s">
        <v>29</v>
      </c>
      <c r="AD468" s="159"/>
      <c r="AE468" s="159"/>
    </row>
    <row r="469" spans="2:41">
      <c r="H469" s="156" t="s">
        <v>28</v>
      </c>
      <c r="I469" s="156"/>
      <c r="J469" s="156"/>
      <c r="V469" s="17"/>
      <c r="AC469" s="159"/>
      <c r="AD469" s="159"/>
      <c r="AE469" s="159"/>
    </row>
    <row r="470" spans="2:41">
      <c r="H470" s="156"/>
      <c r="I470" s="156"/>
      <c r="J470" s="156"/>
      <c r="V470" s="17"/>
      <c r="AC470" s="159"/>
      <c r="AD470" s="159"/>
      <c r="AE470" s="159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7" t="s">
        <v>20</v>
      </c>
      <c r="F474" s="157"/>
      <c r="G474" s="157"/>
      <c r="H474" s="157"/>
      <c r="V474" s="17"/>
      <c r="X474" s="23" t="s">
        <v>32</v>
      </c>
      <c r="Y474" s="20">
        <f>IF(B474="PAGADO",0,C479)</f>
        <v>0</v>
      </c>
      <c r="AA474" s="157" t="s">
        <v>20</v>
      </c>
      <c r="AB474" s="157"/>
      <c r="AC474" s="157"/>
      <c r="AD474" s="15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60" t="str">
        <f>IF(C479&lt;0,"NO PAGAR","COBRAR")</f>
        <v>COBRAR</v>
      </c>
      <c r="C480" s="16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60" t="str">
        <f>IF(Y479&lt;0,"NO PAGAR","COBRAR")</f>
        <v>COBRAR</v>
      </c>
      <c r="Y480" s="16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6" t="s">
        <v>30</v>
      </c>
      <c r="I514" s="156"/>
      <c r="J514" s="156"/>
      <c r="V514" s="17"/>
      <c r="AA514" s="156" t="s">
        <v>31</v>
      </c>
      <c r="AB514" s="156"/>
      <c r="AC514" s="156"/>
    </row>
    <row r="515" spans="2:41">
      <c r="H515" s="156"/>
      <c r="I515" s="156"/>
      <c r="J515" s="156"/>
      <c r="V515" s="17"/>
      <c r="AA515" s="156"/>
      <c r="AB515" s="156"/>
      <c r="AC515" s="15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7" t="s">
        <v>20</v>
      </c>
      <c r="F519" s="157"/>
      <c r="G519" s="157"/>
      <c r="H519" s="157"/>
      <c r="V519" s="17"/>
      <c r="X519" s="23" t="s">
        <v>32</v>
      </c>
      <c r="Y519" s="20">
        <f>IF(B1319="PAGADO",0,C524)</f>
        <v>0</v>
      </c>
      <c r="AA519" s="157" t="s">
        <v>20</v>
      </c>
      <c r="AB519" s="157"/>
      <c r="AC519" s="157"/>
      <c r="AD519" s="15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58" t="str">
        <f>IF(Y524&lt;0,"NO PAGAR","COBRAR'")</f>
        <v>COBRAR'</v>
      </c>
      <c r="Y525" s="15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58" t="str">
        <f>IF(C524&lt;0,"NO PAGAR","COBRAR'")</f>
        <v>COBRAR'</v>
      </c>
      <c r="C526" s="15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9" t="s">
        <v>29</v>
      </c>
      <c r="AD567" s="159"/>
      <c r="AE567" s="159"/>
    </row>
    <row r="568" spans="2:41">
      <c r="H568" s="156" t="s">
        <v>28</v>
      </c>
      <c r="I568" s="156"/>
      <c r="J568" s="156"/>
      <c r="V568" s="17"/>
      <c r="AC568" s="159"/>
      <c r="AD568" s="159"/>
      <c r="AE568" s="159"/>
    </row>
    <row r="569" spans="2:41">
      <c r="H569" s="156"/>
      <c r="I569" s="156"/>
      <c r="J569" s="156"/>
      <c r="V569" s="17"/>
      <c r="AC569" s="159"/>
      <c r="AD569" s="159"/>
      <c r="AE569" s="159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7" t="s">
        <v>20</v>
      </c>
      <c r="F573" s="157"/>
      <c r="G573" s="157"/>
      <c r="H573" s="157"/>
      <c r="V573" s="17"/>
      <c r="X573" s="23" t="s">
        <v>32</v>
      </c>
      <c r="Y573" s="20">
        <f>IF(B573="PAGADO",0,C578)</f>
        <v>0</v>
      </c>
      <c r="AA573" s="157" t="s">
        <v>20</v>
      </c>
      <c r="AB573" s="157"/>
      <c r="AC573" s="157"/>
      <c r="AD573" s="15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60" t="str">
        <f>IF(C578&lt;0,"NO PAGAR","COBRAR")</f>
        <v>COBRAR</v>
      </c>
      <c r="C579" s="16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0" t="str">
        <f>IF(Y578&lt;0,"NO PAGAR","COBRAR")</f>
        <v>COBRAR</v>
      </c>
      <c r="Y579" s="16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6" t="s">
        <v>30</v>
      </c>
      <c r="I613" s="156"/>
      <c r="J613" s="156"/>
      <c r="V613" s="17"/>
      <c r="AA613" s="156" t="s">
        <v>31</v>
      </c>
      <c r="AB613" s="156"/>
      <c r="AC613" s="156"/>
    </row>
    <row r="614" spans="1:43">
      <c r="H614" s="156"/>
      <c r="I614" s="156"/>
      <c r="J614" s="156"/>
      <c r="V614" s="17"/>
      <c r="AA614" s="156"/>
      <c r="AB614" s="156"/>
      <c r="AC614" s="15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7" t="s">
        <v>20</v>
      </c>
      <c r="F618" s="157"/>
      <c r="G618" s="157"/>
      <c r="H618" s="157"/>
      <c r="V618" s="17"/>
      <c r="X618" s="23" t="s">
        <v>32</v>
      </c>
      <c r="Y618" s="20">
        <f>IF(B1418="PAGADO",0,C623)</f>
        <v>0</v>
      </c>
      <c r="AA618" s="157" t="s">
        <v>20</v>
      </c>
      <c r="AB618" s="157"/>
      <c r="AC618" s="157"/>
      <c r="AD618" s="15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58" t="str">
        <f>IF(Y623&lt;0,"NO PAGAR","COBRAR'")</f>
        <v>COBRAR'</v>
      </c>
      <c r="Y624" s="15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58" t="str">
        <f>IF(C623&lt;0,"NO PAGAR","COBRAR'")</f>
        <v>COBRAR'</v>
      </c>
      <c r="C625" s="15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9" t="s">
        <v>29</v>
      </c>
      <c r="AD660" s="159"/>
      <c r="AE660" s="159"/>
    </row>
    <row r="661" spans="2:41">
      <c r="H661" s="156" t="s">
        <v>28</v>
      </c>
      <c r="I661" s="156"/>
      <c r="J661" s="156"/>
      <c r="V661" s="17"/>
      <c r="AC661" s="159"/>
      <c r="AD661" s="159"/>
      <c r="AE661" s="159"/>
    </row>
    <row r="662" spans="2:41">
      <c r="H662" s="156"/>
      <c r="I662" s="156"/>
      <c r="J662" s="156"/>
      <c r="V662" s="17"/>
      <c r="AC662" s="159"/>
      <c r="AD662" s="159"/>
      <c r="AE662" s="159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7" t="s">
        <v>20</v>
      </c>
      <c r="F666" s="157"/>
      <c r="G666" s="157"/>
      <c r="H666" s="157"/>
      <c r="V666" s="17"/>
      <c r="X666" s="23" t="s">
        <v>32</v>
      </c>
      <c r="Y666" s="20">
        <f>IF(B666="PAGADO",0,C671)</f>
        <v>0</v>
      </c>
      <c r="AA666" s="157" t="s">
        <v>20</v>
      </c>
      <c r="AB666" s="157"/>
      <c r="AC666" s="157"/>
      <c r="AD666" s="15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60" t="str">
        <f>IF(C671&lt;0,"NO PAGAR","COBRAR")</f>
        <v>COBRAR</v>
      </c>
      <c r="C672" s="16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0" t="str">
        <f>IF(Y671&lt;0,"NO PAGAR","COBRAR")</f>
        <v>COBRAR</v>
      </c>
      <c r="Y672" s="16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6" t="s">
        <v>30</v>
      </c>
      <c r="I706" s="156"/>
      <c r="J706" s="156"/>
      <c r="V706" s="17"/>
      <c r="AA706" s="156" t="s">
        <v>31</v>
      </c>
      <c r="AB706" s="156"/>
      <c r="AC706" s="156"/>
    </row>
    <row r="707" spans="2:41">
      <c r="H707" s="156"/>
      <c r="I707" s="156"/>
      <c r="J707" s="156"/>
      <c r="V707" s="17"/>
      <c r="AA707" s="156"/>
      <c r="AB707" s="156"/>
      <c r="AC707" s="15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7" t="s">
        <v>20</v>
      </c>
      <c r="F711" s="157"/>
      <c r="G711" s="157"/>
      <c r="H711" s="157"/>
      <c r="V711" s="17"/>
      <c r="X711" s="23" t="s">
        <v>32</v>
      </c>
      <c r="Y711" s="20">
        <f>IF(B1511="PAGADO",0,C716)</f>
        <v>0</v>
      </c>
      <c r="AA711" s="157" t="s">
        <v>20</v>
      </c>
      <c r="AB711" s="157"/>
      <c r="AC711" s="157"/>
      <c r="AD711" s="15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58" t="str">
        <f>IF(Y716&lt;0,"NO PAGAR","COBRAR'")</f>
        <v>COBRAR'</v>
      </c>
      <c r="Y717" s="15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58" t="str">
        <f>IF(C716&lt;0,"NO PAGAR","COBRAR'")</f>
        <v>COBRAR'</v>
      </c>
      <c r="C718" s="15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9" t="s">
        <v>29</v>
      </c>
      <c r="AD753" s="159"/>
      <c r="AE753" s="159"/>
    </row>
    <row r="754" spans="2:41">
      <c r="H754" s="156" t="s">
        <v>28</v>
      </c>
      <c r="I754" s="156"/>
      <c r="J754" s="156"/>
      <c r="V754" s="17"/>
      <c r="AC754" s="159"/>
      <c r="AD754" s="159"/>
      <c r="AE754" s="159"/>
    </row>
    <row r="755" spans="2:41">
      <c r="H755" s="156"/>
      <c r="I755" s="156"/>
      <c r="J755" s="156"/>
      <c r="V755" s="17"/>
      <c r="AC755" s="159"/>
      <c r="AD755" s="159"/>
      <c r="AE755" s="159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7" t="s">
        <v>20</v>
      </c>
      <c r="F759" s="157"/>
      <c r="G759" s="157"/>
      <c r="H759" s="157"/>
      <c r="V759" s="17"/>
      <c r="X759" s="23" t="s">
        <v>32</v>
      </c>
      <c r="Y759" s="20">
        <f>IF(B759="PAGADO",0,C764)</f>
        <v>0</v>
      </c>
      <c r="AA759" s="157" t="s">
        <v>20</v>
      </c>
      <c r="AB759" s="157"/>
      <c r="AC759" s="157"/>
      <c r="AD759" s="15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60" t="str">
        <f>IF(C764&lt;0,"NO PAGAR","COBRAR")</f>
        <v>COBRAR</v>
      </c>
      <c r="C765" s="16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0" t="str">
        <f>IF(Y764&lt;0,"NO PAGAR","COBRAR")</f>
        <v>COBRAR</v>
      </c>
      <c r="Y765" s="16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6" t="s">
        <v>30</v>
      </c>
      <c r="I799" s="156"/>
      <c r="J799" s="156"/>
      <c r="V799" s="17"/>
      <c r="AA799" s="156" t="s">
        <v>31</v>
      </c>
      <c r="AB799" s="156"/>
      <c r="AC799" s="156"/>
    </row>
    <row r="800" spans="1:43">
      <c r="H800" s="156"/>
      <c r="I800" s="156"/>
      <c r="J800" s="156"/>
      <c r="V800" s="17"/>
      <c r="AA800" s="156"/>
      <c r="AB800" s="156"/>
      <c r="AC800" s="15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7" t="s">
        <v>20</v>
      </c>
      <c r="F804" s="157"/>
      <c r="G804" s="157"/>
      <c r="H804" s="157"/>
      <c r="V804" s="17"/>
      <c r="X804" s="23" t="s">
        <v>32</v>
      </c>
      <c r="Y804" s="20">
        <f>IF(B1604="PAGADO",0,C809)</f>
        <v>0</v>
      </c>
      <c r="AA804" s="157" t="s">
        <v>20</v>
      </c>
      <c r="AB804" s="157"/>
      <c r="AC804" s="157"/>
      <c r="AD804" s="15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58" t="str">
        <f>IF(Y809&lt;0,"NO PAGAR","COBRAR'")</f>
        <v>COBRAR'</v>
      </c>
      <c r="Y810" s="15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58" t="str">
        <f>IF(C809&lt;0,"NO PAGAR","COBRAR'")</f>
        <v>COBRAR'</v>
      </c>
      <c r="C811" s="15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9" t="s">
        <v>29</v>
      </c>
      <c r="AD846" s="159"/>
      <c r="AE846" s="159"/>
    </row>
    <row r="847" spans="5:31">
      <c r="H847" s="156" t="s">
        <v>28</v>
      </c>
      <c r="I847" s="156"/>
      <c r="J847" s="156"/>
      <c r="V847" s="17"/>
      <c r="AC847" s="159"/>
      <c r="AD847" s="159"/>
      <c r="AE847" s="159"/>
    </row>
    <row r="848" spans="5:31">
      <c r="H848" s="156"/>
      <c r="I848" s="156"/>
      <c r="J848" s="156"/>
      <c r="V848" s="17"/>
      <c r="AC848" s="159"/>
      <c r="AD848" s="159"/>
      <c r="AE848" s="159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7" t="s">
        <v>20</v>
      </c>
      <c r="F852" s="157"/>
      <c r="G852" s="157"/>
      <c r="H852" s="157"/>
      <c r="V852" s="17"/>
      <c r="X852" s="23" t="s">
        <v>32</v>
      </c>
      <c r="Y852" s="20">
        <f>IF(B852="PAGADO",0,C857)</f>
        <v>0</v>
      </c>
      <c r="AA852" s="157" t="s">
        <v>20</v>
      </c>
      <c r="AB852" s="157"/>
      <c r="AC852" s="157"/>
      <c r="AD852" s="15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60" t="str">
        <f>IF(C857&lt;0,"NO PAGAR","COBRAR")</f>
        <v>COBRAR</v>
      </c>
      <c r="C858" s="16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0" t="str">
        <f>IF(Y857&lt;0,"NO PAGAR","COBRAR")</f>
        <v>COBRAR</v>
      </c>
      <c r="Y858" s="16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6" t="s">
        <v>30</v>
      </c>
      <c r="I892" s="156"/>
      <c r="J892" s="156"/>
      <c r="V892" s="17"/>
      <c r="AA892" s="156" t="s">
        <v>31</v>
      </c>
      <c r="AB892" s="156"/>
      <c r="AC892" s="156"/>
    </row>
    <row r="893" spans="1:43">
      <c r="H893" s="156"/>
      <c r="I893" s="156"/>
      <c r="J893" s="156"/>
      <c r="V893" s="17"/>
      <c r="AA893" s="156"/>
      <c r="AB893" s="156"/>
      <c r="AC893" s="15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7" t="s">
        <v>20</v>
      </c>
      <c r="F897" s="157"/>
      <c r="G897" s="157"/>
      <c r="H897" s="157"/>
      <c r="V897" s="17"/>
      <c r="X897" s="23" t="s">
        <v>32</v>
      </c>
      <c r="Y897" s="20">
        <f>IF(B1697="PAGADO",0,C902)</f>
        <v>0</v>
      </c>
      <c r="AA897" s="157" t="s">
        <v>20</v>
      </c>
      <c r="AB897" s="157"/>
      <c r="AC897" s="157"/>
      <c r="AD897" s="15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58" t="str">
        <f>IF(Y902&lt;0,"NO PAGAR","COBRAR'")</f>
        <v>COBRAR'</v>
      </c>
      <c r="Y903" s="15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58" t="str">
        <f>IF(C902&lt;0,"NO PAGAR","COBRAR'")</f>
        <v>COBRAR'</v>
      </c>
      <c r="C904" s="15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9" t="s">
        <v>29</v>
      </c>
      <c r="AD940" s="159"/>
      <c r="AE940" s="159"/>
    </row>
    <row r="941" spans="8:31">
      <c r="H941" s="156" t="s">
        <v>28</v>
      </c>
      <c r="I941" s="156"/>
      <c r="J941" s="156"/>
      <c r="V941" s="17"/>
      <c r="AC941" s="159"/>
      <c r="AD941" s="159"/>
      <c r="AE941" s="159"/>
    </row>
    <row r="942" spans="8:31">
      <c r="H942" s="156"/>
      <c r="I942" s="156"/>
      <c r="J942" s="156"/>
      <c r="V942" s="17"/>
      <c r="AC942" s="159"/>
      <c r="AD942" s="159"/>
      <c r="AE942" s="159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7" t="s">
        <v>20</v>
      </c>
      <c r="F946" s="157"/>
      <c r="G946" s="157"/>
      <c r="H946" s="157"/>
      <c r="V946" s="17"/>
      <c r="X946" s="23" t="s">
        <v>32</v>
      </c>
      <c r="Y946" s="20">
        <f>IF(B946="PAGADO",0,C951)</f>
        <v>0</v>
      </c>
      <c r="AA946" s="157" t="s">
        <v>20</v>
      </c>
      <c r="AB946" s="157"/>
      <c r="AC946" s="157"/>
      <c r="AD946" s="15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60" t="str">
        <f>IF(C951&lt;0,"NO PAGAR","COBRAR")</f>
        <v>COBRAR</v>
      </c>
      <c r="C952" s="16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0" t="str">
        <f>IF(Y951&lt;0,"NO PAGAR","COBRAR")</f>
        <v>COBRAR</v>
      </c>
      <c r="Y952" s="16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6" t="s">
        <v>30</v>
      </c>
      <c r="I986" s="156"/>
      <c r="J986" s="156"/>
      <c r="V986" s="17"/>
      <c r="AA986" s="156" t="s">
        <v>31</v>
      </c>
      <c r="AB986" s="156"/>
      <c r="AC986" s="156"/>
    </row>
    <row r="987" spans="1:43">
      <c r="H987" s="156"/>
      <c r="I987" s="156"/>
      <c r="J987" s="156"/>
      <c r="V987" s="17"/>
      <c r="AA987" s="156"/>
      <c r="AB987" s="156"/>
      <c r="AC987" s="15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7" t="s">
        <v>20</v>
      </c>
      <c r="F991" s="157"/>
      <c r="G991" s="157"/>
      <c r="H991" s="157"/>
      <c r="V991" s="17"/>
      <c r="X991" s="23" t="s">
        <v>32</v>
      </c>
      <c r="Y991" s="20">
        <f>IF(B1791="PAGADO",0,C996)</f>
        <v>0</v>
      </c>
      <c r="AA991" s="157" t="s">
        <v>20</v>
      </c>
      <c r="AB991" s="157"/>
      <c r="AC991" s="157"/>
      <c r="AD991" s="15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58" t="str">
        <f>IF(Y996&lt;0,"NO PAGAR","COBRAR'")</f>
        <v>COBRAR'</v>
      </c>
      <c r="Y997" s="15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58" t="str">
        <f>IF(C996&lt;0,"NO PAGAR","COBRAR'")</f>
        <v>COBRAR'</v>
      </c>
      <c r="C998" s="15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9" t="s">
        <v>29</v>
      </c>
      <c r="AD1033" s="159"/>
      <c r="AE1033" s="159"/>
    </row>
    <row r="1034" spans="2:41">
      <c r="H1034" s="156" t="s">
        <v>28</v>
      </c>
      <c r="I1034" s="156"/>
      <c r="J1034" s="156"/>
      <c r="V1034" s="17"/>
      <c r="AC1034" s="159"/>
      <c r="AD1034" s="159"/>
      <c r="AE1034" s="159"/>
    </row>
    <row r="1035" spans="2:41">
      <c r="H1035" s="156"/>
      <c r="I1035" s="156"/>
      <c r="J1035" s="156"/>
      <c r="V1035" s="17"/>
      <c r="AC1035" s="159"/>
      <c r="AD1035" s="159"/>
      <c r="AE1035" s="159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7" t="s">
        <v>20</v>
      </c>
      <c r="F1039" s="157"/>
      <c r="G1039" s="157"/>
      <c r="H1039" s="157"/>
      <c r="V1039" s="17"/>
      <c r="X1039" s="23" t="s">
        <v>32</v>
      </c>
      <c r="Y1039" s="20">
        <f>IF(B1039="PAGADO",0,C1044)</f>
        <v>0</v>
      </c>
      <c r="AA1039" s="157" t="s">
        <v>20</v>
      </c>
      <c r="AB1039" s="157"/>
      <c r="AC1039" s="157"/>
      <c r="AD1039" s="15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60" t="str">
        <f>IF(C1044&lt;0,"NO PAGAR","COBRAR")</f>
        <v>COBRAR</v>
      </c>
      <c r="C1045" s="16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0" t="str">
        <f>IF(Y1044&lt;0,"NO PAGAR","COBRAR")</f>
        <v>COBRAR</v>
      </c>
      <c r="Y1045" s="16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6" t="s">
        <v>30</v>
      </c>
      <c r="I1079" s="156"/>
      <c r="J1079" s="156"/>
      <c r="V1079" s="17"/>
      <c r="AA1079" s="156" t="s">
        <v>31</v>
      </c>
      <c r="AB1079" s="156"/>
      <c r="AC1079" s="156"/>
    </row>
    <row r="1080" spans="1:43">
      <c r="H1080" s="156"/>
      <c r="I1080" s="156"/>
      <c r="J1080" s="156"/>
      <c r="V1080" s="17"/>
      <c r="AA1080" s="156"/>
      <c r="AB1080" s="156"/>
      <c r="AC1080" s="15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7" t="s">
        <v>20</v>
      </c>
      <c r="F1084" s="157"/>
      <c r="G1084" s="157"/>
      <c r="H1084" s="157"/>
      <c r="V1084" s="17"/>
      <c r="X1084" s="23" t="s">
        <v>32</v>
      </c>
      <c r="Y1084" s="20">
        <f>IF(B1884="PAGADO",0,C1089)</f>
        <v>0</v>
      </c>
      <c r="AA1084" s="157" t="s">
        <v>20</v>
      </c>
      <c r="AB1084" s="157"/>
      <c r="AC1084" s="157"/>
      <c r="AD1084" s="15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58" t="str">
        <f>IF(Y1089&lt;0,"NO PAGAR","COBRAR'")</f>
        <v>COBRAR'</v>
      </c>
      <c r="Y1090" s="15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58" t="str">
        <f>IF(C1089&lt;0,"NO PAGAR","COBRAR'")</f>
        <v>COBRAR'</v>
      </c>
      <c r="C1091" s="15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/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215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202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259</v>
      </c>
      <c r="AB53" s="157"/>
      <c r="AC53" s="157"/>
      <c r="AD53" s="15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312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7" t="s">
        <v>224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9" t="s">
        <v>29</v>
      </c>
      <c r="AD194" s="159"/>
      <c r="AE194" s="159"/>
    </row>
    <row r="195" spans="2:41">
      <c r="H195" s="156" t="s">
        <v>28</v>
      </c>
      <c r="I195" s="156"/>
      <c r="J195" s="156"/>
      <c r="V195" s="17"/>
      <c r="AC195" s="159"/>
      <c r="AD195" s="159"/>
      <c r="AE195" s="159"/>
    </row>
    <row r="196" spans="2:41">
      <c r="H196" s="156"/>
      <c r="I196" s="156"/>
      <c r="J196" s="156"/>
      <c r="V196" s="17"/>
      <c r="AC196" s="159"/>
      <c r="AD196" s="159"/>
      <c r="AE196" s="159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7" t="s">
        <v>441</v>
      </c>
      <c r="F200" s="157"/>
      <c r="G200" s="157"/>
      <c r="H200" s="157"/>
      <c r="V200" s="17"/>
      <c r="X200" s="23" t="s">
        <v>130</v>
      </c>
      <c r="Y200" s="20">
        <f>IF(B200="PAGADO",0,C205)</f>
        <v>520</v>
      </c>
      <c r="AA200" s="157" t="s">
        <v>20</v>
      </c>
      <c r="AB200" s="157"/>
      <c r="AC200" s="157"/>
      <c r="AD200" s="15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0" t="str">
        <f>IF(C205&lt;0,"NO PAGAR","COBRAR")</f>
        <v>COBRAR</v>
      </c>
      <c r="C206" s="16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0" t="str">
        <f>IF(Y205&lt;0,"NO PAGAR","COBRAR")</f>
        <v>COBRAR</v>
      </c>
      <c r="Y206" s="16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6" t="s">
        <v>30</v>
      </c>
      <c r="I240" s="156"/>
      <c r="J240" s="156"/>
      <c r="V240" s="17"/>
      <c r="AA240" s="156" t="s">
        <v>31</v>
      </c>
      <c r="AB240" s="156"/>
      <c r="AC240" s="156"/>
    </row>
    <row r="241" spans="2:41">
      <c r="H241" s="156"/>
      <c r="I241" s="156"/>
      <c r="J241" s="156"/>
      <c r="V241" s="17"/>
      <c r="AA241" s="156"/>
      <c r="AB241" s="156"/>
      <c r="AC241" s="15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7" t="s">
        <v>224</v>
      </c>
      <c r="F245" s="157"/>
      <c r="G245" s="157"/>
      <c r="H245" s="157"/>
      <c r="V245" s="17"/>
      <c r="X245" s="23" t="s">
        <v>130</v>
      </c>
      <c r="Y245" s="20">
        <f>IF(B245="PAGADO",0,C250)</f>
        <v>0</v>
      </c>
      <c r="AA245" s="157" t="s">
        <v>566</v>
      </c>
      <c r="AB245" s="157"/>
      <c r="AC245" s="157"/>
      <c r="AD245" s="15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58" t="str">
        <f>IF(Y250&lt;0,"NO PAGAR","COBRAR'")</f>
        <v>COBRAR'</v>
      </c>
      <c r="Y251" s="15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58" t="str">
        <f>IF(C250&lt;0,"NO PAGAR","COBRAR'")</f>
        <v>COBRAR'</v>
      </c>
      <c r="C252" s="15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9" t="s">
        <v>29</v>
      </c>
      <c r="AD286" s="159"/>
      <c r="AE286" s="159"/>
    </row>
    <row r="287" spans="2:31">
      <c r="H287" s="156" t="s">
        <v>28</v>
      </c>
      <c r="I287" s="156"/>
      <c r="J287" s="156"/>
      <c r="V287" s="17"/>
      <c r="AC287" s="159"/>
      <c r="AD287" s="159"/>
      <c r="AE287" s="159"/>
    </row>
    <row r="288" spans="2:31">
      <c r="H288" s="156"/>
      <c r="I288" s="156"/>
      <c r="J288" s="156"/>
      <c r="V288" s="17"/>
      <c r="AC288" s="159"/>
      <c r="AD288" s="159"/>
      <c r="AE288" s="159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7" t="s">
        <v>20</v>
      </c>
      <c r="F292" s="157"/>
      <c r="G292" s="157"/>
      <c r="H292" s="157"/>
      <c r="V292" s="17"/>
      <c r="X292" s="23" t="s">
        <v>583</v>
      </c>
      <c r="Y292" s="20">
        <f>IF(B292="PAGADO",0,C297)</f>
        <v>0</v>
      </c>
      <c r="AA292" s="157" t="s">
        <v>224</v>
      </c>
      <c r="AB292" s="157"/>
      <c r="AC292" s="157"/>
      <c r="AD292" s="15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0" t="str">
        <f>IF(C297&lt;0,"NO PAGAR","COBRAR")</f>
        <v>COBRAR</v>
      </c>
      <c r="C298" s="16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0" t="str">
        <f>IF(Y297&lt;0,"NO PAGAR","COBRAR")</f>
        <v>COBRAR</v>
      </c>
      <c r="Y298" s="16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6" t="s">
        <v>30</v>
      </c>
      <c r="I332" s="156"/>
      <c r="J332" s="156"/>
      <c r="V332" s="17"/>
      <c r="AA332" s="156" t="s">
        <v>31</v>
      </c>
      <c r="AB332" s="156"/>
      <c r="AC332" s="156"/>
    </row>
    <row r="333" spans="1:43">
      <c r="H333" s="156"/>
      <c r="I333" s="156"/>
      <c r="J333" s="156"/>
      <c r="V333" s="17"/>
      <c r="AA333" s="156"/>
      <c r="AB333" s="156"/>
      <c r="AC333" s="15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7" t="s">
        <v>566</v>
      </c>
      <c r="F337" s="157"/>
      <c r="G337" s="157"/>
      <c r="H337" s="157"/>
      <c r="V337" s="17"/>
      <c r="X337" s="23" t="s">
        <v>32</v>
      </c>
      <c r="Y337" s="20">
        <f>IF(B337="PAGADO",0,C342)</f>
        <v>0</v>
      </c>
      <c r="AA337" s="157" t="s">
        <v>20</v>
      </c>
      <c r="AB337" s="157"/>
      <c r="AC337" s="157"/>
      <c r="AD337" s="15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58" t="str">
        <f>IF(Y342&lt;0,"NO PAGAR","COBRAR'")</f>
        <v>COBRAR'</v>
      </c>
      <c r="Y343" s="15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58" t="str">
        <f>IF(C342&lt;0,"NO PAGAR","COBRAR'")</f>
        <v>COBRAR'</v>
      </c>
      <c r="C344" s="15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9" t="s">
        <v>29</v>
      </c>
      <c r="AD373" s="159"/>
      <c r="AE373" s="159"/>
    </row>
    <row r="374" spans="2:41">
      <c r="H374" s="156" t="s">
        <v>28</v>
      </c>
      <c r="I374" s="156"/>
      <c r="J374" s="156"/>
      <c r="V374" s="17"/>
      <c r="AC374" s="159"/>
      <c r="AD374" s="159"/>
      <c r="AE374" s="159"/>
    </row>
    <row r="375" spans="2:41">
      <c r="H375" s="156"/>
      <c r="I375" s="156"/>
      <c r="J375" s="156"/>
      <c r="V375" s="17"/>
      <c r="AC375" s="159"/>
      <c r="AD375" s="159"/>
      <c r="AE375" s="159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7" t="s">
        <v>20</v>
      </c>
      <c r="F379" s="157"/>
      <c r="G379" s="157"/>
      <c r="H379" s="157"/>
      <c r="V379" s="17"/>
      <c r="X379" s="23" t="s">
        <v>82</v>
      </c>
      <c r="Y379" s="20">
        <f>IF(B379="PAGADO",0,C384)</f>
        <v>0</v>
      </c>
      <c r="AA379" s="157" t="s">
        <v>566</v>
      </c>
      <c r="AB379" s="157"/>
      <c r="AC379" s="157"/>
      <c r="AD379" s="15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60" t="str">
        <f>IF(C384&lt;0,"NO PAGAR","COBRAR")</f>
        <v>COBRAR</v>
      </c>
      <c r="C385" s="16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COBRAR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6" t="s">
        <v>30</v>
      </c>
      <c r="I414" s="156"/>
      <c r="J414" s="156"/>
      <c r="V414" s="17"/>
      <c r="AA414" s="156" t="s">
        <v>31</v>
      </c>
      <c r="AB414" s="156"/>
      <c r="AC414" s="156"/>
    </row>
    <row r="415" spans="1:43">
      <c r="H415" s="156"/>
      <c r="I415" s="156"/>
      <c r="J415" s="156"/>
      <c r="V415" s="17"/>
      <c r="AA415" s="156"/>
      <c r="AB415" s="156"/>
      <c r="AC415" s="15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7" t="s">
        <v>20</v>
      </c>
      <c r="F419" s="157"/>
      <c r="G419" s="157"/>
      <c r="H419" s="157"/>
      <c r="V419" s="17"/>
      <c r="X419" s="23" t="s">
        <v>82</v>
      </c>
      <c r="Y419" s="20">
        <f>IF(B1212="PAGADO",0,C424)</f>
        <v>0</v>
      </c>
      <c r="AA419" s="157" t="s">
        <v>852</v>
      </c>
      <c r="AB419" s="157"/>
      <c r="AC419" s="157"/>
      <c r="AD419" s="15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8" t="str">
        <f>IF(Y424&lt;0,"NO PAGAR","COBRAR'")</f>
        <v>COBRAR'</v>
      </c>
      <c r="Y425" s="15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58" t="str">
        <f>IF(C424&lt;0,"NO PAGAR","COBRAR'")</f>
        <v>COBRAR'</v>
      </c>
      <c r="C426" s="15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9" t="s">
        <v>29</v>
      </c>
      <c r="AD458" s="159"/>
      <c r="AE458" s="159"/>
    </row>
    <row r="459" spans="2:31">
      <c r="H459" s="156" t="s">
        <v>28</v>
      </c>
      <c r="I459" s="156"/>
      <c r="J459" s="156"/>
      <c r="V459" s="17"/>
      <c r="AC459" s="159"/>
      <c r="AD459" s="159"/>
      <c r="AE459" s="159"/>
    </row>
    <row r="460" spans="2:31">
      <c r="H460" s="156"/>
      <c r="I460" s="156"/>
      <c r="J460" s="156"/>
      <c r="V460" s="17"/>
      <c r="AC460" s="159"/>
      <c r="AD460" s="159"/>
      <c r="AE460" s="159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7" t="s">
        <v>20</v>
      </c>
      <c r="F464" s="157"/>
      <c r="G464" s="157"/>
      <c r="H464" s="157"/>
      <c r="V464" s="17"/>
      <c r="X464" s="23" t="s">
        <v>32</v>
      </c>
      <c r="Y464" s="20">
        <f>IF(B464="PAGADO",0,C469)</f>
        <v>0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60" t="str">
        <f>IF(C469&lt;0,"NO PAGAR","COBRAR")</f>
        <v>COBRAR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COBRAR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6" t="s">
        <v>30</v>
      </c>
      <c r="I504" s="156"/>
      <c r="J504" s="156"/>
      <c r="V504" s="17"/>
      <c r="AA504" s="156" t="s">
        <v>31</v>
      </c>
      <c r="AB504" s="156"/>
      <c r="AC504" s="156"/>
    </row>
    <row r="505" spans="1:43">
      <c r="H505" s="156"/>
      <c r="I505" s="156"/>
      <c r="J505" s="156"/>
      <c r="V505" s="17"/>
      <c r="AA505" s="156"/>
      <c r="AB505" s="156"/>
      <c r="AC505" s="15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7" t="s">
        <v>20</v>
      </c>
      <c r="F509" s="157"/>
      <c r="G509" s="157"/>
      <c r="H509" s="157"/>
      <c r="V509" s="17"/>
      <c r="X509" s="23" t="s">
        <v>32</v>
      </c>
      <c r="Y509" s="20">
        <f>IF(B1309="PAGADO",0,C514)</f>
        <v>0</v>
      </c>
      <c r="AA509" s="157" t="s">
        <v>20</v>
      </c>
      <c r="AB509" s="157"/>
      <c r="AC509" s="157"/>
      <c r="AD509" s="15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58" t="str">
        <f>IF(Y514&lt;0,"NO PAGAR","COBRAR'")</f>
        <v>COBRAR'</v>
      </c>
      <c r="Y515" s="15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58" t="str">
        <f>IF(C514&lt;0,"NO PAGAR","COBRAR'")</f>
        <v>COBRAR'</v>
      </c>
      <c r="C516" s="15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9" t="s">
        <v>29</v>
      </c>
      <c r="AD557" s="159"/>
      <c r="AE557" s="159"/>
    </row>
    <row r="558" spans="8:31">
      <c r="H558" s="156" t="s">
        <v>28</v>
      </c>
      <c r="I558" s="156"/>
      <c r="J558" s="156"/>
      <c r="V558" s="17"/>
      <c r="AC558" s="159"/>
      <c r="AD558" s="159"/>
      <c r="AE558" s="159"/>
    </row>
    <row r="559" spans="8:31">
      <c r="H559" s="156"/>
      <c r="I559" s="156"/>
      <c r="J559" s="156"/>
      <c r="V559" s="17"/>
      <c r="AC559" s="159"/>
      <c r="AD559" s="159"/>
      <c r="AE559" s="159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7" t="s">
        <v>20</v>
      </c>
      <c r="F563" s="157"/>
      <c r="G563" s="157"/>
      <c r="H563" s="157"/>
      <c r="V563" s="17"/>
      <c r="X563" s="23" t="s">
        <v>32</v>
      </c>
      <c r="Y563" s="20">
        <f>IF(B563="PAGADO",0,C568)</f>
        <v>0</v>
      </c>
      <c r="AA563" s="157" t="s">
        <v>20</v>
      </c>
      <c r="AB563" s="157"/>
      <c r="AC563" s="157"/>
      <c r="AD563" s="157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60" t="str">
        <f>IF(C568&lt;0,"NO PAGAR","COBRAR")</f>
        <v>COBRAR</v>
      </c>
      <c r="C569" s="16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0" t="str">
        <f>IF(Y568&lt;0,"NO PAGAR","COBRAR")</f>
        <v>COBRAR</v>
      </c>
      <c r="Y569" s="16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6" t="s">
        <v>30</v>
      </c>
      <c r="I603" s="156"/>
      <c r="J603" s="156"/>
      <c r="V603" s="17"/>
      <c r="AA603" s="156" t="s">
        <v>31</v>
      </c>
      <c r="AB603" s="156"/>
      <c r="AC603" s="156"/>
    </row>
    <row r="604" spans="1:43">
      <c r="H604" s="156"/>
      <c r="I604" s="156"/>
      <c r="J604" s="156"/>
      <c r="V604" s="17"/>
      <c r="AA604" s="156"/>
      <c r="AB604" s="156"/>
      <c r="AC604" s="156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7" t="s">
        <v>20</v>
      </c>
      <c r="F608" s="157"/>
      <c r="G608" s="157"/>
      <c r="H608" s="157"/>
      <c r="V608" s="17"/>
      <c r="X608" s="23" t="s">
        <v>32</v>
      </c>
      <c r="Y608" s="20">
        <f>IF(B1408="PAGADO",0,C613)</f>
        <v>0</v>
      </c>
      <c r="AA608" s="157" t="s">
        <v>20</v>
      </c>
      <c r="AB608" s="157"/>
      <c r="AC608" s="157"/>
      <c r="AD608" s="157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58" t="str">
        <f>IF(Y613&lt;0,"NO PAGAR","COBRAR'")</f>
        <v>COBRAR'</v>
      </c>
      <c r="Y614" s="158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58" t="str">
        <f>IF(C613&lt;0,"NO PAGAR","COBRAR'")</f>
        <v>COBRAR'</v>
      </c>
      <c r="C615" s="158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9" t="s">
        <v>29</v>
      </c>
      <c r="AD650" s="159"/>
      <c r="AE650" s="159"/>
    </row>
    <row r="651" spans="2:31">
      <c r="H651" s="156" t="s">
        <v>28</v>
      </c>
      <c r="I651" s="156"/>
      <c r="J651" s="156"/>
      <c r="V651" s="17"/>
      <c r="AC651" s="159"/>
      <c r="AD651" s="159"/>
      <c r="AE651" s="159"/>
    </row>
    <row r="652" spans="2:31">
      <c r="H652" s="156"/>
      <c r="I652" s="156"/>
      <c r="J652" s="156"/>
      <c r="V652" s="17"/>
      <c r="AC652" s="159"/>
      <c r="AD652" s="159"/>
      <c r="AE652" s="159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7" t="s">
        <v>20</v>
      </c>
      <c r="F656" s="157"/>
      <c r="G656" s="157"/>
      <c r="H656" s="157"/>
      <c r="V656" s="17"/>
      <c r="X656" s="23" t="s">
        <v>32</v>
      </c>
      <c r="Y656" s="20">
        <f>IF(B656="PAGADO",0,C661)</f>
        <v>0</v>
      </c>
      <c r="AA656" s="157" t="s">
        <v>20</v>
      </c>
      <c r="AB656" s="157"/>
      <c r="AC656" s="157"/>
      <c r="AD656" s="157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60" t="str">
        <f>IF(C661&lt;0,"NO PAGAR","COBRAR")</f>
        <v>COBRAR</v>
      </c>
      <c r="C662" s="16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0" t="str">
        <f>IF(Y661&lt;0,"NO PAGAR","COBRAR")</f>
        <v>COBRAR</v>
      </c>
      <c r="Y662" s="16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6" t="s">
        <v>30</v>
      </c>
      <c r="I696" s="156"/>
      <c r="J696" s="156"/>
      <c r="V696" s="17"/>
      <c r="AA696" s="156" t="s">
        <v>31</v>
      </c>
      <c r="AB696" s="156"/>
      <c r="AC696" s="156"/>
    </row>
    <row r="697" spans="1:43">
      <c r="H697" s="156"/>
      <c r="I697" s="156"/>
      <c r="J697" s="156"/>
      <c r="V697" s="17"/>
      <c r="AA697" s="156"/>
      <c r="AB697" s="156"/>
      <c r="AC697" s="156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7" t="s">
        <v>20</v>
      </c>
      <c r="F701" s="157"/>
      <c r="G701" s="157"/>
      <c r="H701" s="157"/>
      <c r="V701" s="17"/>
      <c r="X701" s="23" t="s">
        <v>32</v>
      </c>
      <c r="Y701" s="20">
        <f>IF(B1501="PAGADO",0,C706)</f>
        <v>0</v>
      </c>
      <c r="AA701" s="157" t="s">
        <v>20</v>
      </c>
      <c r="AB701" s="157"/>
      <c r="AC701" s="157"/>
      <c r="AD701" s="157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58" t="str">
        <f>IF(Y706&lt;0,"NO PAGAR","COBRAR'")</f>
        <v>COBRAR'</v>
      </c>
      <c r="Y707" s="15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58" t="str">
        <f>IF(C706&lt;0,"NO PAGAR","COBRAR'")</f>
        <v>COBRAR'</v>
      </c>
      <c r="C708" s="15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9" t="s">
        <v>29</v>
      </c>
      <c r="AD743" s="159"/>
      <c r="AE743" s="159"/>
    </row>
    <row r="744" spans="2:41">
      <c r="H744" s="156" t="s">
        <v>28</v>
      </c>
      <c r="I744" s="156"/>
      <c r="J744" s="156"/>
      <c r="V744" s="17"/>
      <c r="AC744" s="159"/>
      <c r="AD744" s="159"/>
      <c r="AE744" s="159"/>
    </row>
    <row r="745" spans="2:41">
      <c r="H745" s="156"/>
      <c r="I745" s="156"/>
      <c r="J745" s="156"/>
      <c r="V745" s="17"/>
      <c r="AC745" s="159"/>
      <c r="AD745" s="159"/>
      <c r="AE745" s="159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7" t="s">
        <v>20</v>
      </c>
      <c r="F749" s="157"/>
      <c r="G749" s="157"/>
      <c r="H749" s="157"/>
      <c r="V749" s="17"/>
      <c r="X749" s="23" t="s">
        <v>32</v>
      </c>
      <c r="Y749" s="20">
        <f>IF(B749="PAGADO",0,C754)</f>
        <v>0</v>
      </c>
      <c r="AA749" s="157" t="s">
        <v>20</v>
      </c>
      <c r="AB749" s="157"/>
      <c r="AC749" s="157"/>
      <c r="AD749" s="157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60" t="str">
        <f>IF(C754&lt;0,"NO PAGAR","COBRAR")</f>
        <v>COBRAR</v>
      </c>
      <c r="C755" s="16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0" t="str">
        <f>IF(Y754&lt;0,"NO PAGAR","COBRAR")</f>
        <v>COBRAR</v>
      </c>
      <c r="Y755" s="16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6" t="s">
        <v>30</v>
      </c>
      <c r="I789" s="156"/>
      <c r="J789" s="156"/>
      <c r="V789" s="17"/>
      <c r="AA789" s="156" t="s">
        <v>31</v>
      </c>
      <c r="AB789" s="156"/>
      <c r="AC789" s="156"/>
    </row>
    <row r="790" spans="1:43">
      <c r="H790" s="156"/>
      <c r="I790" s="156"/>
      <c r="J790" s="156"/>
      <c r="V790" s="17"/>
      <c r="AA790" s="156"/>
      <c r="AB790" s="156"/>
      <c r="AC790" s="156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7" t="s">
        <v>20</v>
      </c>
      <c r="F794" s="157"/>
      <c r="G794" s="157"/>
      <c r="H794" s="157"/>
      <c r="V794" s="17"/>
      <c r="X794" s="23" t="s">
        <v>32</v>
      </c>
      <c r="Y794" s="20">
        <f>IF(B1594="PAGADO",0,C799)</f>
        <v>0</v>
      </c>
      <c r="AA794" s="157" t="s">
        <v>20</v>
      </c>
      <c r="AB794" s="157"/>
      <c r="AC794" s="157"/>
      <c r="AD794" s="157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58" t="str">
        <f>IF(Y799&lt;0,"NO PAGAR","COBRAR'")</f>
        <v>COBRAR'</v>
      </c>
      <c r="Y800" s="158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58" t="str">
        <f>IF(C799&lt;0,"NO PAGAR","COBRAR'")</f>
        <v>COBRAR'</v>
      </c>
      <c r="C801" s="158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9" t="s">
        <v>29</v>
      </c>
      <c r="AD836" s="159"/>
      <c r="AE836" s="159"/>
    </row>
    <row r="837" spans="2:41">
      <c r="H837" s="156" t="s">
        <v>28</v>
      </c>
      <c r="I837" s="156"/>
      <c r="J837" s="156"/>
      <c r="V837" s="17"/>
      <c r="AC837" s="159"/>
      <c r="AD837" s="159"/>
      <c r="AE837" s="159"/>
    </row>
    <row r="838" spans="2:41">
      <c r="H838" s="156"/>
      <c r="I838" s="156"/>
      <c r="J838" s="156"/>
      <c r="V838" s="17"/>
      <c r="AC838" s="159"/>
      <c r="AD838" s="159"/>
      <c r="AE838" s="159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7" t="s">
        <v>20</v>
      </c>
      <c r="F842" s="157"/>
      <c r="G842" s="157"/>
      <c r="H842" s="157"/>
      <c r="V842" s="17"/>
      <c r="X842" s="23" t="s">
        <v>32</v>
      </c>
      <c r="Y842" s="20">
        <f>IF(B842="PAGADO",0,C847)</f>
        <v>0</v>
      </c>
      <c r="AA842" s="157" t="s">
        <v>20</v>
      </c>
      <c r="AB842" s="157"/>
      <c r="AC842" s="157"/>
      <c r="AD842" s="157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60" t="str">
        <f>IF(C847&lt;0,"NO PAGAR","COBRAR")</f>
        <v>COBRAR</v>
      </c>
      <c r="C848" s="16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0" t="str">
        <f>IF(Y847&lt;0,"NO PAGAR","COBRAR")</f>
        <v>COBRAR</v>
      </c>
      <c r="Y848" s="16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6" t="s">
        <v>30</v>
      </c>
      <c r="I882" s="156"/>
      <c r="J882" s="156"/>
      <c r="V882" s="17"/>
      <c r="AA882" s="156" t="s">
        <v>31</v>
      </c>
      <c r="AB882" s="156"/>
      <c r="AC882" s="156"/>
    </row>
    <row r="883" spans="2:41">
      <c r="H883" s="156"/>
      <c r="I883" s="156"/>
      <c r="J883" s="156"/>
      <c r="V883" s="17"/>
      <c r="AA883" s="156"/>
      <c r="AB883" s="156"/>
      <c r="AC883" s="156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7" t="s">
        <v>20</v>
      </c>
      <c r="F887" s="157"/>
      <c r="G887" s="157"/>
      <c r="H887" s="157"/>
      <c r="V887" s="17"/>
      <c r="X887" s="23" t="s">
        <v>32</v>
      </c>
      <c r="Y887" s="20">
        <f>IF(B1687="PAGADO",0,C892)</f>
        <v>0</v>
      </c>
      <c r="AA887" s="157" t="s">
        <v>20</v>
      </c>
      <c r="AB887" s="157"/>
      <c r="AC887" s="157"/>
      <c r="AD887" s="157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58" t="str">
        <f>IF(Y892&lt;0,"NO PAGAR","COBRAR'")</f>
        <v>COBRAR'</v>
      </c>
      <c r="Y893" s="158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58" t="str">
        <f>IF(C892&lt;0,"NO PAGAR","COBRAR'")</f>
        <v>COBRAR'</v>
      </c>
      <c r="C894" s="158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9" t="s">
        <v>29</v>
      </c>
      <c r="AD930" s="159"/>
      <c r="AE930" s="159"/>
    </row>
    <row r="931" spans="2:41">
      <c r="H931" s="156" t="s">
        <v>28</v>
      </c>
      <c r="I931" s="156"/>
      <c r="J931" s="156"/>
      <c r="V931" s="17"/>
      <c r="AC931" s="159"/>
      <c r="AD931" s="159"/>
      <c r="AE931" s="159"/>
    </row>
    <row r="932" spans="2:41">
      <c r="H932" s="156"/>
      <c r="I932" s="156"/>
      <c r="J932" s="156"/>
      <c r="V932" s="17"/>
      <c r="AC932" s="159"/>
      <c r="AD932" s="159"/>
      <c r="AE932" s="159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7" t="s">
        <v>20</v>
      </c>
      <c r="F936" s="157"/>
      <c r="G936" s="157"/>
      <c r="H936" s="157"/>
      <c r="V936" s="17"/>
      <c r="X936" s="23" t="s">
        <v>32</v>
      </c>
      <c r="Y936" s="20">
        <f>IF(B936="PAGADO",0,C941)</f>
        <v>0</v>
      </c>
      <c r="AA936" s="157" t="s">
        <v>20</v>
      </c>
      <c r="AB936" s="157"/>
      <c r="AC936" s="157"/>
      <c r="AD936" s="157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60" t="str">
        <f>IF(C941&lt;0,"NO PAGAR","COBRAR")</f>
        <v>COBRAR</v>
      </c>
      <c r="C942" s="16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0" t="str">
        <f>IF(Y941&lt;0,"NO PAGAR","COBRAR")</f>
        <v>COBRAR</v>
      </c>
      <c r="Y942" s="16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6" t="s">
        <v>30</v>
      </c>
      <c r="I976" s="156"/>
      <c r="J976" s="156"/>
      <c r="V976" s="17"/>
      <c r="AA976" s="156" t="s">
        <v>31</v>
      </c>
      <c r="AB976" s="156"/>
      <c r="AC976" s="156"/>
    </row>
    <row r="977" spans="2:41">
      <c r="H977" s="156"/>
      <c r="I977" s="156"/>
      <c r="J977" s="156"/>
      <c r="V977" s="17"/>
      <c r="AA977" s="156"/>
      <c r="AB977" s="156"/>
      <c r="AC977" s="156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7" t="s">
        <v>20</v>
      </c>
      <c r="F981" s="157"/>
      <c r="G981" s="157"/>
      <c r="H981" s="157"/>
      <c r="V981" s="17"/>
      <c r="X981" s="23" t="s">
        <v>32</v>
      </c>
      <c r="Y981" s="20">
        <f>IF(B1781="PAGADO",0,C986)</f>
        <v>0</v>
      </c>
      <c r="AA981" s="157" t="s">
        <v>20</v>
      </c>
      <c r="AB981" s="157"/>
      <c r="AC981" s="157"/>
      <c r="AD981" s="157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58" t="str">
        <f>IF(Y986&lt;0,"NO PAGAR","COBRAR'")</f>
        <v>COBRAR'</v>
      </c>
      <c r="Y987" s="15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58" t="str">
        <f>IF(C986&lt;0,"NO PAGAR","COBRAR'")</f>
        <v>COBRAR'</v>
      </c>
      <c r="C988" s="15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9" t="s">
        <v>29</v>
      </c>
      <c r="AD1023" s="159"/>
      <c r="AE1023" s="159"/>
    </row>
    <row r="1024" spans="2:31">
      <c r="H1024" s="156" t="s">
        <v>28</v>
      </c>
      <c r="I1024" s="156"/>
      <c r="J1024" s="156"/>
      <c r="V1024" s="17"/>
      <c r="AC1024" s="159"/>
      <c r="AD1024" s="159"/>
      <c r="AE1024" s="159"/>
    </row>
    <row r="1025" spans="2:41">
      <c r="H1025" s="156"/>
      <c r="I1025" s="156"/>
      <c r="J1025" s="156"/>
      <c r="V1025" s="17"/>
      <c r="AC1025" s="159"/>
      <c r="AD1025" s="159"/>
      <c r="AE1025" s="159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7" t="s">
        <v>20</v>
      </c>
      <c r="F1029" s="157"/>
      <c r="G1029" s="157"/>
      <c r="H1029" s="157"/>
      <c r="V1029" s="17"/>
      <c r="X1029" s="23" t="s">
        <v>32</v>
      </c>
      <c r="Y1029" s="20">
        <f>IF(B1029="PAGADO",0,C1034)</f>
        <v>0</v>
      </c>
      <c r="AA1029" s="157" t="s">
        <v>20</v>
      </c>
      <c r="AB1029" s="157"/>
      <c r="AC1029" s="157"/>
      <c r="AD1029" s="157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60" t="str">
        <f>IF(C1034&lt;0,"NO PAGAR","COBRAR")</f>
        <v>COBRAR</v>
      </c>
      <c r="C1035" s="16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0" t="str">
        <f>IF(Y1034&lt;0,"NO PAGAR","COBRAR")</f>
        <v>COBRAR</v>
      </c>
      <c r="Y1035" s="16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6" t="s">
        <v>30</v>
      </c>
      <c r="I1069" s="156"/>
      <c r="J1069" s="156"/>
      <c r="V1069" s="17"/>
      <c r="AA1069" s="156" t="s">
        <v>31</v>
      </c>
      <c r="AB1069" s="156"/>
      <c r="AC1069" s="156"/>
    </row>
    <row r="1070" spans="1:43">
      <c r="H1070" s="156"/>
      <c r="I1070" s="156"/>
      <c r="J1070" s="156"/>
      <c r="V1070" s="17"/>
      <c r="AA1070" s="156"/>
      <c r="AB1070" s="156"/>
      <c r="AC1070" s="156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7" t="s">
        <v>20</v>
      </c>
      <c r="F1074" s="157"/>
      <c r="G1074" s="157"/>
      <c r="H1074" s="157"/>
      <c r="V1074" s="17"/>
      <c r="X1074" s="23" t="s">
        <v>32</v>
      </c>
      <c r="Y1074" s="20">
        <f>IF(B1874="PAGADO",0,C1079)</f>
        <v>0</v>
      </c>
      <c r="AA1074" s="157" t="s">
        <v>20</v>
      </c>
      <c r="AB1074" s="157"/>
      <c r="AC1074" s="157"/>
      <c r="AD1074" s="157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58" t="str">
        <f>IF(Y1079&lt;0,"NO PAGAR","COBRAR'")</f>
        <v>COBRAR'</v>
      </c>
      <c r="Y1080" s="158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58" t="str">
        <f>IF(C1079&lt;0,"NO PAGAR","COBRAR'")</f>
        <v>COBRAR'</v>
      </c>
      <c r="C1081" s="158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S411" workbookViewId="0">
      <selection activeCell="AA421" sqref="AA42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7" t="s">
        <v>134</v>
      </c>
      <c r="F8" s="157"/>
      <c r="G8" s="157"/>
      <c r="H8" s="157"/>
      <c r="V8" s="17"/>
      <c r="X8" s="23" t="s">
        <v>156</v>
      </c>
      <c r="Y8" s="20">
        <f>IF(B8="PAGADO",0,C13)</f>
        <v>0</v>
      </c>
      <c r="AA8" s="157" t="s">
        <v>157</v>
      </c>
      <c r="AB8" s="157"/>
      <c r="AC8" s="157"/>
      <c r="AD8" s="15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 ht="15" customHeight="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7" t="s">
        <v>195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239</v>
      </c>
      <c r="AB53" s="157"/>
      <c r="AC53" s="157"/>
      <c r="AD53" s="15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9" t="s">
        <v>29</v>
      </c>
      <c r="AD93" s="159"/>
      <c r="AE93" s="159"/>
    </row>
    <row r="94" spans="2:31">
      <c r="H94" s="156" t="s">
        <v>28</v>
      </c>
      <c r="I94" s="156"/>
      <c r="J94" s="156"/>
      <c r="V94" s="17"/>
      <c r="AC94" s="159"/>
      <c r="AD94" s="159"/>
      <c r="AE94" s="159"/>
    </row>
    <row r="95" spans="2:31">
      <c r="H95" s="156"/>
      <c r="I95" s="156"/>
      <c r="J95" s="156"/>
      <c r="V95" s="17"/>
      <c r="AC95" s="159"/>
      <c r="AD95" s="159"/>
      <c r="AE95" s="159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7" t="s">
        <v>287</v>
      </c>
      <c r="F99" s="157"/>
      <c r="G99" s="157"/>
      <c r="H99" s="157"/>
      <c r="V99" s="17"/>
      <c r="X99" s="23" t="s">
        <v>282</v>
      </c>
      <c r="Y99" s="20">
        <f>IF(B99="PAGADO",0,C104)</f>
        <v>0</v>
      </c>
      <c r="AA99" s="157" t="s">
        <v>134</v>
      </c>
      <c r="AB99" s="157"/>
      <c r="AC99" s="157"/>
      <c r="AD99" s="15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60" t="str">
        <f>IF(C104&lt;0,"NO PAGAR","COBRAR")</f>
        <v>COBRAR</v>
      </c>
      <c r="C105" s="16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60" t="str">
        <f>IF(Y104&lt;0,"NO PAGAR","COBRAR")</f>
        <v>COBRAR</v>
      </c>
      <c r="Y105" s="16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7" t="s">
        <v>20</v>
      </c>
      <c r="F136" s="157"/>
      <c r="G136" s="157"/>
      <c r="H136" s="157"/>
      <c r="V136" s="17"/>
      <c r="X136" s="23" t="s">
        <v>82</v>
      </c>
      <c r="Y136" s="20">
        <f>IF(B136="PAGADO",0,C141)</f>
        <v>0</v>
      </c>
      <c r="AA136" s="157" t="s">
        <v>20</v>
      </c>
      <c r="AB136" s="157"/>
      <c r="AC136" s="157"/>
      <c r="AD136" s="15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COBRAR'</v>
      </c>
      <c r="Y142" s="15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COBRAR'</v>
      </c>
      <c r="C143" s="15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9" t="s">
        <v>29</v>
      </c>
      <c r="AD179" s="159"/>
      <c r="AE179" s="159"/>
    </row>
    <row r="180" spans="2:41">
      <c r="H180" s="156" t="s">
        <v>28</v>
      </c>
      <c r="I180" s="156"/>
      <c r="J180" s="156"/>
      <c r="V180" s="17"/>
      <c r="AC180" s="159"/>
      <c r="AD180" s="159"/>
      <c r="AE180" s="159"/>
    </row>
    <row r="181" spans="2:41">
      <c r="H181" s="156"/>
      <c r="I181" s="156"/>
      <c r="J181" s="156"/>
      <c r="V181" s="17"/>
      <c r="AC181" s="159"/>
      <c r="AD181" s="159"/>
      <c r="AE181" s="159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7" t="s">
        <v>20</v>
      </c>
      <c r="F185" s="157"/>
      <c r="G185" s="157"/>
      <c r="H185" s="157"/>
      <c r="V185" s="17"/>
      <c r="X185" s="23" t="s">
        <v>82</v>
      </c>
      <c r="Y185" s="20">
        <f>IF(B185="PAGADO",0,C190)</f>
        <v>0</v>
      </c>
      <c r="AA185" s="157" t="s">
        <v>20</v>
      </c>
      <c r="AB185" s="157"/>
      <c r="AC185" s="157"/>
      <c r="AD185" s="15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60" t="str">
        <f>IF(C190&lt;0,"NO PAGAR","COBRAR")</f>
        <v>COBRAR</v>
      </c>
      <c r="C191" s="16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60" t="str">
        <f>IF(Y190&lt;0,"NO PAGAR","COBRAR")</f>
        <v>COBRAR</v>
      </c>
      <c r="Y191" s="16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6" t="s">
        <v>30</v>
      </c>
      <c r="I225" s="156"/>
      <c r="J225" s="156"/>
      <c r="V225" s="17"/>
      <c r="AA225" s="156" t="s">
        <v>31</v>
      </c>
      <c r="AB225" s="156"/>
      <c r="AC225" s="156"/>
    </row>
    <row r="226" spans="2:41">
      <c r="H226" s="156"/>
      <c r="I226" s="156"/>
      <c r="J226" s="156"/>
      <c r="V226" s="17"/>
      <c r="AA226" s="156"/>
      <c r="AB226" s="156"/>
      <c r="AC226" s="15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7" t="s">
        <v>20</v>
      </c>
      <c r="F230" s="157"/>
      <c r="G230" s="157"/>
      <c r="H230" s="157"/>
      <c r="V230" s="17"/>
      <c r="X230" s="23" t="s">
        <v>32</v>
      </c>
      <c r="Y230" s="20">
        <f>IF(B1023="PAGADO",0,C235)</f>
        <v>0</v>
      </c>
      <c r="AA230" s="157" t="s">
        <v>20</v>
      </c>
      <c r="AB230" s="157"/>
      <c r="AC230" s="157"/>
      <c r="AD230" s="15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58" t="str">
        <f>IF(Y235&lt;0,"NO PAGAR","COBRAR'")</f>
        <v>COBRAR'</v>
      </c>
      <c r="Y236" s="15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58" t="str">
        <f>IF(C235&lt;0,"NO PAGAR","COBRAR'")</f>
        <v>COBRAR'</v>
      </c>
      <c r="C237" s="15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9" t="s">
        <v>29</v>
      </c>
      <c r="AD271" s="159"/>
      <c r="AE271" s="159"/>
    </row>
    <row r="272" spans="2:31">
      <c r="H272" s="156" t="s">
        <v>28</v>
      </c>
      <c r="I272" s="156"/>
      <c r="J272" s="156"/>
      <c r="V272" s="17"/>
      <c r="AC272" s="159"/>
      <c r="AD272" s="159"/>
      <c r="AE272" s="159"/>
    </row>
    <row r="273" spans="2:41">
      <c r="H273" s="156"/>
      <c r="I273" s="156"/>
      <c r="J273" s="156"/>
      <c r="V273" s="17"/>
      <c r="AC273" s="159"/>
      <c r="AD273" s="159"/>
      <c r="AE273" s="159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7" t="s">
        <v>20</v>
      </c>
      <c r="F277" s="157"/>
      <c r="G277" s="157"/>
      <c r="H277" s="157"/>
      <c r="V277" s="17"/>
      <c r="X277" s="23" t="s">
        <v>282</v>
      </c>
      <c r="Y277" s="20">
        <f>IF(B277="PAGADO",0,C282)</f>
        <v>0</v>
      </c>
      <c r="AA277" s="157" t="s">
        <v>134</v>
      </c>
      <c r="AB277" s="157"/>
      <c r="AC277" s="157"/>
      <c r="AD277" s="15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60" t="str">
        <f>IF(C282&lt;0,"NO PAGAR","COBRAR")</f>
        <v>COBRAR</v>
      </c>
      <c r="C283" s="16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60" t="str">
        <f>IF(Y282&lt;0,"NO PAGAR","COBRAR")</f>
        <v>COBRAR</v>
      </c>
      <c r="Y283" s="16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6" t="s">
        <v>30</v>
      </c>
      <c r="I317" s="156"/>
      <c r="J317" s="156"/>
      <c r="V317" s="17"/>
      <c r="AA317" s="156" t="s">
        <v>31</v>
      </c>
      <c r="AB317" s="156"/>
      <c r="AC317" s="156"/>
    </row>
    <row r="318" spans="1:43">
      <c r="H318" s="156"/>
      <c r="I318" s="156"/>
      <c r="J318" s="156"/>
      <c r="V318" s="17"/>
      <c r="AA318" s="156"/>
      <c r="AB318" s="156"/>
      <c r="AC318" s="15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7" t="s">
        <v>20</v>
      </c>
      <c r="F322" s="157"/>
      <c r="G322" s="157"/>
      <c r="H322" s="157"/>
      <c r="V322" s="17"/>
      <c r="X322" s="23" t="s">
        <v>32</v>
      </c>
      <c r="Y322" s="20">
        <f>IF(B1115="PAGADO",0,C327)</f>
        <v>0</v>
      </c>
      <c r="AA322" s="157" t="s">
        <v>20</v>
      </c>
      <c r="AB322" s="157"/>
      <c r="AC322" s="157"/>
      <c r="AD322" s="15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58" t="str">
        <f>IF(Y327&lt;0,"NO PAGAR","COBRAR'")</f>
        <v>COBRAR'</v>
      </c>
      <c r="Y328" s="15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58" t="str">
        <f>IF(C327&lt;0,"NO PAGAR","COBRAR'")</f>
        <v>COBRAR'</v>
      </c>
      <c r="C329" s="15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9" t="s">
        <v>29</v>
      </c>
      <c r="AD364" s="159"/>
      <c r="AE364" s="159"/>
    </row>
    <row r="365" spans="8:31">
      <c r="H365" s="156" t="s">
        <v>28</v>
      </c>
      <c r="I365" s="156"/>
      <c r="J365" s="156"/>
      <c r="V365" s="17"/>
      <c r="AC365" s="159"/>
      <c r="AD365" s="159"/>
      <c r="AE365" s="159"/>
    </row>
    <row r="366" spans="8:31">
      <c r="H366" s="156"/>
      <c r="I366" s="156"/>
      <c r="J366" s="156"/>
      <c r="V366" s="17"/>
      <c r="AC366" s="159"/>
      <c r="AD366" s="159"/>
      <c r="AE366" s="159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7" t="s">
        <v>20</v>
      </c>
      <c r="F370" s="157"/>
      <c r="G370" s="157"/>
      <c r="H370" s="157"/>
      <c r="V370" s="17"/>
      <c r="X370" s="23" t="s">
        <v>32</v>
      </c>
      <c r="Y370" s="20">
        <f>IF(B370="PAGADO",0,C375)</f>
        <v>0</v>
      </c>
      <c r="AA370" s="157" t="s">
        <v>20</v>
      </c>
      <c r="AB370" s="157"/>
      <c r="AC370" s="157"/>
      <c r="AD370" s="15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60" t="str">
        <f>IF(C375&lt;0,"NO PAGAR","COBRAR")</f>
        <v>COBRAR</v>
      </c>
      <c r="C376" s="16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0" t="str">
        <f>IF(Y375&lt;0,"NO PAGAR","COBRAR")</f>
        <v>COBRAR</v>
      </c>
      <c r="Y376" s="16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6" t="s">
        <v>30</v>
      </c>
      <c r="I410" s="156"/>
      <c r="J410" s="156"/>
      <c r="V410" s="17"/>
      <c r="AA410" s="156" t="s">
        <v>31</v>
      </c>
      <c r="AB410" s="156"/>
      <c r="AC410" s="156"/>
    </row>
    <row r="411" spans="1:43">
      <c r="H411" s="156"/>
      <c r="I411" s="156"/>
      <c r="J411" s="156"/>
      <c r="V411" s="17"/>
      <c r="AA411" s="156"/>
      <c r="AB411" s="156"/>
      <c r="AC411" s="15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7" t="s">
        <v>20</v>
      </c>
      <c r="F415" s="157"/>
      <c r="G415" s="157"/>
      <c r="H415" s="157"/>
      <c r="V415" s="17"/>
      <c r="X415" s="23" t="s">
        <v>156</v>
      </c>
      <c r="Y415" s="20">
        <f>IF(B1208="PAGADO",0,C420)</f>
        <v>0</v>
      </c>
      <c r="AA415" s="157" t="s">
        <v>864</v>
      </c>
      <c r="AB415" s="157"/>
      <c r="AC415" s="157"/>
      <c r="AD415" s="15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COBRAR'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9" t="s">
        <v>29</v>
      </c>
      <c r="AD454" s="159"/>
      <c r="AE454" s="159"/>
    </row>
    <row r="455" spans="2:41">
      <c r="H455" s="156" t="s">
        <v>28</v>
      </c>
      <c r="I455" s="156"/>
      <c r="J455" s="156"/>
      <c r="V455" s="17"/>
      <c r="AC455" s="159"/>
      <c r="AD455" s="159"/>
      <c r="AE455" s="159"/>
    </row>
    <row r="456" spans="2:41">
      <c r="H456" s="156"/>
      <c r="I456" s="156"/>
      <c r="J456" s="156"/>
      <c r="V456" s="17"/>
      <c r="AC456" s="159"/>
      <c r="AD456" s="159"/>
      <c r="AE456" s="159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7" t="s">
        <v>20</v>
      </c>
      <c r="F460" s="157"/>
      <c r="G460" s="157"/>
      <c r="H460" s="157"/>
      <c r="V460" s="17"/>
      <c r="X460" s="23" t="s">
        <v>32</v>
      </c>
      <c r="Y460" s="20">
        <f>IF(B460="PAGADO",0,C465)</f>
        <v>0</v>
      </c>
      <c r="AA460" s="157" t="s">
        <v>20</v>
      </c>
      <c r="AB460" s="157"/>
      <c r="AC460" s="157"/>
      <c r="AD460" s="15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60" t="str">
        <f>IF(C465&lt;0,"NO PAGAR","COBRAR")</f>
        <v>COBRAR</v>
      </c>
      <c r="C466" s="16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0" t="str">
        <f>IF(Y465&lt;0,"NO PAGAR","COBRAR")</f>
        <v>COBRAR</v>
      </c>
      <c r="Y466" s="16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6" t="s">
        <v>30</v>
      </c>
      <c r="I500" s="156"/>
      <c r="J500" s="156"/>
      <c r="V500" s="17"/>
      <c r="AA500" s="156" t="s">
        <v>31</v>
      </c>
      <c r="AB500" s="156"/>
      <c r="AC500" s="156"/>
    </row>
    <row r="501" spans="1:43">
      <c r="H501" s="156"/>
      <c r="I501" s="156"/>
      <c r="J501" s="156"/>
      <c r="V501" s="17"/>
      <c r="AA501" s="156"/>
      <c r="AB501" s="156"/>
      <c r="AC501" s="15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7" t="s">
        <v>20</v>
      </c>
      <c r="F505" s="157"/>
      <c r="G505" s="157"/>
      <c r="H505" s="157"/>
      <c r="V505" s="17"/>
      <c r="X505" s="23" t="s">
        <v>32</v>
      </c>
      <c r="Y505" s="20">
        <f>IF(B1305="PAGADO",0,C510)</f>
        <v>0</v>
      </c>
      <c r="AA505" s="157" t="s">
        <v>20</v>
      </c>
      <c r="AB505" s="157"/>
      <c r="AC505" s="157"/>
      <c r="AD505" s="157"/>
    </row>
    <row r="506" spans="1:43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8" t="str">
        <f>IF(Y510&lt;0,"NO PAGAR","COBRAR'")</f>
        <v>COBRAR'</v>
      </c>
      <c r="Y511" s="15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58" t="str">
        <f>IF(C510&lt;0,"NO PAGAR","COBRAR'")</f>
        <v>COBRAR'</v>
      </c>
      <c r="C512" s="15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9" t="s">
        <v>29</v>
      </c>
      <c r="AD553" s="159"/>
      <c r="AE553" s="159"/>
    </row>
    <row r="554" spans="2:41">
      <c r="H554" s="156" t="s">
        <v>28</v>
      </c>
      <c r="I554" s="156"/>
      <c r="J554" s="156"/>
      <c r="V554" s="17"/>
      <c r="AC554" s="159"/>
      <c r="AD554" s="159"/>
      <c r="AE554" s="159"/>
    </row>
    <row r="555" spans="2:41">
      <c r="H555" s="156"/>
      <c r="I555" s="156"/>
      <c r="J555" s="156"/>
      <c r="V555" s="17"/>
      <c r="AC555" s="159"/>
      <c r="AD555" s="159"/>
      <c r="AE555" s="159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0</v>
      </c>
      <c r="E559" s="157" t="s">
        <v>20</v>
      </c>
      <c r="F559" s="157"/>
      <c r="G559" s="157"/>
      <c r="H559" s="157"/>
      <c r="V559" s="17"/>
      <c r="X559" s="23" t="s">
        <v>32</v>
      </c>
      <c r="Y559" s="20">
        <f>IF(B559="PAGADO",0,C564)</f>
        <v>0</v>
      </c>
      <c r="AA559" s="157" t="s">
        <v>20</v>
      </c>
      <c r="AB559" s="157"/>
      <c r="AC559" s="157"/>
      <c r="AD559" s="157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60" t="str">
        <f>IF(C564&lt;0,"NO PAGAR","COBRAR")</f>
        <v>COBRAR</v>
      </c>
      <c r="C565" s="16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60" t="str">
        <f>IF(Y564&lt;0,"NO PAGAR","COBRAR")</f>
        <v>COBRAR</v>
      </c>
      <c r="Y565" s="16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6" t="s">
        <v>30</v>
      </c>
      <c r="I599" s="156"/>
      <c r="J599" s="156"/>
      <c r="V599" s="17"/>
      <c r="AA599" s="156" t="s">
        <v>31</v>
      </c>
      <c r="AB599" s="156"/>
      <c r="AC599" s="156"/>
    </row>
    <row r="600" spans="1:43">
      <c r="H600" s="156"/>
      <c r="I600" s="156"/>
      <c r="J600" s="156"/>
      <c r="V600" s="17"/>
      <c r="AA600" s="156"/>
      <c r="AB600" s="156"/>
      <c r="AC600" s="156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0</v>
      </c>
      <c r="E604" s="157" t="s">
        <v>20</v>
      </c>
      <c r="F604" s="157"/>
      <c r="G604" s="157"/>
      <c r="H604" s="157"/>
      <c r="V604" s="17"/>
      <c r="X604" s="23" t="s">
        <v>32</v>
      </c>
      <c r="Y604" s="20">
        <f>IF(B1404="PAGADO",0,C609)</f>
        <v>0</v>
      </c>
      <c r="AA604" s="157" t="s">
        <v>20</v>
      </c>
      <c r="AB604" s="157"/>
      <c r="AC604" s="157"/>
      <c r="AD604" s="157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8" t="str">
        <f>IF(Y609&lt;0,"NO PAGAR","COBRAR'")</f>
        <v>COBRAR'</v>
      </c>
      <c r="Y610" s="15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58" t="str">
        <f>IF(C609&lt;0,"NO PAGAR","COBRAR'")</f>
        <v>COBRAR'</v>
      </c>
      <c r="C611" s="158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9" t="s">
        <v>29</v>
      </c>
      <c r="AD646" s="159"/>
      <c r="AE646" s="159"/>
    </row>
    <row r="647" spans="2:41">
      <c r="H647" s="156" t="s">
        <v>28</v>
      </c>
      <c r="I647" s="156"/>
      <c r="J647" s="156"/>
      <c r="V647" s="17"/>
      <c r="AC647" s="159"/>
      <c r="AD647" s="159"/>
      <c r="AE647" s="159"/>
    </row>
    <row r="648" spans="2:41">
      <c r="H648" s="156"/>
      <c r="I648" s="156"/>
      <c r="J648" s="156"/>
      <c r="V648" s="17"/>
      <c r="AC648" s="159"/>
      <c r="AD648" s="159"/>
      <c r="AE648" s="159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0</v>
      </c>
      <c r="E652" s="157" t="s">
        <v>20</v>
      </c>
      <c r="F652" s="157"/>
      <c r="G652" s="157"/>
      <c r="H652" s="157"/>
      <c r="V652" s="17"/>
      <c r="X652" s="23" t="s">
        <v>32</v>
      </c>
      <c r="Y652" s="20">
        <f>IF(B652="PAGADO",0,C657)</f>
        <v>0</v>
      </c>
      <c r="AA652" s="157" t="s">
        <v>20</v>
      </c>
      <c r="AB652" s="157"/>
      <c r="AC652" s="157"/>
      <c r="AD652" s="157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60" t="str">
        <f>IF(C657&lt;0,"NO PAGAR","COBRAR")</f>
        <v>COBRAR</v>
      </c>
      <c r="C658" s="16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60" t="str">
        <f>IF(Y657&lt;0,"NO PAGAR","COBRAR")</f>
        <v>COBRAR</v>
      </c>
      <c r="Y658" s="16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6" t="s">
        <v>30</v>
      </c>
      <c r="I692" s="156"/>
      <c r="J692" s="156"/>
      <c r="V692" s="17"/>
      <c r="AA692" s="156" t="s">
        <v>31</v>
      </c>
      <c r="AB692" s="156"/>
      <c r="AC692" s="156"/>
    </row>
    <row r="693" spans="1:43">
      <c r="H693" s="156"/>
      <c r="I693" s="156"/>
      <c r="J693" s="156"/>
      <c r="V693" s="17"/>
      <c r="AA693" s="156"/>
      <c r="AB693" s="156"/>
      <c r="AC693" s="156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0</v>
      </c>
      <c r="E697" s="157" t="s">
        <v>20</v>
      </c>
      <c r="F697" s="157"/>
      <c r="G697" s="157"/>
      <c r="H697" s="157"/>
      <c r="V697" s="17"/>
      <c r="X697" s="23" t="s">
        <v>32</v>
      </c>
      <c r="Y697" s="20">
        <f>IF(B1497="PAGADO",0,C702)</f>
        <v>0</v>
      </c>
      <c r="AA697" s="157" t="s">
        <v>20</v>
      </c>
      <c r="AB697" s="157"/>
      <c r="AC697" s="157"/>
      <c r="AD697" s="157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8" t="str">
        <f>IF(Y702&lt;0,"NO PAGAR","COBRAR'")</f>
        <v>COBRAR'</v>
      </c>
      <c r="Y703" s="15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58" t="str">
        <f>IF(C702&lt;0,"NO PAGAR","COBRAR'")</f>
        <v>COBRAR'</v>
      </c>
      <c r="C704" s="15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9" t="s">
        <v>29</v>
      </c>
      <c r="AD739" s="159"/>
      <c r="AE739" s="159"/>
    </row>
    <row r="740" spans="2:41">
      <c r="H740" s="156" t="s">
        <v>28</v>
      </c>
      <c r="I740" s="156"/>
      <c r="J740" s="156"/>
      <c r="V740" s="17"/>
      <c r="AC740" s="159"/>
      <c r="AD740" s="159"/>
      <c r="AE740" s="159"/>
    </row>
    <row r="741" spans="2:41">
      <c r="H741" s="156"/>
      <c r="I741" s="156"/>
      <c r="J741" s="156"/>
      <c r="V741" s="17"/>
      <c r="AC741" s="159"/>
      <c r="AD741" s="159"/>
      <c r="AE741" s="159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0</v>
      </c>
      <c r="E745" s="157" t="s">
        <v>20</v>
      </c>
      <c r="F745" s="157"/>
      <c r="G745" s="157"/>
      <c r="H745" s="157"/>
      <c r="V745" s="17"/>
      <c r="X745" s="23" t="s">
        <v>32</v>
      </c>
      <c r="Y745" s="20">
        <f>IF(B745="PAGADO",0,C750)</f>
        <v>0</v>
      </c>
      <c r="AA745" s="157" t="s">
        <v>20</v>
      </c>
      <c r="AB745" s="157"/>
      <c r="AC745" s="157"/>
      <c r="AD745" s="15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60" t="str">
        <f>IF(C750&lt;0,"NO PAGAR","COBRAR")</f>
        <v>COBRAR</v>
      </c>
      <c r="C751" s="16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60" t="str">
        <f>IF(Y750&lt;0,"NO PAGAR","COBRAR")</f>
        <v>COBRAR</v>
      </c>
      <c r="Y751" s="16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6" t="s">
        <v>30</v>
      </c>
      <c r="I785" s="156"/>
      <c r="J785" s="156"/>
      <c r="V785" s="17"/>
      <c r="AA785" s="156" t="s">
        <v>31</v>
      </c>
      <c r="AB785" s="156"/>
      <c r="AC785" s="156"/>
    </row>
    <row r="786" spans="2:41">
      <c r="H786" s="156"/>
      <c r="I786" s="156"/>
      <c r="J786" s="156"/>
      <c r="V786" s="17"/>
      <c r="AA786" s="156"/>
      <c r="AB786" s="156"/>
      <c r="AC786" s="156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0</v>
      </c>
      <c r="E790" s="157" t="s">
        <v>20</v>
      </c>
      <c r="F790" s="157"/>
      <c r="G790" s="157"/>
      <c r="H790" s="157"/>
      <c r="V790" s="17"/>
      <c r="X790" s="23" t="s">
        <v>32</v>
      </c>
      <c r="Y790" s="20">
        <f>IF(B1590="PAGADO",0,C795)</f>
        <v>0</v>
      </c>
      <c r="AA790" s="157" t="s">
        <v>20</v>
      </c>
      <c r="AB790" s="157"/>
      <c r="AC790" s="157"/>
      <c r="AD790" s="15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8" t="str">
        <f>IF(Y795&lt;0,"NO PAGAR","COBRAR'")</f>
        <v>COBRAR'</v>
      </c>
      <c r="Y796" s="15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58" t="str">
        <f>IF(C795&lt;0,"NO PAGAR","COBRAR'")</f>
        <v>COBRAR'</v>
      </c>
      <c r="C797" s="15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9" t="s">
        <v>29</v>
      </c>
      <c r="AD832" s="159"/>
      <c r="AE832" s="159"/>
    </row>
    <row r="833" spans="2:41">
      <c r="H833" s="156" t="s">
        <v>28</v>
      </c>
      <c r="I833" s="156"/>
      <c r="J833" s="156"/>
      <c r="V833" s="17"/>
      <c r="AC833" s="159"/>
      <c r="AD833" s="159"/>
      <c r="AE833" s="159"/>
    </row>
    <row r="834" spans="2:41">
      <c r="H834" s="156"/>
      <c r="I834" s="156"/>
      <c r="J834" s="156"/>
      <c r="V834" s="17"/>
      <c r="AC834" s="159"/>
      <c r="AD834" s="159"/>
      <c r="AE834" s="159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0</v>
      </c>
      <c r="E838" s="157" t="s">
        <v>20</v>
      </c>
      <c r="F838" s="157"/>
      <c r="G838" s="157"/>
      <c r="H838" s="157"/>
      <c r="V838" s="17"/>
      <c r="X838" s="23" t="s">
        <v>32</v>
      </c>
      <c r="Y838" s="20">
        <f>IF(B838="PAGADO",0,C843)</f>
        <v>0</v>
      </c>
      <c r="AA838" s="157" t="s">
        <v>20</v>
      </c>
      <c r="AB838" s="157"/>
      <c r="AC838" s="157"/>
      <c r="AD838" s="157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60" t="str">
        <f>IF(C843&lt;0,"NO PAGAR","COBRAR")</f>
        <v>COBRAR</v>
      </c>
      <c r="C844" s="16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60" t="str">
        <f>IF(Y843&lt;0,"NO PAGAR","COBRAR")</f>
        <v>COBRAR</v>
      </c>
      <c r="Y844" s="16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6" t="s">
        <v>30</v>
      </c>
      <c r="I878" s="156"/>
      <c r="J878" s="156"/>
      <c r="V878" s="17"/>
      <c r="AA878" s="156" t="s">
        <v>31</v>
      </c>
      <c r="AB878" s="156"/>
      <c r="AC878" s="156"/>
    </row>
    <row r="879" spans="1:43">
      <c r="H879" s="156"/>
      <c r="I879" s="156"/>
      <c r="J879" s="156"/>
      <c r="V879" s="17"/>
      <c r="AA879" s="156"/>
      <c r="AB879" s="156"/>
      <c r="AC879" s="156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0</v>
      </c>
      <c r="E883" s="157" t="s">
        <v>20</v>
      </c>
      <c r="F883" s="157"/>
      <c r="G883" s="157"/>
      <c r="H883" s="157"/>
      <c r="V883" s="17"/>
      <c r="X883" s="23" t="s">
        <v>32</v>
      </c>
      <c r="Y883" s="20">
        <f>IF(B1683="PAGADO",0,C888)</f>
        <v>0</v>
      </c>
      <c r="AA883" s="157" t="s">
        <v>20</v>
      </c>
      <c r="AB883" s="157"/>
      <c r="AC883" s="157"/>
      <c r="AD883" s="157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8" t="str">
        <f>IF(Y888&lt;0,"NO PAGAR","COBRAR'")</f>
        <v>COBRAR'</v>
      </c>
      <c r="Y889" s="15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58" t="str">
        <f>IF(C888&lt;0,"NO PAGAR","COBRAR'")</f>
        <v>COBRAR'</v>
      </c>
      <c r="C890" s="158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9" t="s">
        <v>29</v>
      </c>
      <c r="AD926" s="159"/>
      <c r="AE926" s="159"/>
    </row>
    <row r="927" spans="8:31">
      <c r="H927" s="156" t="s">
        <v>28</v>
      </c>
      <c r="I927" s="156"/>
      <c r="J927" s="156"/>
      <c r="V927" s="17"/>
      <c r="AC927" s="159"/>
      <c r="AD927" s="159"/>
      <c r="AE927" s="159"/>
    </row>
    <row r="928" spans="8:31">
      <c r="H928" s="156"/>
      <c r="I928" s="156"/>
      <c r="J928" s="156"/>
      <c r="V928" s="17"/>
      <c r="AC928" s="159"/>
      <c r="AD928" s="159"/>
      <c r="AE928" s="159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0</v>
      </c>
      <c r="E932" s="157" t="s">
        <v>20</v>
      </c>
      <c r="F932" s="157"/>
      <c r="G932" s="157"/>
      <c r="H932" s="157"/>
      <c r="V932" s="17"/>
      <c r="X932" s="23" t="s">
        <v>32</v>
      </c>
      <c r="Y932" s="20">
        <f>IF(B932="PAGADO",0,C937)</f>
        <v>0</v>
      </c>
      <c r="AA932" s="157" t="s">
        <v>20</v>
      </c>
      <c r="AB932" s="157"/>
      <c r="AC932" s="157"/>
      <c r="AD932" s="15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60" t="str">
        <f>IF(C937&lt;0,"NO PAGAR","COBRAR")</f>
        <v>COBRAR</v>
      </c>
      <c r="C938" s="16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60" t="str">
        <f>IF(Y937&lt;0,"NO PAGAR","COBRAR")</f>
        <v>COBRAR</v>
      </c>
      <c r="Y938" s="16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6" t="s">
        <v>30</v>
      </c>
      <c r="I972" s="156"/>
      <c r="J972" s="156"/>
      <c r="V972" s="17"/>
      <c r="AA972" s="156" t="s">
        <v>31</v>
      </c>
      <c r="AB972" s="156"/>
      <c r="AC972" s="156"/>
    </row>
    <row r="973" spans="1:43">
      <c r="H973" s="156"/>
      <c r="I973" s="156"/>
      <c r="J973" s="156"/>
      <c r="V973" s="17"/>
      <c r="AA973" s="156"/>
      <c r="AB973" s="156"/>
      <c r="AC973" s="156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0</v>
      </c>
      <c r="E977" s="157" t="s">
        <v>20</v>
      </c>
      <c r="F977" s="157"/>
      <c r="G977" s="157"/>
      <c r="H977" s="157"/>
      <c r="V977" s="17"/>
      <c r="X977" s="23" t="s">
        <v>32</v>
      </c>
      <c r="Y977" s="20">
        <f>IF(B1777="PAGADO",0,C982)</f>
        <v>0</v>
      </c>
      <c r="AA977" s="157" t="s">
        <v>20</v>
      </c>
      <c r="AB977" s="157"/>
      <c r="AC977" s="157"/>
      <c r="AD977" s="15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8" t="str">
        <f>IF(Y982&lt;0,"NO PAGAR","COBRAR'")</f>
        <v>COBRAR'</v>
      </c>
      <c r="Y983" s="15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58" t="str">
        <f>IF(C982&lt;0,"NO PAGAR","COBRAR'")</f>
        <v>COBRAR'</v>
      </c>
      <c r="C984" s="15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9" t="s">
        <v>29</v>
      </c>
      <c r="AD1019" s="159"/>
      <c r="AE1019" s="159"/>
    </row>
    <row r="1020" spans="2:31">
      <c r="H1020" s="156" t="s">
        <v>28</v>
      </c>
      <c r="I1020" s="156"/>
      <c r="J1020" s="156"/>
      <c r="V1020" s="17"/>
      <c r="AC1020" s="159"/>
      <c r="AD1020" s="159"/>
      <c r="AE1020" s="159"/>
    </row>
    <row r="1021" spans="2:31">
      <c r="H1021" s="156"/>
      <c r="I1021" s="156"/>
      <c r="J1021" s="156"/>
      <c r="V1021" s="17"/>
      <c r="AC1021" s="159"/>
      <c r="AD1021" s="159"/>
      <c r="AE1021" s="159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0</v>
      </c>
      <c r="E1025" s="157" t="s">
        <v>20</v>
      </c>
      <c r="F1025" s="157"/>
      <c r="G1025" s="157"/>
      <c r="H1025" s="157"/>
      <c r="V1025" s="17"/>
      <c r="X1025" s="23" t="s">
        <v>32</v>
      </c>
      <c r="Y1025" s="20">
        <f>IF(B1025="PAGADO",0,C1030)</f>
        <v>0</v>
      </c>
      <c r="AA1025" s="157" t="s">
        <v>20</v>
      </c>
      <c r="AB1025" s="157"/>
      <c r="AC1025" s="157"/>
      <c r="AD1025" s="157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60" t="str">
        <f>IF(C1030&lt;0,"NO PAGAR","COBRAR")</f>
        <v>COBRAR</v>
      </c>
      <c r="C1031" s="16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60" t="str">
        <f>IF(Y1030&lt;0,"NO PAGAR","COBRAR")</f>
        <v>COBRAR</v>
      </c>
      <c r="Y1031" s="16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6" t="s">
        <v>30</v>
      </c>
      <c r="I1065" s="156"/>
      <c r="J1065" s="156"/>
      <c r="V1065" s="17"/>
      <c r="AA1065" s="156" t="s">
        <v>31</v>
      </c>
      <c r="AB1065" s="156"/>
      <c r="AC1065" s="156"/>
    </row>
    <row r="1066" spans="1:43">
      <c r="H1066" s="156"/>
      <c r="I1066" s="156"/>
      <c r="J1066" s="156"/>
      <c r="V1066" s="17"/>
      <c r="AA1066" s="156"/>
      <c r="AB1066" s="156"/>
      <c r="AC1066" s="156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0</v>
      </c>
      <c r="E1070" s="157" t="s">
        <v>20</v>
      </c>
      <c r="F1070" s="157"/>
      <c r="G1070" s="157"/>
      <c r="H1070" s="157"/>
      <c r="V1070" s="17"/>
      <c r="X1070" s="23" t="s">
        <v>32</v>
      </c>
      <c r="Y1070" s="20">
        <f>IF(B1870="PAGADO",0,C1075)</f>
        <v>0</v>
      </c>
      <c r="AA1070" s="157" t="s">
        <v>20</v>
      </c>
      <c r="AB1070" s="157"/>
      <c r="AC1070" s="157"/>
      <c r="AD1070" s="157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8" t="str">
        <f>IF(Y1075&lt;0,"NO PAGAR","COBRAR'")</f>
        <v>COBRAR'</v>
      </c>
      <c r="Y1076" s="15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58" t="str">
        <f>IF(C1075&lt;0,"NO PAGAR","COBRAR'")</f>
        <v>COBRAR'</v>
      </c>
      <c r="C1077" s="158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62</v>
      </c>
      <c r="AB8" s="157"/>
      <c r="AC8" s="157"/>
      <c r="AD8" s="15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206</v>
      </c>
      <c r="F53" s="157"/>
      <c r="G53" s="157"/>
      <c r="H53" s="157"/>
      <c r="V53" s="17"/>
      <c r="X53" s="23" t="s">
        <v>32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7"/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7" t="s">
        <v>345</v>
      </c>
      <c r="F151" s="157"/>
      <c r="G151" s="157"/>
      <c r="H151" s="157"/>
      <c r="V151" s="17"/>
      <c r="X151" s="23" t="s">
        <v>32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COBRAR'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7" t="s">
        <v>311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COBRAR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7" t="s">
        <v>20</v>
      </c>
      <c r="F236" s="157"/>
      <c r="G236" s="157"/>
      <c r="H236" s="157"/>
      <c r="V236" s="17"/>
      <c r="X236" s="23" t="s">
        <v>82</v>
      </c>
      <c r="Y236" s="20">
        <f>IF(B1022="PAGADO",0,C241)</f>
        <v>0</v>
      </c>
      <c r="AA236" s="157" t="s">
        <v>253</v>
      </c>
      <c r="AB236" s="157"/>
      <c r="AC236" s="157"/>
      <c r="AD236" s="15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COBRAR'</v>
      </c>
      <c r="Y242" s="15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COBRAR'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7" t="s">
        <v>20</v>
      </c>
      <c r="F328" s="157"/>
      <c r="G328" s="157"/>
      <c r="H328" s="157"/>
      <c r="V328" s="17"/>
      <c r="X328" s="23" t="s">
        <v>82</v>
      </c>
      <c r="Y328" s="20">
        <f>IF(B1114="PAGADO",0,C333)</f>
        <v>0</v>
      </c>
      <c r="AA328" s="157" t="s">
        <v>701</v>
      </c>
      <c r="AB328" s="157"/>
      <c r="AC328" s="157"/>
      <c r="AD328" s="15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9" t="s">
        <v>29</v>
      </c>
      <c r="AD363" s="159"/>
      <c r="AE363" s="159"/>
    </row>
    <row r="364" spans="2:31">
      <c r="H364" s="156" t="s">
        <v>28</v>
      </c>
      <c r="I364" s="156"/>
      <c r="J364" s="156"/>
      <c r="V364" s="17"/>
      <c r="AC364" s="159"/>
      <c r="AD364" s="159"/>
      <c r="AE364" s="159"/>
    </row>
    <row r="365" spans="2:31">
      <c r="H365" s="156"/>
      <c r="I365" s="156"/>
      <c r="J365" s="156"/>
      <c r="V365" s="17"/>
      <c r="AC365" s="159"/>
      <c r="AD365" s="159"/>
      <c r="AE365" s="159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7" t="s">
        <v>20</v>
      </c>
      <c r="F369" s="157"/>
      <c r="G369" s="157"/>
      <c r="H369" s="157"/>
      <c r="V369" s="17"/>
      <c r="X369" s="23" t="s">
        <v>32</v>
      </c>
      <c r="Y369" s="20">
        <f>IF(B369="PAGADO",0,C374)</f>
        <v>0</v>
      </c>
      <c r="AA369" s="157" t="s">
        <v>20</v>
      </c>
      <c r="AB369" s="157"/>
      <c r="AC369" s="157"/>
      <c r="AD369" s="15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60" t="str">
        <f>IF(C374&lt;0,"NO PAGAR","COBRAR")</f>
        <v>COBRAR</v>
      </c>
      <c r="C375" s="16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60" t="str">
        <f>IF(Y374&lt;0,"NO PAGAR","COBRAR")</f>
        <v>COBRAR</v>
      </c>
      <c r="Y375" s="16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6" t="s">
        <v>30</v>
      </c>
      <c r="I409" s="156"/>
      <c r="J409" s="156"/>
      <c r="V409" s="17"/>
      <c r="AA409" s="156" t="s">
        <v>31</v>
      </c>
      <c r="AB409" s="156"/>
      <c r="AC409" s="156"/>
    </row>
    <row r="410" spans="1:43">
      <c r="H410" s="156"/>
      <c r="I410" s="156"/>
      <c r="J410" s="156"/>
      <c r="V410" s="17"/>
      <c r="AA410" s="156"/>
      <c r="AB410" s="156"/>
      <c r="AC410" s="15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7" t="s">
        <v>311</v>
      </c>
      <c r="F414" s="157"/>
      <c r="G414" s="157"/>
      <c r="H414" s="157"/>
      <c r="V414" s="17"/>
      <c r="X414" s="23" t="s">
        <v>32</v>
      </c>
      <c r="Y414" s="20">
        <f>IF(B1207="PAGADO",0,C419)</f>
        <v>170</v>
      </c>
      <c r="AA414" s="157" t="s">
        <v>20</v>
      </c>
      <c r="AB414" s="157"/>
      <c r="AC414" s="157"/>
      <c r="AD414" s="15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58" t="str">
        <f>IF(Y419&lt;0,"NO PAGAR","COBRAR'")</f>
        <v>COBRAR'</v>
      </c>
      <c r="Y420" s="15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58" t="str">
        <f>IF(C419&lt;0,"NO PAGAR","COBRAR'")</f>
        <v>COBRAR'</v>
      </c>
      <c r="C421" s="158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9" t="s">
        <v>29</v>
      </c>
      <c r="AD453" s="159"/>
      <c r="AE453" s="159"/>
    </row>
    <row r="454" spans="2:41">
      <c r="H454" s="156" t="s">
        <v>28</v>
      </c>
      <c r="I454" s="156"/>
      <c r="J454" s="156"/>
      <c r="V454" s="17"/>
      <c r="AC454" s="159"/>
      <c r="AD454" s="159"/>
      <c r="AE454" s="159"/>
    </row>
    <row r="455" spans="2:41">
      <c r="H455" s="156"/>
      <c r="I455" s="156"/>
      <c r="J455" s="156"/>
      <c r="V455" s="17"/>
      <c r="AC455" s="159"/>
      <c r="AD455" s="159"/>
      <c r="AE455" s="159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7" t="s">
        <v>20</v>
      </c>
      <c r="F459" s="157"/>
      <c r="G459" s="157"/>
      <c r="H459" s="157"/>
      <c r="V459" s="17"/>
      <c r="X459" s="23" t="s">
        <v>32</v>
      </c>
      <c r="Y459" s="20">
        <f>IF(B459="PAGADO",0,C464)</f>
        <v>170</v>
      </c>
      <c r="AA459" s="157" t="s">
        <v>20</v>
      </c>
      <c r="AB459" s="157"/>
      <c r="AC459" s="157"/>
      <c r="AD459" s="15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60" t="str">
        <f>IF(C464&lt;0,"NO PAGAR","COBRAR")</f>
        <v>COBRAR</v>
      </c>
      <c r="C465" s="16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60" t="str">
        <f>IF(Y464&lt;0,"NO PAGAR","COBRAR")</f>
        <v>COBRAR</v>
      </c>
      <c r="Y465" s="16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6" t="s">
        <v>30</v>
      </c>
      <c r="I499" s="156"/>
      <c r="J499" s="156"/>
      <c r="V499" s="17"/>
      <c r="AA499" s="156" t="s">
        <v>31</v>
      </c>
      <c r="AB499" s="156"/>
      <c r="AC499" s="156"/>
    </row>
    <row r="500" spans="1:43">
      <c r="H500" s="156"/>
      <c r="I500" s="156"/>
      <c r="J500" s="156"/>
      <c r="V500" s="17"/>
      <c r="AA500" s="156"/>
      <c r="AB500" s="156"/>
      <c r="AC500" s="15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7" t="s">
        <v>20</v>
      </c>
      <c r="F504" s="157"/>
      <c r="G504" s="157"/>
      <c r="H504" s="157"/>
      <c r="V504" s="17"/>
      <c r="X504" s="23" t="s">
        <v>32</v>
      </c>
      <c r="Y504" s="20">
        <f>IF(B1304="PAGADO",0,C509)</f>
        <v>170</v>
      </c>
      <c r="AA504" s="157" t="s">
        <v>20</v>
      </c>
      <c r="AB504" s="157"/>
      <c r="AC504" s="157"/>
      <c r="AD504" s="157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8" t="str">
        <f>IF(Y509&lt;0,"NO PAGAR","COBRAR'")</f>
        <v>COBRAR'</v>
      </c>
      <c r="Y510" s="15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58" t="str">
        <f>IF(C509&lt;0,"NO PAGAR","COBRAR'")</f>
        <v>COBRAR'</v>
      </c>
      <c r="C511" s="15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9" t="s">
        <v>29</v>
      </c>
      <c r="AD552" s="159"/>
      <c r="AE552" s="159"/>
    </row>
    <row r="553" spans="2:41">
      <c r="H553" s="156" t="s">
        <v>28</v>
      </c>
      <c r="I553" s="156"/>
      <c r="J553" s="156"/>
      <c r="V553" s="17"/>
      <c r="AC553" s="159"/>
      <c r="AD553" s="159"/>
      <c r="AE553" s="159"/>
    </row>
    <row r="554" spans="2:41">
      <c r="H554" s="156"/>
      <c r="I554" s="156"/>
      <c r="J554" s="156"/>
      <c r="V554" s="17"/>
      <c r="AC554" s="159"/>
      <c r="AD554" s="159"/>
      <c r="AE554" s="159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7" t="s">
        <v>20</v>
      </c>
      <c r="F558" s="157"/>
      <c r="G558" s="157"/>
      <c r="H558" s="157"/>
      <c r="V558" s="17"/>
      <c r="X558" s="23" t="s">
        <v>32</v>
      </c>
      <c r="Y558" s="20">
        <f>IF(B558="PAGADO",0,C563)</f>
        <v>170</v>
      </c>
      <c r="AA558" s="157" t="s">
        <v>20</v>
      </c>
      <c r="AB558" s="157"/>
      <c r="AC558" s="157"/>
      <c r="AD558" s="157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60" t="str">
        <f>IF(C563&lt;0,"NO PAGAR","COBRAR")</f>
        <v>COBRAR</v>
      </c>
      <c r="C564" s="16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60" t="str">
        <f>IF(Y563&lt;0,"NO PAGAR","COBRAR")</f>
        <v>COBRAR</v>
      </c>
      <c r="Y564" s="16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6" t="s">
        <v>30</v>
      </c>
      <c r="I598" s="156"/>
      <c r="J598" s="156"/>
      <c r="V598" s="17"/>
      <c r="AA598" s="156" t="s">
        <v>31</v>
      </c>
      <c r="AB598" s="156"/>
      <c r="AC598" s="156"/>
    </row>
    <row r="599" spans="1:43">
      <c r="H599" s="156"/>
      <c r="I599" s="156"/>
      <c r="J599" s="156"/>
      <c r="V599" s="17"/>
      <c r="AA599" s="156"/>
      <c r="AB599" s="156"/>
      <c r="AC599" s="156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7" t="s">
        <v>20</v>
      </c>
      <c r="F603" s="157"/>
      <c r="G603" s="157"/>
      <c r="H603" s="157"/>
      <c r="V603" s="17"/>
      <c r="X603" s="23" t="s">
        <v>32</v>
      </c>
      <c r="Y603" s="20">
        <f>IF(B1403="PAGADO",0,C608)</f>
        <v>170</v>
      </c>
      <c r="AA603" s="157" t="s">
        <v>20</v>
      </c>
      <c r="AB603" s="157"/>
      <c r="AC603" s="157"/>
      <c r="AD603" s="157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8" t="str">
        <f>IF(Y608&lt;0,"NO PAGAR","COBRAR'")</f>
        <v>COBRAR'</v>
      </c>
      <c r="Y609" s="15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58" t="str">
        <f>IF(C608&lt;0,"NO PAGAR","COBRAR'")</f>
        <v>COBRAR'</v>
      </c>
      <c r="C610" s="158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9" t="s">
        <v>29</v>
      </c>
      <c r="AD645" s="159"/>
      <c r="AE645" s="159"/>
    </row>
    <row r="646" spans="2:41">
      <c r="H646" s="156" t="s">
        <v>28</v>
      </c>
      <c r="I646" s="156"/>
      <c r="J646" s="156"/>
      <c r="V646" s="17"/>
      <c r="AC646" s="159"/>
      <c r="AD646" s="159"/>
      <c r="AE646" s="159"/>
    </row>
    <row r="647" spans="2:41">
      <c r="H647" s="156"/>
      <c r="I647" s="156"/>
      <c r="J647" s="156"/>
      <c r="V647" s="17"/>
      <c r="AC647" s="159"/>
      <c r="AD647" s="159"/>
      <c r="AE647" s="159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7" t="s">
        <v>20</v>
      </c>
      <c r="F651" s="157"/>
      <c r="G651" s="157"/>
      <c r="H651" s="157"/>
      <c r="V651" s="17"/>
      <c r="X651" s="23" t="s">
        <v>32</v>
      </c>
      <c r="Y651" s="20">
        <f>IF(B651="PAGADO",0,C656)</f>
        <v>170</v>
      </c>
      <c r="AA651" s="157" t="s">
        <v>20</v>
      </c>
      <c r="AB651" s="157"/>
      <c r="AC651" s="157"/>
      <c r="AD651" s="157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60" t="str">
        <f>IF(C656&lt;0,"NO PAGAR","COBRAR")</f>
        <v>COBRAR</v>
      </c>
      <c r="C657" s="16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60" t="str">
        <f>IF(Y656&lt;0,"NO PAGAR","COBRAR")</f>
        <v>COBRAR</v>
      </c>
      <c r="Y657" s="16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6" t="s">
        <v>30</v>
      </c>
      <c r="I691" s="156"/>
      <c r="J691" s="156"/>
      <c r="V691" s="17"/>
      <c r="AA691" s="156" t="s">
        <v>31</v>
      </c>
      <c r="AB691" s="156"/>
      <c r="AC691" s="156"/>
    </row>
    <row r="692" spans="1:43">
      <c r="H692" s="156"/>
      <c r="I692" s="156"/>
      <c r="J692" s="156"/>
      <c r="V692" s="17"/>
      <c r="AA692" s="156"/>
      <c r="AB692" s="156"/>
      <c r="AC692" s="156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7" t="s">
        <v>20</v>
      </c>
      <c r="F696" s="157"/>
      <c r="G696" s="157"/>
      <c r="H696" s="157"/>
      <c r="V696" s="17"/>
      <c r="X696" s="23" t="s">
        <v>32</v>
      </c>
      <c r="Y696" s="20">
        <f>IF(B1496="PAGADO",0,C701)</f>
        <v>170</v>
      </c>
      <c r="AA696" s="157" t="s">
        <v>20</v>
      </c>
      <c r="AB696" s="157"/>
      <c r="AC696" s="157"/>
      <c r="AD696" s="157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8" t="str">
        <f>IF(Y701&lt;0,"NO PAGAR","COBRAR'")</f>
        <v>COBRAR'</v>
      </c>
      <c r="Y702" s="15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58" t="str">
        <f>IF(C701&lt;0,"NO PAGAR","COBRAR'")</f>
        <v>COBRAR'</v>
      </c>
      <c r="C703" s="158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9" t="s">
        <v>29</v>
      </c>
      <c r="AD738" s="159"/>
      <c r="AE738" s="159"/>
    </row>
    <row r="739" spans="2:41">
      <c r="H739" s="156" t="s">
        <v>28</v>
      </c>
      <c r="I739" s="156"/>
      <c r="J739" s="156"/>
      <c r="V739" s="17"/>
      <c r="AC739" s="159"/>
      <c r="AD739" s="159"/>
      <c r="AE739" s="159"/>
    </row>
    <row r="740" spans="2:41">
      <c r="H740" s="156"/>
      <c r="I740" s="156"/>
      <c r="J740" s="156"/>
      <c r="V740" s="17"/>
      <c r="AC740" s="159"/>
      <c r="AD740" s="159"/>
      <c r="AE740" s="159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7" t="s">
        <v>20</v>
      </c>
      <c r="F744" s="157"/>
      <c r="G744" s="157"/>
      <c r="H744" s="157"/>
      <c r="V744" s="17"/>
      <c r="X744" s="23" t="s">
        <v>32</v>
      </c>
      <c r="Y744" s="20">
        <f>IF(B744="PAGADO",0,C749)</f>
        <v>170</v>
      </c>
      <c r="AA744" s="157" t="s">
        <v>20</v>
      </c>
      <c r="AB744" s="157"/>
      <c r="AC744" s="157"/>
      <c r="AD744" s="157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60" t="str">
        <f>IF(C749&lt;0,"NO PAGAR","COBRAR")</f>
        <v>COBRAR</v>
      </c>
      <c r="C750" s="16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60" t="str">
        <f>IF(Y749&lt;0,"NO PAGAR","COBRAR")</f>
        <v>COBRAR</v>
      </c>
      <c r="Y750" s="16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6" t="s">
        <v>30</v>
      </c>
      <c r="I784" s="156"/>
      <c r="J784" s="156"/>
      <c r="V784" s="17"/>
      <c r="AA784" s="156" t="s">
        <v>31</v>
      </c>
      <c r="AB784" s="156"/>
      <c r="AC784" s="156"/>
    </row>
    <row r="785" spans="2:41">
      <c r="H785" s="156"/>
      <c r="I785" s="156"/>
      <c r="J785" s="156"/>
      <c r="V785" s="17"/>
      <c r="AA785" s="156"/>
      <c r="AB785" s="156"/>
      <c r="AC785" s="156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7" t="s">
        <v>20</v>
      </c>
      <c r="F789" s="157"/>
      <c r="G789" s="157"/>
      <c r="H789" s="157"/>
      <c r="V789" s="17"/>
      <c r="X789" s="23" t="s">
        <v>32</v>
      </c>
      <c r="Y789" s="20">
        <f>IF(B1589="PAGADO",0,C794)</f>
        <v>170</v>
      </c>
      <c r="AA789" s="157" t="s">
        <v>20</v>
      </c>
      <c r="AB789" s="157"/>
      <c r="AC789" s="157"/>
      <c r="AD789" s="157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8" t="str">
        <f>IF(Y794&lt;0,"NO PAGAR","COBRAR'")</f>
        <v>COBRAR'</v>
      </c>
      <c r="Y795" s="15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58" t="str">
        <f>IF(C794&lt;0,"NO PAGAR","COBRAR'")</f>
        <v>COBRAR'</v>
      </c>
      <c r="C796" s="15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9" t="s">
        <v>29</v>
      </c>
      <c r="AD831" s="159"/>
      <c r="AE831" s="159"/>
    </row>
    <row r="832" spans="2:31">
      <c r="H832" s="156" t="s">
        <v>28</v>
      </c>
      <c r="I832" s="156"/>
      <c r="J832" s="156"/>
      <c r="V832" s="17"/>
      <c r="AC832" s="159"/>
      <c r="AD832" s="159"/>
      <c r="AE832" s="159"/>
    </row>
    <row r="833" spans="2:41">
      <c r="H833" s="156"/>
      <c r="I833" s="156"/>
      <c r="J833" s="156"/>
      <c r="V833" s="17"/>
      <c r="AC833" s="159"/>
      <c r="AD833" s="159"/>
      <c r="AE833" s="159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7" t="s">
        <v>20</v>
      </c>
      <c r="F837" s="157"/>
      <c r="G837" s="157"/>
      <c r="H837" s="157"/>
      <c r="V837" s="17"/>
      <c r="X837" s="23" t="s">
        <v>32</v>
      </c>
      <c r="Y837" s="20">
        <f>IF(B837="PAGADO",0,C842)</f>
        <v>170</v>
      </c>
      <c r="AA837" s="157" t="s">
        <v>20</v>
      </c>
      <c r="AB837" s="157"/>
      <c r="AC837" s="157"/>
      <c r="AD837" s="157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60" t="str">
        <f>IF(C842&lt;0,"NO PAGAR","COBRAR")</f>
        <v>COBRAR</v>
      </c>
      <c r="C843" s="16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60" t="str">
        <f>IF(Y842&lt;0,"NO PAGAR","COBRAR")</f>
        <v>COBRAR</v>
      </c>
      <c r="Y843" s="16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6" t="s">
        <v>30</v>
      </c>
      <c r="I877" s="156"/>
      <c r="J877" s="156"/>
      <c r="V877" s="17"/>
      <c r="AA877" s="156" t="s">
        <v>31</v>
      </c>
      <c r="AB877" s="156"/>
      <c r="AC877" s="156"/>
    </row>
    <row r="878" spans="1:43">
      <c r="H878" s="156"/>
      <c r="I878" s="156"/>
      <c r="J878" s="156"/>
      <c r="V878" s="17"/>
      <c r="AA878" s="156"/>
      <c r="AB878" s="156"/>
      <c r="AC878" s="156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7" t="s">
        <v>20</v>
      </c>
      <c r="F882" s="157"/>
      <c r="G882" s="157"/>
      <c r="H882" s="157"/>
      <c r="V882" s="17"/>
      <c r="X882" s="23" t="s">
        <v>32</v>
      </c>
      <c r="Y882" s="20">
        <f>IF(B1682="PAGADO",0,C887)</f>
        <v>170</v>
      </c>
      <c r="AA882" s="157" t="s">
        <v>20</v>
      </c>
      <c r="AB882" s="157"/>
      <c r="AC882" s="157"/>
      <c r="AD882" s="15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8" t="str">
        <f>IF(Y887&lt;0,"NO PAGAR","COBRAR'")</f>
        <v>COBRAR'</v>
      </c>
      <c r="Y888" s="15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58" t="str">
        <f>IF(C887&lt;0,"NO PAGAR","COBRAR'")</f>
        <v>COBRAR'</v>
      </c>
      <c r="C889" s="15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9" t="s">
        <v>29</v>
      </c>
      <c r="AD925" s="159"/>
      <c r="AE925" s="159"/>
    </row>
    <row r="926" spans="8:31">
      <c r="H926" s="156" t="s">
        <v>28</v>
      </c>
      <c r="I926" s="156"/>
      <c r="J926" s="156"/>
      <c r="V926" s="17"/>
      <c r="AC926" s="159"/>
      <c r="AD926" s="159"/>
      <c r="AE926" s="159"/>
    </row>
    <row r="927" spans="8:31">
      <c r="H927" s="156"/>
      <c r="I927" s="156"/>
      <c r="J927" s="156"/>
      <c r="V927" s="17"/>
      <c r="AC927" s="159"/>
      <c r="AD927" s="159"/>
      <c r="AE927" s="159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7" t="s">
        <v>20</v>
      </c>
      <c r="F931" s="157"/>
      <c r="G931" s="157"/>
      <c r="H931" s="157"/>
      <c r="V931" s="17"/>
      <c r="X931" s="23" t="s">
        <v>32</v>
      </c>
      <c r="Y931" s="20">
        <f>IF(B931="PAGADO",0,C936)</f>
        <v>170</v>
      </c>
      <c r="AA931" s="157" t="s">
        <v>20</v>
      </c>
      <c r="AB931" s="157"/>
      <c r="AC931" s="157"/>
      <c r="AD931" s="157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60" t="str">
        <f>IF(C936&lt;0,"NO PAGAR","COBRAR")</f>
        <v>COBRAR</v>
      </c>
      <c r="C937" s="16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60" t="str">
        <f>IF(Y936&lt;0,"NO PAGAR","COBRAR")</f>
        <v>COBRAR</v>
      </c>
      <c r="Y937" s="16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6" t="s">
        <v>30</v>
      </c>
      <c r="I971" s="156"/>
      <c r="J971" s="156"/>
      <c r="V971" s="17"/>
      <c r="AA971" s="156" t="s">
        <v>31</v>
      </c>
      <c r="AB971" s="156"/>
      <c r="AC971" s="156"/>
    </row>
    <row r="972" spans="1:43">
      <c r="H972" s="156"/>
      <c r="I972" s="156"/>
      <c r="J972" s="156"/>
      <c r="V972" s="17"/>
      <c r="AA972" s="156"/>
      <c r="AB972" s="156"/>
      <c r="AC972" s="156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7" t="s">
        <v>20</v>
      </c>
      <c r="F976" s="157"/>
      <c r="G976" s="157"/>
      <c r="H976" s="157"/>
      <c r="V976" s="17"/>
      <c r="X976" s="23" t="s">
        <v>32</v>
      </c>
      <c r="Y976" s="20">
        <f>IF(B1776="PAGADO",0,C981)</f>
        <v>170</v>
      </c>
      <c r="AA976" s="157" t="s">
        <v>20</v>
      </c>
      <c r="AB976" s="157"/>
      <c r="AC976" s="157"/>
      <c r="AD976" s="157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8" t="str">
        <f>IF(Y981&lt;0,"NO PAGAR","COBRAR'")</f>
        <v>COBRAR'</v>
      </c>
      <c r="Y982" s="15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58" t="str">
        <f>IF(C981&lt;0,"NO PAGAR","COBRAR'")</f>
        <v>COBRAR'</v>
      </c>
      <c r="C983" s="158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9" t="s">
        <v>29</v>
      </c>
      <c r="AD1018" s="159"/>
      <c r="AE1018" s="159"/>
    </row>
    <row r="1019" spans="2:31">
      <c r="H1019" s="156" t="s">
        <v>28</v>
      </c>
      <c r="I1019" s="156"/>
      <c r="J1019" s="156"/>
      <c r="V1019" s="17"/>
      <c r="AC1019" s="159"/>
      <c r="AD1019" s="159"/>
      <c r="AE1019" s="159"/>
    </row>
    <row r="1020" spans="2:31">
      <c r="H1020" s="156"/>
      <c r="I1020" s="156"/>
      <c r="J1020" s="156"/>
      <c r="V1020" s="17"/>
      <c r="AC1020" s="159"/>
      <c r="AD1020" s="159"/>
      <c r="AE1020" s="159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7" t="s">
        <v>20</v>
      </c>
      <c r="F1024" s="157"/>
      <c r="G1024" s="157"/>
      <c r="H1024" s="157"/>
      <c r="V1024" s="17"/>
      <c r="X1024" s="23" t="s">
        <v>32</v>
      </c>
      <c r="Y1024" s="20">
        <f>IF(B1024="PAGADO",0,C1029)</f>
        <v>170</v>
      </c>
      <c r="AA1024" s="157" t="s">
        <v>20</v>
      </c>
      <c r="AB1024" s="157"/>
      <c r="AC1024" s="157"/>
      <c r="AD1024" s="157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60" t="str">
        <f>IF(C1029&lt;0,"NO PAGAR","COBRAR")</f>
        <v>COBRAR</v>
      </c>
      <c r="C1030" s="16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60" t="str">
        <f>IF(Y1029&lt;0,"NO PAGAR","COBRAR")</f>
        <v>COBRAR</v>
      </c>
      <c r="Y1030" s="16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6" t="s">
        <v>30</v>
      </c>
      <c r="I1064" s="156"/>
      <c r="J1064" s="156"/>
      <c r="V1064" s="17"/>
      <c r="AA1064" s="156" t="s">
        <v>31</v>
      </c>
      <c r="AB1064" s="156"/>
      <c r="AC1064" s="156"/>
    </row>
    <row r="1065" spans="1:43">
      <c r="H1065" s="156"/>
      <c r="I1065" s="156"/>
      <c r="J1065" s="156"/>
      <c r="V1065" s="17"/>
      <c r="AA1065" s="156"/>
      <c r="AB1065" s="156"/>
      <c r="AC1065" s="156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7" t="s">
        <v>20</v>
      </c>
      <c r="F1069" s="157"/>
      <c r="G1069" s="157"/>
      <c r="H1069" s="157"/>
      <c r="V1069" s="17"/>
      <c r="X1069" s="23" t="s">
        <v>32</v>
      </c>
      <c r="Y1069" s="20">
        <f>IF(B1869="PAGADO",0,C1074)</f>
        <v>170</v>
      </c>
      <c r="AA1069" s="157" t="s">
        <v>20</v>
      </c>
      <c r="AB1069" s="157"/>
      <c r="AC1069" s="157"/>
      <c r="AD1069" s="157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8" t="str">
        <f>IF(Y1074&lt;0,"NO PAGAR","COBRAR'")</f>
        <v>COBRAR'</v>
      </c>
      <c r="Y1075" s="15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58" t="str">
        <f>IF(C1074&lt;0,"NO PAGAR","COBRAR'")</f>
        <v>COBRAR'</v>
      </c>
      <c r="C1076" s="158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78" t="s">
        <v>55</v>
      </c>
      <c r="AE1" s="176"/>
      <c r="AF1" s="176"/>
      <c r="AG1" s="176"/>
      <c r="AH1" s="176"/>
      <c r="AI1" s="176"/>
      <c r="AJ1" s="176"/>
      <c r="AK1" s="176"/>
      <c r="AL1" s="179"/>
      <c r="AN1" s="178" t="s">
        <v>55</v>
      </c>
      <c r="AO1" s="176"/>
      <c r="AP1" s="176"/>
      <c r="AQ1" s="176"/>
      <c r="AR1" s="176"/>
      <c r="AS1" s="176"/>
      <c r="AT1" s="176"/>
      <c r="AU1" s="176"/>
      <c r="AV1" s="179"/>
    </row>
    <row r="2" spans="1:48" ht="21">
      <c r="AD2" s="180" t="s">
        <v>39</v>
      </c>
      <c r="AE2" s="177"/>
      <c r="AF2" s="177"/>
      <c r="AG2" s="177"/>
      <c r="AH2" s="177"/>
      <c r="AI2" s="177"/>
      <c r="AJ2" s="177"/>
      <c r="AK2" s="177"/>
      <c r="AL2" s="181"/>
      <c r="AN2" s="180" t="s">
        <v>39</v>
      </c>
      <c r="AO2" s="177"/>
      <c r="AP2" s="177"/>
      <c r="AQ2" s="177"/>
      <c r="AR2" s="177"/>
      <c r="AS2" s="177"/>
      <c r="AT2" s="177"/>
      <c r="AU2" s="177"/>
      <c r="AV2" s="181"/>
    </row>
    <row r="3" spans="1:48" ht="26.25">
      <c r="A3" s="178" t="s">
        <v>55</v>
      </c>
      <c r="B3" s="176"/>
      <c r="C3" s="176"/>
      <c r="D3" s="176"/>
      <c r="E3" s="176"/>
      <c r="F3" s="176"/>
      <c r="G3" s="176"/>
      <c r="H3" s="176"/>
      <c r="I3" s="179"/>
      <c r="K3" s="178" t="s">
        <v>55</v>
      </c>
      <c r="L3" s="176"/>
      <c r="M3" s="176"/>
      <c r="N3" s="176"/>
      <c r="O3" s="176"/>
      <c r="P3" s="176"/>
      <c r="Q3" s="176"/>
      <c r="R3" s="176"/>
      <c r="S3" s="179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0" t="s">
        <v>39</v>
      </c>
      <c r="B4" s="177"/>
      <c r="C4" s="177"/>
      <c r="D4" s="177"/>
      <c r="E4" s="177"/>
      <c r="F4" s="177"/>
      <c r="G4" s="177"/>
      <c r="H4" s="177"/>
      <c r="I4" s="181"/>
      <c r="K4" s="180" t="s">
        <v>39</v>
      </c>
      <c r="L4" s="177"/>
      <c r="M4" s="177"/>
      <c r="N4" s="177"/>
      <c r="O4" s="177"/>
      <c r="P4" s="177"/>
      <c r="Q4" s="177"/>
      <c r="R4" s="177"/>
      <c r="S4" s="181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82" t="s">
        <v>41</v>
      </c>
      <c r="AF8" s="182"/>
      <c r="AG8" s="182"/>
      <c r="AI8" s="182" t="s">
        <v>42</v>
      </c>
      <c r="AJ8" s="182"/>
      <c r="AK8" s="182"/>
      <c r="AL8" s="34"/>
      <c r="AN8" s="29"/>
      <c r="AO8" s="182" t="s">
        <v>41</v>
      </c>
      <c r="AP8" s="182"/>
      <c r="AQ8" s="182"/>
      <c r="AS8" s="182" t="s">
        <v>42</v>
      </c>
      <c r="AT8" s="182"/>
      <c r="AU8" s="182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82" t="s">
        <v>41</v>
      </c>
      <c r="C10" s="182"/>
      <c r="D10" s="182"/>
      <c r="F10" s="182" t="s">
        <v>42</v>
      </c>
      <c r="G10" s="182"/>
      <c r="H10" s="182"/>
      <c r="I10" s="34"/>
      <c r="K10" s="29"/>
      <c r="L10" s="182" t="s">
        <v>41</v>
      </c>
      <c r="M10" s="182"/>
      <c r="N10" s="182"/>
      <c r="P10" s="182" t="s">
        <v>42</v>
      </c>
      <c r="Q10" s="182"/>
      <c r="R10" s="182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3">
        <f>AG14-AK14</f>
        <v>520.00621866666677</v>
      </c>
      <c r="AL15" s="30"/>
      <c r="AN15" s="29"/>
      <c r="AR15" s="183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3"/>
      <c r="AL16" s="30"/>
      <c r="AN16" s="29"/>
      <c r="AR16" s="183"/>
      <c r="AV16" s="30"/>
    </row>
    <row r="17" spans="1:48" ht="15" customHeight="1">
      <c r="A17" s="29"/>
      <c r="E17" s="183">
        <f>D16-H16</f>
        <v>536.97475599999996</v>
      </c>
      <c r="I17" s="30"/>
      <c r="K17" s="29"/>
      <c r="O17" s="183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3"/>
      <c r="I18" s="30"/>
      <c r="K18" s="29"/>
      <c r="O18" s="183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84" t="s">
        <v>53</v>
      </c>
      <c r="AF21" s="184"/>
      <c r="AG21" s="184"/>
      <c r="AI21" s="184" t="s">
        <v>54</v>
      </c>
      <c r="AJ21" s="184"/>
      <c r="AK21" s="184"/>
      <c r="AL21" s="36"/>
      <c r="AN21" s="29"/>
      <c r="AO21" s="184" t="s">
        <v>53</v>
      </c>
      <c r="AP21" s="184"/>
      <c r="AQ21" s="184"/>
      <c r="AS21" s="184" t="s">
        <v>54</v>
      </c>
      <c r="AT21" s="184"/>
      <c r="AU21" s="184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84" t="s">
        <v>53</v>
      </c>
      <c r="C23" s="184"/>
      <c r="D23" s="184"/>
      <c r="F23" s="184" t="s">
        <v>54</v>
      </c>
      <c r="G23" s="184"/>
      <c r="H23" s="184"/>
      <c r="I23" s="36"/>
      <c r="K23" s="29"/>
      <c r="L23" s="184" t="s">
        <v>53</v>
      </c>
      <c r="M23" s="184"/>
      <c r="N23" s="184"/>
      <c r="P23" s="184" t="s">
        <v>54</v>
      </c>
      <c r="Q23" s="184"/>
      <c r="R23" s="184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5"/>
      <c r="V24" s="185"/>
      <c r="W24" s="185"/>
      <c r="X24" s="185"/>
      <c r="Y24" s="185"/>
      <c r="Z24" s="185"/>
      <c r="AA24" s="185"/>
      <c r="AB24" s="185"/>
      <c r="AC24" s="185"/>
      <c r="AD24" s="178" t="s">
        <v>55</v>
      </c>
      <c r="AE24" s="176"/>
      <c r="AF24" s="176"/>
      <c r="AG24" s="176"/>
      <c r="AH24" s="176"/>
      <c r="AI24" s="176"/>
      <c r="AJ24" s="176"/>
      <c r="AK24" s="176"/>
      <c r="AL24" s="179"/>
      <c r="AN24" s="178" t="s">
        <v>55</v>
      </c>
      <c r="AO24" s="176"/>
      <c r="AP24" s="176"/>
      <c r="AQ24" s="176"/>
      <c r="AR24" s="176"/>
      <c r="AS24" s="176"/>
      <c r="AT24" s="176"/>
      <c r="AU24" s="176"/>
      <c r="AV24" s="179"/>
    </row>
    <row r="25" spans="1:48" ht="21">
      <c r="U25" s="186"/>
      <c r="V25" s="186"/>
      <c r="W25" s="186"/>
      <c r="X25" s="186"/>
      <c r="Y25" s="186"/>
      <c r="Z25" s="186"/>
      <c r="AA25" s="186"/>
      <c r="AB25" s="186"/>
      <c r="AC25" s="186"/>
      <c r="AD25" s="180" t="s">
        <v>39</v>
      </c>
      <c r="AE25" s="177"/>
      <c r="AF25" s="177"/>
      <c r="AG25" s="177"/>
      <c r="AH25" s="177"/>
      <c r="AI25" s="177"/>
      <c r="AJ25" s="177"/>
      <c r="AK25" s="177"/>
      <c r="AL25" s="181"/>
      <c r="AN25" s="180" t="s">
        <v>39</v>
      </c>
      <c r="AO25" s="177"/>
      <c r="AP25" s="177"/>
      <c r="AQ25" s="177"/>
      <c r="AR25" s="177"/>
      <c r="AS25" s="177"/>
      <c r="AT25" s="177"/>
      <c r="AU25" s="177"/>
      <c r="AV25" s="181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78" t="s">
        <v>55</v>
      </c>
      <c r="B27" s="176"/>
      <c r="C27" s="176"/>
      <c r="D27" s="176"/>
      <c r="E27" s="176"/>
      <c r="F27" s="176"/>
      <c r="G27" s="176"/>
      <c r="H27" s="176"/>
      <c r="I27" s="179"/>
      <c r="K27" s="178" t="s">
        <v>55</v>
      </c>
      <c r="L27" s="176"/>
      <c r="M27" s="176"/>
      <c r="N27" s="176"/>
      <c r="O27" s="176"/>
      <c r="P27" s="176"/>
      <c r="Q27" s="176"/>
      <c r="R27" s="176"/>
      <c r="S27" s="179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0" t="s">
        <v>39</v>
      </c>
      <c r="B28" s="177"/>
      <c r="C28" s="177"/>
      <c r="D28" s="177"/>
      <c r="E28" s="177"/>
      <c r="F28" s="177"/>
      <c r="G28" s="177"/>
      <c r="H28" s="177"/>
      <c r="I28" s="181"/>
      <c r="K28" s="180" t="s">
        <v>39</v>
      </c>
      <c r="L28" s="177"/>
      <c r="M28" s="177"/>
      <c r="N28" s="177"/>
      <c r="O28" s="177"/>
      <c r="P28" s="177"/>
      <c r="Q28" s="177"/>
      <c r="R28" s="177"/>
      <c r="S28" s="181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87"/>
      <c r="W31" s="187"/>
      <c r="X31" s="187"/>
      <c r="Y31" s="91"/>
      <c r="Z31" s="187"/>
      <c r="AA31" s="187"/>
      <c r="AB31" s="187"/>
      <c r="AC31" s="96"/>
      <c r="AD31" s="29"/>
      <c r="AE31" s="182" t="s">
        <v>41</v>
      </c>
      <c r="AF31" s="182"/>
      <c r="AG31" s="182"/>
      <c r="AI31" s="182" t="s">
        <v>42</v>
      </c>
      <c r="AJ31" s="182"/>
      <c r="AK31" s="182"/>
      <c r="AL31" s="34"/>
      <c r="AN31" s="29"/>
      <c r="AO31" s="182" t="s">
        <v>41</v>
      </c>
      <c r="AP31" s="182"/>
      <c r="AQ31" s="182"/>
      <c r="AS31" s="182" t="s">
        <v>42</v>
      </c>
      <c r="AT31" s="182"/>
      <c r="AU31" s="182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82" t="s">
        <v>41</v>
      </c>
      <c r="C34" s="182"/>
      <c r="D34" s="182"/>
      <c r="F34" s="182" t="s">
        <v>42</v>
      </c>
      <c r="G34" s="182"/>
      <c r="H34" s="182"/>
      <c r="I34" s="34"/>
      <c r="K34" s="29"/>
      <c r="L34" s="182" t="s">
        <v>41</v>
      </c>
      <c r="M34" s="182"/>
      <c r="N34" s="182"/>
      <c r="P34" s="182" t="s">
        <v>42</v>
      </c>
      <c r="Q34" s="182"/>
      <c r="R34" s="182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88"/>
      <c r="Z38" s="91"/>
      <c r="AA38" s="91"/>
      <c r="AB38" s="91"/>
      <c r="AC38" s="91"/>
      <c r="AD38" s="29"/>
      <c r="AH38" s="183">
        <f>AG37-AK37</f>
        <v>520.00288533333332</v>
      </c>
      <c r="AL38" s="30"/>
      <c r="AN38" s="29"/>
      <c r="AR38" s="183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88"/>
      <c r="Z39" s="91"/>
      <c r="AA39" s="91"/>
      <c r="AB39" s="91"/>
      <c r="AC39" s="91"/>
      <c r="AD39" s="29"/>
      <c r="AH39" s="183"/>
      <c r="AL39" s="30"/>
      <c r="AN39" s="29"/>
      <c r="AR39" s="183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3">
        <f>D40-H40</f>
        <v>259.98</v>
      </c>
      <c r="I41" s="30"/>
      <c r="K41" s="29"/>
      <c r="O41" s="183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3"/>
      <c r="I42" s="30"/>
      <c r="K42" s="29"/>
      <c r="O42" s="183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89"/>
      <c r="W44" s="189"/>
      <c r="X44" s="189"/>
      <c r="Y44" s="91"/>
      <c r="Z44" s="189"/>
      <c r="AA44" s="189"/>
      <c r="AB44" s="189"/>
      <c r="AC44" s="100"/>
      <c r="AD44" s="29"/>
      <c r="AE44" s="184" t="s">
        <v>53</v>
      </c>
      <c r="AF44" s="184"/>
      <c r="AG44" s="184"/>
      <c r="AI44" s="184" t="s">
        <v>54</v>
      </c>
      <c r="AJ44" s="184"/>
      <c r="AK44" s="184"/>
      <c r="AL44" s="36"/>
      <c r="AN44" s="29"/>
      <c r="AO44" s="184" t="s">
        <v>53</v>
      </c>
      <c r="AP44" s="184"/>
      <c r="AQ44" s="184"/>
      <c r="AS44" s="184" t="s">
        <v>54</v>
      </c>
      <c r="AT44" s="184"/>
      <c r="AU44" s="184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84" t="s">
        <v>53</v>
      </c>
      <c r="C47" s="184"/>
      <c r="D47" s="184"/>
      <c r="F47" s="184" t="s">
        <v>54</v>
      </c>
      <c r="G47" s="184"/>
      <c r="H47" s="184"/>
      <c r="I47" s="36"/>
      <c r="K47" s="29"/>
      <c r="L47" s="184" t="s">
        <v>53</v>
      </c>
      <c r="M47" s="184"/>
      <c r="N47" s="184"/>
      <c r="P47" s="184" t="s">
        <v>54</v>
      </c>
      <c r="Q47" s="184"/>
      <c r="R47" s="184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78" t="s">
        <v>55</v>
      </c>
      <c r="B51" s="176"/>
      <c r="C51" s="176"/>
      <c r="D51" s="176"/>
      <c r="E51" s="176"/>
      <c r="F51" s="176"/>
      <c r="G51" s="176"/>
      <c r="H51" s="176"/>
      <c r="I51" s="179"/>
      <c r="K51" s="178" t="s">
        <v>55</v>
      </c>
      <c r="L51" s="176"/>
      <c r="M51" s="176"/>
      <c r="N51" s="176"/>
      <c r="O51" s="176"/>
      <c r="P51" s="176"/>
      <c r="Q51" s="176"/>
      <c r="R51" s="176"/>
      <c r="S51" s="179"/>
    </row>
    <row r="52" spans="1:19" ht="21">
      <c r="A52" s="180" t="s">
        <v>39</v>
      </c>
      <c r="B52" s="177"/>
      <c r="C52" s="177"/>
      <c r="D52" s="177"/>
      <c r="E52" s="177"/>
      <c r="F52" s="177"/>
      <c r="G52" s="177"/>
      <c r="H52" s="177"/>
      <c r="I52" s="181"/>
      <c r="K52" s="180" t="s">
        <v>39</v>
      </c>
      <c r="L52" s="177"/>
      <c r="M52" s="177"/>
      <c r="N52" s="177"/>
      <c r="O52" s="177"/>
      <c r="P52" s="177"/>
      <c r="Q52" s="177"/>
      <c r="R52" s="177"/>
      <c r="S52" s="181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82" t="s">
        <v>41</v>
      </c>
      <c r="C58" s="182"/>
      <c r="D58" s="182"/>
      <c r="F58" s="182" t="s">
        <v>42</v>
      </c>
      <c r="G58" s="182"/>
      <c r="H58" s="182"/>
      <c r="I58" s="34"/>
      <c r="K58" s="29"/>
      <c r="L58" s="182" t="s">
        <v>41</v>
      </c>
      <c r="M58" s="182"/>
      <c r="N58" s="182"/>
      <c r="P58" s="182" t="s">
        <v>42</v>
      </c>
      <c r="Q58" s="182"/>
      <c r="R58" s="182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3">
        <f>D64-H64</f>
        <v>259.98</v>
      </c>
      <c r="I65" s="30"/>
      <c r="K65" s="29"/>
      <c r="O65" s="183">
        <f>N64-R64</f>
        <v>241.23750000000001</v>
      </c>
      <c r="S65" s="30"/>
    </row>
    <row r="66" spans="1:19">
      <c r="A66" s="29"/>
      <c r="E66" s="183"/>
      <c r="I66" s="30"/>
      <c r="K66" s="29"/>
      <c r="O66" s="183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84" t="s">
        <v>53</v>
      </c>
      <c r="C71" s="184"/>
      <c r="D71" s="184"/>
      <c r="F71" s="184" t="s">
        <v>54</v>
      </c>
      <c r="G71" s="184"/>
      <c r="H71" s="184"/>
      <c r="I71" s="36"/>
      <c r="K71" s="29"/>
      <c r="L71" s="184" t="s">
        <v>53</v>
      </c>
      <c r="M71" s="184"/>
      <c r="N71" s="184"/>
      <c r="P71" s="184" t="s">
        <v>54</v>
      </c>
      <c r="Q71" s="184"/>
      <c r="R71" s="184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78" t="s">
        <v>55</v>
      </c>
      <c r="B74" s="176"/>
      <c r="C74" s="176"/>
      <c r="D74" s="176"/>
      <c r="E74" s="176"/>
      <c r="F74" s="176"/>
      <c r="G74" s="176"/>
      <c r="H74" s="176"/>
      <c r="I74" s="179"/>
      <c r="K74" s="178" t="s">
        <v>55</v>
      </c>
      <c r="L74" s="176"/>
      <c r="M74" s="176"/>
      <c r="N74" s="176"/>
      <c r="O74" s="176"/>
      <c r="P74" s="176"/>
      <c r="Q74" s="176"/>
      <c r="R74" s="176"/>
      <c r="S74" s="179"/>
    </row>
    <row r="75" spans="1:19" ht="21">
      <c r="A75" s="180" t="s">
        <v>39</v>
      </c>
      <c r="B75" s="177"/>
      <c r="C75" s="177"/>
      <c r="D75" s="177"/>
      <c r="E75" s="177"/>
      <c r="F75" s="177"/>
      <c r="G75" s="177"/>
      <c r="H75" s="177"/>
      <c r="I75" s="181"/>
      <c r="K75" s="180" t="s">
        <v>39</v>
      </c>
      <c r="L75" s="177"/>
      <c r="M75" s="177"/>
      <c r="N75" s="177"/>
      <c r="O75" s="177"/>
      <c r="P75" s="177"/>
      <c r="Q75" s="177"/>
      <c r="R75" s="177"/>
      <c r="S75" s="181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82" t="s">
        <v>41</v>
      </c>
      <c r="C81" s="182"/>
      <c r="D81" s="182"/>
      <c r="F81" s="182" t="s">
        <v>42</v>
      </c>
      <c r="G81" s="182"/>
      <c r="H81" s="182"/>
      <c r="I81" s="34"/>
      <c r="K81" s="29"/>
      <c r="L81" s="182" t="s">
        <v>41</v>
      </c>
      <c r="M81" s="182"/>
      <c r="N81" s="182"/>
      <c r="P81" s="182" t="s">
        <v>42</v>
      </c>
      <c r="Q81" s="182"/>
      <c r="R81" s="182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3">
        <f>D87-H87</f>
        <v>241.23750000000001</v>
      </c>
      <c r="I88" s="30"/>
      <c r="K88" s="29"/>
      <c r="O88" s="183">
        <f>N87-R87</f>
        <v>241.23750000000001</v>
      </c>
      <c r="S88" s="30"/>
    </row>
    <row r="89" spans="1:19">
      <c r="A89" s="29"/>
      <c r="E89" s="183"/>
      <c r="I89" s="30"/>
      <c r="K89" s="29"/>
      <c r="O89" s="183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84" t="s">
        <v>53</v>
      </c>
      <c r="C94" s="184"/>
      <c r="D94" s="184"/>
      <c r="F94" s="184" t="s">
        <v>54</v>
      </c>
      <c r="G94" s="184"/>
      <c r="H94" s="184"/>
      <c r="I94" s="36"/>
      <c r="K94" s="29"/>
      <c r="L94" s="184" t="s">
        <v>53</v>
      </c>
      <c r="M94" s="184"/>
      <c r="N94" s="184"/>
      <c r="P94" s="184" t="s">
        <v>54</v>
      </c>
      <c r="Q94" s="184"/>
      <c r="R94" s="184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78" t="s">
        <v>55</v>
      </c>
      <c r="B97" s="176"/>
      <c r="C97" s="176"/>
      <c r="D97" s="176"/>
      <c r="E97" s="176"/>
      <c r="F97" s="176"/>
      <c r="G97" s="176"/>
      <c r="H97" s="176"/>
      <c r="I97" s="179"/>
      <c r="K97" s="178" t="s">
        <v>55</v>
      </c>
      <c r="L97" s="176"/>
      <c r="M97" s="176"/>
      <c r="N97" s="176"/>
      <c r="O97" s="176"/>
      <c r="P97" s="176"/>
      <c r="Q97" s="176"/>
      <c r="R97" s="176"/>
      <c r="S97" s="179"/>
    </row>
    <row r="98" spans="1:19" ht="21">
      <c r="A98" s="180" t="s">
        <v>39</v>
      </c>
      <c r="B98" s="177"/>
      <c r="C98" s="177"/>
      <c r="D98" s="177"/>
      <c r="E98" s="177"/>
      <c r="F98" s="177"/>
      <c r="G98" s="177"/>
      <c r="H98" s="177"/>
      <c r="I98" s="181"/>
      <c r="K98" s="180" t="s">
        <v>39</v>
      </c>
      <c r="L98" s="177"/>
      <c r="M98" s="177"/>
      <c r="N98" s="177"/>
      <c r="O98" s="177"/>
      <c r="P98" s="177"/>
      <c r="Q98" s="177"/>
      <c r="R98" s="177"/>
      <c r="S98" s="181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82" t="s">
        <v>41</v>
      </c>
      <c r="C104" s="182"/>
      <c r="D104" s="182"/>
      <c r="F104" s="182" t="s">
        <v>42</v>
      </c>
      <c r="G104" s="182"/>
      <c r="H104" s="182"/>
      <c r="I104" s="34"/>
      <c r="K104" s="29"/>
      <c r="L104" s="182" t="s">
        <v>41</v>
      </c>
      <c r="M104" s="182"/>
      <c r="N104" s="182"/>
      <c r="P104" s="182" t="s">
        <v>42</v>
      </c>
      <c r="Q104" s="182"/>
      <c r="R104" s="182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3">
        <f>D110-H110</f>
        <v>241.23750000000001</v>
      </c>
      <c r="I111" s="30"/>
      <c r="K111" s="29"/>
      <c r="O111" s="183">
        <f>N110-R110</f>
        <v>241.23750000000001</v>
      </c>
      <c r="S111" s="30"/>
    </row>
    <row r="112" spans="1:19">
      <c r="A112" s="29"/>
      <c r="E112" s="183"/>
      <c r="I112" s="30"/>
      <c r="K112" s="29"/>
      <c r="O112" s="183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84" t="s">
        <v>53</v>
      </c>
      <c r="C117" s="184"/>
      <c r="D117" s="184"/>
      <c r="F117" s="184" t="s">
        <v>54</v>
      </c>
      <c r="G117" s="184"/>
      <c r="H117" s="184"/>
      <c r="I117" s="36"/>
      <c r="K117" s="29"/>
      <c r="L117" s="184" t="s">
        <v>53</v>
      </c>
      <c r="M117" s="184"/>
      <c r="N117" s="184"/>
      <c r="P117" s="184" t="s">
        <v>54</v>
      </c>
      <c r="Q117" s="184"/>
      <c r="R117" s="184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78" t="s">
        <v>55</v>
      </c>
      <c r="B120" s="176"/>
      <c r="C120" s="176"/>
      <c r="D120" s="176"/>
      <c r="E120" s="176"/>
      <c r="F120" s="176"/>
      <c r="G120" s="176"/>
      <c r="H120" s="176"/>
      <c r="I120" s="179"/>
      <c r="K120" s="178" t="s">
        <v>55</v>
      </c>
      <c r="L120" s="176"/>
      <c r="M120" s="176"/>
      <c r="N120" s="176"/>
      <c r="O120" s="176"/>
      <c r="P120" s="176"/>
      <c r="Q120" s="176"/>
      <c r="R120" s="176"/>
      <c r="S120" s="179"/>
    </row>
    <row r="121" spans="1:19" ht="21">
      <c r="A121" s="180" t="s">
        <v>39</v>
      </c>
      <c r="B121" s="177"/>
      <c r="C121" s="177"/>
      <c r="D121" s="177"/>
      <c r="E121" s="177"/>
      <c r="F121" s="177"/>
      <c r="G121" s="177"/>
      <c r="H121" s="177"/>
      <c r="I121" s="181"/>
      <c r="K121" s="180" t="s">
        <v>39</v>
      </c>
      <c r="L121" s="177"/>
      <c r="M121" s="177"/>
      <c r="N121" s="177"/>
      <c r="O121" s="177"/>
      <c r="P121" s="177"/>
      <c r="Q121" s="177"/>
      <c r="R121" s="177"/>
      <c r="S121" s="181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82" t="s">
        <v>41</v>
      </c>
      <c r="C127" s="182"/>
      <c r="D127" s="182"/>
      <c r="F127" s="182" t="s">
        <v>42</v>
      </c>
      <c r="G127" s="182"/>
      <c r="H127" s="182"/>
      <c r="I127" s="34"/>
      <c r="K127" s="29"/>
      <c r="L127" s="182" t="s">
        <v>41</v>
      </c>
      <c r="M127" s="182"/>
      <c r="N127" s="182"/>
      <c r="P127" s="182" t="s">
        <v>42</v>
      </c>
      <c r="Q127" s="182"/>
      <c r="R127" s="182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3">
        <f>D133-H133</f>
        <v>241.23750000000001</v>
      </c>
      <c r="I134" s="30"/>
      <c r="K134" s="29"/>
      <c r="O134" s="183">
        <f>N133-R133</f>
        <v>57.382360000000006</v>
      </c>
      <c r="S134" s="30"/>
    </row>
    <row r="135" spans="1:19">
      <c r="A135" s="29"/>
      <c r="E135" s="183"/>
      <c r="I135" s="30"/>
      <c r="K135" s="29"/>
      <c r="O135" s="183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84" t="s">
        <v>53</v>
      </c>
      <c r="C140" s="184"/>
      <c r="D140" s="184"/>
      <c r="F140" s="184" t="s">
        <v>54</v>
      </c>
      <c r="G140" s="184"/>
      <c r="H140" s="184"/>
      <c r="I140" s="36"/>
      <c r="K140" s="29"/>
      <c r="L140" s="184" t="s">
        <v>53</v>
      </c>
      <c r="M140" s="184"/>
      <c r="N140" s="184"/>
      <c r="P140" s="184" t="s">
        <v>54</v>
      </c>
      <c r="Q140" s="184"/>
      <c r="R140" s="184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90" t="s">
        <v>721</v>
      </c>
      <c r="H147" s="190"/>
      <c r="I147" s="28"/>
      <c r="K147" s="29"/>
      <c r="L147" s="1" t="s">
        <v>56</v>
      </c>
      <c r="M147" s="191" t="s">
        <v>734</v>
      </c>
      <c r="N147" s="191"/>
      <c r="P147" t="s">
        <v>59</v>
      </c>
      <c r="Q147" s="190" t="s">
        <v>721</v>
      </c>
      <c r="R147" s="190"/>
      <c r="S147" s="28"/>
    </row>
    <row r="148" spans="1:19" ht="15.75">
      <c r="A148" s="29"/>
      <c r="B148" s="1" t="s">
        <v>57</v>
      </c>
      <c r="C148">
        <v>1720145711</v>
      </c>
      <c r="F148" s="192" t="s">
        <v>735</v>
      </c>
      <c r="G148" s="192"/>
      <c r="H148">
        <v>225.02</v>
      </c>
      <c r="I148" s="28"/>
      <c r="K148" s="29"/>
      <c r="L148" s="1" t="s">
        <v>57</v>
      </c>
      <c r="M148">
        <v>1720145711</v>
      </c>
      <c r="P148" s="192" t="s">
        <v>735</v>
      </c>
      <c r="Q148" s="192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82" t="s">
        <v>41</v>
      </c>
      <c r="C151" s="182"/>
      <c r="D151" s="182"/>
      <c r="F151" s="182" t="s">
        <v>42</v>
      </c>
      <c r="G151" s="182"/>
      <c r="H151" s="182"/>
      <c r="I151" s="34"/>
      <c r="K151" s="29"/>
      <c r="L151" s="182" t="s">
        <v>41</v>
      </c>
      <c r="M151" s="182"/>
      <c r="N151" s="182"/>
      <c r="P151" s="182" t="s">
        <v>736</v>
      </c>
      <c r="Q151" s="182"/>
      <c r="R151" s="182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93" t="s">
        <v>50</v>
      </c>
      <c r="C157" s="193"/>
      <c r="D157" s="42">
        <f>SUM(D152:D156)</f>
        <v>61.25</v>
      </c>
      <c r="F157" s="193" t="s">
        <v>51</v>
      </c>
      <c r="G157" s="193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93" t="s">
        <v>51</v>
      </c>
      <c r="Q157" s="193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1" t="s">
        <v>112</v>
      </c>
      <c r="E1" s="191"/>
      <c r="F1" s="191"/>
      <c r="N1" s="191" t="s">
        <v>112</v>
      </c>
      <c r="O1" s="191"/>
      <c r="P1" s="191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Y472" zoomScale="89" zoomScaleNormal="89" workbookViewId="0">
      <selection activeCell="Y479" sqref="Y479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7" t="s">
        <v>20</v>
      </c>
      <c r="F151" s="157"/>
      <c r="G151" s="157"/>
      <c r="H151" s="157"/>
      <c r="V151" s="17"/>
      <c r="X151" s="23" t="s">
        <v>82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NO PAGAR</v>
      </c>
      <c r="Y157" s="15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NO PAGAR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-2894.8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NO PAGAR</v>
      </c>
      <c r="Y242" s="15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NO PAGAR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NO PAGAR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7" t="s">
        <v>20</v>
      </c>
      <c r="F328" s="157"/>
      <c r="G328" s="157"/>
      <c r="H328" s="157"/>
      <c r="V328" s="17"/>
      <c r="X328" s="23" t="s">
        <v>32</v>
      </c>
      <c r="Y328" s="20">
        <f>IF(B1112="PAGADO",0,C333)</f>
        <v>-412.94000000000005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NO PAGAR</v>
      </c>
      <c r="Y334" s="158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NO PAGAR</v>
      </c>
      <c r="C335" s="158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7" t="s">
        <v>20</v>
      </c>
      <c r="F376" s="157"/>
      <c r="G376" s="157"/>
      <c r="H376" s="157"/>
      <c r="V376" s="17"/>
      <c r="X376" s="23" t="s">
        <v>32</v>
      </c>
      <c r="Y376" s="20">
        <f>IF(B376="PAGADO",0,C381)</f>
        <v>-1561.12</v>
      </c>
      <c r="AA376" s="157" t="s">
        <v>20</v>
      </c>
      <c r="AB376" s="157"/>
      <c r="AC376" s="157"/>
      <c r="AD376" s="15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NO PAGAR</v>
      </c>
      <c r="C382" s="16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NO PAGAR</v>
      </c>
      <c r="Y382" s="160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6" t="s">
        <v>31</v>
      </c>
      <c r="AB411" s="156"/>
      <c r="AC411" s="156"/>
    </row>
    <row r="412" spans="1:43" ht="15" customHeight="1">
      <c r="H412" s="76"/>
      <c r="I412" s="76"/>
      <c r="J412" s="76"/>
      <c r="V412" s="17"/>
      <c r="AA412" s="156"/>
      <c r="AB412" s="156"/>
      <c r="AC412" s="15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7" t="s">
        <v>20</v>
      </c>
      <c r="F416" s="157"/>
      <c r="G416" s="157"/>
      <c r="H416" s="157"/>
      <c r="V416" s="17"/>
      <c r="X416" s="23" t="s">
        <v>32</v>
      </c>
      <c r="Y416" s="20">
        <f>IF(B416="PAGADO",0,C421)</f>
        <v>0</v>
      </c>
      <c r="AA416" s="157" t="s">
        <v>20</v>
      </c>
      <c r="AB416" s="157"/>
      <c r="AC416" s="157"/>
      <c r="AD416" s="15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58" t="str">
        <f>IF(Y421&lt;0,"NO PAGAR","COBRAR'")</f>
        <v>NO PAGAR</v>
      </c>
      <c r="Y422" s="15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58" t="str">
        <f>IF(C421&lt;0,"NO PAGAR","COBRAR'")</f>
        <v>COBRAR'</v>
      </c>
      <c r="C423" s="158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3"/>
      <c r="AK455" s="3"/>
      <c r="AL455" s="3"/>
      <c r="AM455" s="3"/>
      <c r="AN455" s="18"/>
      <c r="AO455" s="3"/>
    </row>
    <row r="456" spans="2:41">
      <c r="V456" s="17"/>
      <c r="AC456" s="159" t="s">
        <v>29</v>
      </c>
      <c r="AD456" s="159"/>
      <c r="AE456" s="159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159"/>
      <c r="AD457" s="159"/>
      <c r="AE457" s="159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159"/>
      <c r="AD458" s="159"/>
      <c r="AE458" s="159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7" t="s">
        <v>20</v>
      </c>
      <c r="F462" s="157"/>
      <c r="G462" s="157"/>
      <c r="H462" s="157"/>
      <c r="V462" s="17"/>
      <c r="X462" s="23" t="s">
        <v>32</v>
      </c>
      <c r="Y462" s="20">
        <f>IF(B462="PAGADO",0,C467)</f>
        <v>-526.89999999999986</v>
      </c>
      <c r="AA462" s="157" t="s">
        <v>20</v>
      </c>
      <c r="AB462" s="157"/>
      <c r="AC462" s="157"/>
      <c r="AD462" s="15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1290.0199999999998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-585.01999999999975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60" t="str">
        <f>IF(C467&lt;0,"NO PAGAR","COBRAR")</f>
        <v>NO PAGAR</v>
      </c>
      <c r="C468" s="16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60" t="str">
        <f>IF(Y467&lt;0,"NO PAGAR","COBRAR")</f>
        <v>NO PAGAR</v>
      </c>
      <c r="Y468" s="16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1290.0199999999998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6" t="s">
        <v>31</v>
      </c>
      <c r="AB497" s="156"/>
      <c r="AC497" s="156"/>
    </row>
    <row r="498" spans="2:41" ht="15" customHeight="1">
      <c r="H498" s="76"/>
      <c r="I498" s="76"/>
      <c r="J498" s="76"/>
      <c r="V498" s="17"/>
      <c r="AA498" s="156"/>
      <c r="AB498" s="156"/>
      <c r="AC498" s="156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IF(X462="PAGADO",0,C467)</f>
        <v>-526.89999999999986</v>
      </c>
      <c r="E502" s="157" t="s">
        <v>20</v>
      </c>
      <c r="F502" s="157"/>
      <c r="G502" s="157"/>
      <c r="H502" s="157"/>
      <c r="V502" s="17"/>
      <c r="X502" s="23" t="s">
        <v>32</v>
      </c>
      <c r="Y502" s="20">
        <f>IF(B1302="PAGADO",0,C507)</f>
        <v>-585.01999999999975</v>
      </c>
      <c r="AA502" s="157" t="s">
        <v>20</v>
      </c>
      <c r="AB502" s="157"/>
      <c r="AC502" s="157"/>
      <c r="AD502" s="157"/>
    </row>
    <row r="503" spans="2:41">
      <c r="B503" s="1" t="s">
        <v>0</v>
      </c>
      <c r="C503" s="19">
        <f>H518</f>
        <v>0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585.01999999999975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585.01999999999975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-585.01999999999975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-585.01999999999975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58" t="str">
        <f>IF(Y507&lt;0,"NO PAGAR","COBRAR'")</f>
        <v>NO PAGAR</v>
      </c>
      <c r="Y508" s="158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58" t="str">
        <f>IF(C507&lt;0,"NO PAGAR","COBRAR'")</f>
        <v>NO PAGAR</v>
      </c>
      <c r="C509" s="158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585.01999999999975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585.01999999999975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585.01999999999975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585.01999999999975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9" t="s">
        <v>29</v>
      </c>
      <c r="AD550" s="159"/>
      <c r="AE550" s="159"/>
    </row>
    <row r="551" spans="2:41" ht="15" customHeight="1">
      <c r="H551" s="76" t="s">
        <v>28</v>
      </c>
      <c r="I551" s="76"/>
      <c r="J551" s="76"/>
      <c r="V551" s="17"/>
      <c r="AC551" s="159"/>
      <c r="AD551" s="159"/>
      <c r="AE551" s="159"/>
    </row>
    <row r="552" spans="2:41" ht="15" customHeight="1">
      <c r="H552" s="76"/>
      <c r="I552" s="76"/>
      <c r="J552" s="76"/>
      <c r="V552" s="17"/>
      <c r="AC552" s="159"/>
      <c r="AD552" s="159"/>
      <c r="AE552" s="159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-585.01999999999975</v>
      </c>
      <c r="E556" s="157" t="s">
        <v>20</v>
      </c>
      <c r="F556" s="157"/>
      <c r="G556" s="157"/>
      <c r="H556" s="157"/>
      <c r="V556" s="17"/>
      <c r="X556" s="23" t="s">
        <v>32</v>
      </c>
      <c r="Y556" s="20">
        <f>IF(B556="PAGADO",0,C561)</f>
        <v>-585.01999999999975</v>
      </c>
      <c r="AA556" s="157" t="s">
        <v>20</v>
      </c>
      <c r="AB556" s="157"/>
      <c r="AC556" s="157"/>
      <c r="AD556" s="157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585.01999999999975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585.01999999999975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-585.01999999999975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-585.01999999999975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60" t="str">
        <f>IF(C561&lt;0,"NO PAGAR","COBRAR")</f>
        <v>NO PAGAR</v>
      </c>
      <c r="C562" s="16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60" t="str">
        <f>IF(Y561&lt;0,"NO PAGAR","COBRAR")</f>
        <v>NO PAGAR</v>
      </c>
      <c r="Y562" s="16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585.01999999999975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585.01999999999975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585.01999999999975</v>
      </c>
      <c r="V583" s="17"/>
      <c r="X583" s="15" t="s">
        <v>18</v>
      </c>
      <c r="Y583" s="16">
        <f>SUM(Y564:Y582)</f>
        <v>585.01999999999975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6" t="s">
        <v>31</v>
      </c>
      <c r="AB596" s="156"/>
      <c r="AC596" s="156"/>
    </row>
    <row r="597" spans="1:43" ht="15" customHeight="1">
      <c r="H597" s="76"/>
      <c r="I597" s="76"/>
      <c r="J597" s="76"/>
      <c r="V597" s="17"/>
      <c r="AA597" s="156"/>
      <c r="AB597" s="156"/>
      <c r="AC597" s="156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-585.01999999999975</v>
      </c>
      <c r="E601" s="157" t="s">
        <v>20</v>
      </c>
      <c r="F601" s="157"/>
      <c r="G601" s="157"/>
      <c r="H601" s="157"/>
      <c r="V601" s="17"/>
      <c r="X601" s="23" t="s">
        <v>32</v>
      </c>
      <c r="Y601" s="20">
        <f>IF(B1401="PAGADO",0,C606)</f>
        <v>-585.01999999999975</v>
      </c>
      <c r="AA601" s="157" t="s">
        <v>20</v>
      </c>
      <c r="AB601" s="157"/>
      <c r="AC601" s="157"/>
      <c r="AD601" s="157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585.01999999999975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585.01999999999975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-585.01999999999975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-585.01999999999975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58" t="str">
        <f>IF(Y606&lt;0,"NO PAGAR","COBRAR'")</f>
        <v>NO PAGAR</v>
      </c>
      <c r="Y607" s="158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58" t="str">
        <f>IF(C606&lt;0,"NO PAGAR","COBRAR'")</f>
        <v>NO PAGAR</v>
      </c>
      <c r="C608" s="158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585.01999999999975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585.01999999999975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585.01999999999975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585.01999999999975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9" t="s">
        <v>29</v>
      </c>
      <c r="AD643" s="159"/>
      <c r="AE643" s="159"/>
    </row>
    <row r="644" spans="2:41" ht="15" customHeight="1">
      <c r="H644" s="76" t="s">
        <v>28</v>
      </c>
      <c r="I644" s="76"/>
      <c r="J644" s="76"/>
      <c r="V644" s="17"/>
      <c r="AC644" s="159"/>
      <c r="AD644" s="159"/>
      <c r="AE644" s="159"/>
    </row>
    <row r="645" spans="2:41" ht="15" customHeight="1">
      <c r="H645" s="76"/>
      <c r="I645" s="76"/>
      <c r="J645" s="76"/>
      <c r="V645" s="17"/>
      <c r="AC645" s="159"/>
      <c r="AD645" s="159"/>
      <c r="AE645" s="159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-585.01999999999975</v>
      </c>
      <c r="E649" s="157" t="s">
        <v>20</v>
      </c>
      <c r="F649" s="157"/>
      <c r="G649" s="157"/>
      <c r="H649" s="157"/>
      <c r="V649" s="17"/>
      <c r="X649" s="23" t="s">
        <v>32</v>
      </c>
      <c r="Y649" s="20">
        <f>IF(B649="PAGADO",0,C654)</f>
        <v>-585.01999999999975</v>
      </c>
      <c r="AA649" s="157" t="s">
        <v>20</v>
      </c>
      <c r="AB649" s="157"/>
      <c r="AC649" s="157"/>
      <c r="AD649" s="157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585.01999999999975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585.01999999999975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-585.01999999999975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-585.01999999999975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60" t="str">
        <f>IF(C654&lt;0,"NO PAGAR","COBRAR")</f>
        <v>NO PAGAR</v>
      </c>
      <c r="C655" s="16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60" t="str">
        <f>IF(Y654&lt;0,"NO PAGAR","COBRAR")</f>
        <v>NO PAGAR</v>
      </c>
      <c r="Y655" s="16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585.01999999999975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585.01999999999975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585.01999999999975</v>
      </c>
      <c r="V676" s="17"/>
      <c r="X676" s="15" t="s">
        <v>18</v>
      </c>
      <c r="Y676" s="16">
        <f>SUM(Y657:Y675)</f>
        <v>585.01999999999975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6" t="s">
        <v>31</v>
      </c>
      <c r="AB689" s="156"/>
      <c r="AC689" s="156"/>
    </row>
    <row r="690" spans="2:41" ht="15" customHeight="1">
      <c r="H690" s="76"/>
      <c r="I690" s="76"/>
      <c r="J690" s="76"/>
      <c r="V690" s="17"/>
      <c r="AA690" s="156"/>
      <c r="AB690" s="156"/>
      <c r="AC690" s="156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-585.01999999999975</v>
      </c>
      <c r="E694" s="157" t="s">
        <v>20</v>
      </c>
      <c r="F694" s="157"/>
      <c r="G694" s="157"/>
      <c r="H694" s="157"/>
      <c r="V694" s="17"/>
      <c r="X694" s="23" t="s">
        <v>32</v>
      </c>
      <c r="Y694" s="20">
        <f>IF(B1494="PAGADO",0,C699)</f>
        <v>-585.01999999999975</v>
      </c>
      <c r="AA694" s="157" t="s">
        <v>20</v>
      </c>
      <c r="AB694" s="157"/>
      <c r="AC694" s="157"/>
      <c r="AD694" s="157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585.01999999999975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585.01999999999975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-585.01999999999975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-585.01999999999975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58" t="str">
        <f>IF(Y699&lt;0,"NO PAGAR","COBRAR'")</f>
        <v>NO PAGAR</v>
      </c>
      <c r="Y700" s="158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58" t="str">
        <f>IF(C699&lt;0,"NO PAGAR","COBRAR'")</f>
        <v>NO PAGAR</v>
      </c>
      <c r="C701" s="15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585.01999999999975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585.01999999999975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585.01999999999975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585.01999999999975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9" t="s">
        <v>29</v>
      </c>
      <c r="AD736" s="159"/>
      <c r="AE736" s="159"/>
    </row>
    <row r="737" spans="2:41" ht="15" customHeight="1">
      <c r="H737" s="76" t="s">
        <v>28</v>
      </c>
      <c r="I737" s="76"/>
      <c r="J737" s="76"/>
      <c r="V737" s="17"/>
      <c r="AC737" s="159"/>
      <c r="AD737" s="159"/>
      <c r="AE737" s="159"/>
    </row>
    <row r="738" spans="2:41" ht="15" customHeight="1">
      <c r="H738" s="76"/>
      <c r="I738" s="76"/>
      <c r="J738" s="76"/>
      <c r="V738" s="17"/>
      <c r="AC738" s="159"/>
      <c r="AD738" s="159"/>
      <c r="AE738" s="159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-585.01999999999975</v>
      </c>
      <c r="E742" s="157" t="s">
        <v>20</v>
      </c>
      <c r="F742" s="157"/>
      <c r="G742" s="157"/>
      <c r="H742" s="157"/>
      <c r="V742" s="17"/>
      <c r="X742" s="23" t="s">
        <v>32</v>
      </c>
      <c r="Y742" s="20">
        <f>IF(B742="PAGADO",0,C747)</f>
        <v>-585.01999999999975</v>
      </c>
      <c r="AA742" s="157" t="s">
        <v>20</v>
      </c>
      <c r="AB742" s="157"/>
      <c r="AC742" s="157"/>
      <c r="AD742" s="157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585.01999999999975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585.01999999999975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-585.01999999999975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-585.01999999999975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60" t="str">
        <f>IF(C747&lt;0,"NO PAGAR","COBRAR")</f>
        <v>NO PAGAR</v>
      </c>
      <c r="C748" s="16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60" t="str">
        <f>IF(Y747&lt;0,"NO PAGAR","COBRAR")</f>
        <v>NO PAGAR</v>
      </c>
      <c r="Y748" s="16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585.01999999999975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585.01999999999975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585.01999999999975</v>
      </c>
      <c r="V769" s="17"/>
      <c r="X769" s="15" t="s">
        <v>18</v>
      </c>
      <c r="Y769" s="16">
        <f>SUM(Y750:Y768)</f>
        <v>585.01999999999975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6" t="s">
        <v>31</v>
      </c>
      <c r="AB782" s="156"/>
      <c r="AC782" s="156"/>
    </row>
    <row r="783" spans="1:43" ht="15" customHeight="1">
      <c r="H783" s="76"/>
      <c r="I783" s="76"/>
      <c r="J783" s="76"/>
      <c r="V783" s="17"/>
      <c r="AA783" s="156"/>
      <c r="AB783" s="156"/>
      <c r="AC783" s="156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-585.01999999999975</v>
      </c>
      <c r="E787" s="157" t="s">
        <v>20</v>
      </c>
      <c r="F787" s="157"/>
      <c r="G787" s="157"/>
      <c r="H787" s="157"/>
      <c r="V787" s="17"/>
      <c r="X787" s="23" t="s">
        <v>32</v>
      </c>
      <c r="Y787" s="20">
        <f>IF(B1587="PAGADO",0,C792)</f>
        <v>-585.01999999999975</v>
      </c>
      <c r="AA787" s="157" t="s">
        <v>20</v>
      </c>
      <c r="AB787" s="157"/>
      <c r="AC787" s="157"/>
      <c r="AD787" s="157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585.01999999999975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585.01999999999975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-585.01999999999975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-585.01999999999975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58" t="str">
        <f>IF(Y792&lt;0,"NO PAGAR","COBRAR'")</f>
        <v>NO PAGAR</v>
      </c>
      <c r="Y793" s="158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58" t="str">
        <f>IF(C792&lt;0,"NO PAGAR","COBRAR'")</f>
        <v>NO PAGAR</v>
      </c>
      <c r="C794" s="15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585.01999999999975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585.01999999999975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585.01999999999975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585.01999999999975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9" t="s">
        <v>29</v>
      </c>
      <c r="AD829" s="159"/>
      <c r="AE829" s="159"/>
    </row>
    <row r="830" spans="8:31" ht="15" customHeight="1">
      <c r="H830" s="76" t="s">
        <v>28</v>
      </c>
      <c r="I830" s="76"/>
      <c r="J830" s="76"/>
      <c r="V830" s="17"/>
      <c r="AC830" s="159"/>
      <c r="AD830" s="159"/>
      <c r="AE830" s="159"/>
    </row>
    <row r="831" spans="8:31" ht="15" customHeight="1">
      <c r="H831" s="76"/>
      <c r="I831" s="76"/>
      <c r="J831" s="76"/>
      <c r="V831" s="17"/>
      <c r="AC831" s="159"/>
      <c r="AD831" s="159"/>
      <c r="AE831" s="159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-585.01999999999975</v>
      </c>
      <c r="E835" s="157" t="s">
        <v>20</v>
      </c>
      <c r="F835" s="157"/>
      <c r="G835" s="157"/>
      <c r="H835" s="157"/>
      <c r="V835" s="17"/>
      <c r="X835" s="23" t="s">
        <v>32</v>
      </c>
      <c r="Y835" s="20">
        <f>IF(B835="PAGADO",0,C840)</f>
        <v>-585.01999999999975</v>
      </c>
      <c r="AA835" s="157" t="s">
        <v>20</v>
      </c>
      <c r="AB835" s="157"/>
      <c r="AC835" s="157"/>
      <c r="AD835" s="157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585.01999999999975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585.01999999999975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-585.01999999999975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-585.01999999999975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60" t="str">
        <f>IF(C840&lt;0,"NO PAGAR","COBRAR")</f>
        <v>NO PAGAR</v>
      </c>
      <c r="C841" s="16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60" t="str">
        <f>IF(Y840&lt;0,"NO PAGAR","COBRAR")</f>
        <v>NO PAGAR</v>
      </c>
      <c r="Y841" s="16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585.01999999999975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585.01999999999975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585.01999999999975</v>
      </c>
      <c r="V862" s="17"/>
      <c r="X862" s="15" t="s">
        <v>18</v>
      </c>
      <c r="Y862" s="16">
        <f>SUM(Y843:Y861)</f>
        <v>585.01999999999975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6" t="s">
        <v>31</v>
      </c>
      <c r="AB875" s="156"/>
      <c r="AC875" s="156"/>
    </row>
    <row r="876" spans="1:43" ht="15" customHeight="1">
      <c r="H876" s="76"/>
      <c r="I876" s="76"/>
      <c r="J876" s="76"/>
      <c r="V876" s="17"/>
      <c r="AA876" s="156"/>
      <c r="AB876" s="156"/>
      <c r="AC876" s="156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-585.01999999999975</v>
      </c>
      <c r="E880" s="157" t="s">
        <v>20</v>
      </c>
      <c r="F880" s="157"/>
      <c r="G880" s="157"/>
      <c r="H880" s="157"/>
      <c r="V880" s="17"/>
      <c r="X880" s="23" t="s">
        <v>32</v>
      </c>
      <c r="Y880" s="20">
        <f>IF(B1680="PAGADO",0,C885)</f>
        <v>-585.01999999999975</v>
      </c>
      <c r="AA880" s="157" t="s">
        <v>20</v>
      </c>
      <c r="AB880" s="157"/>
      <c r="AC880" s="157"/>
      <c r="AD880" s="157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585.01999999999975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585.01999999999975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-585.01999999999975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-585.01999999999975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58" t="str">
        <f>IF(Y885&lt;0,"NO PAGAR","COBRAR'")</f>
        <v>NO PAGAR</v>
      </c>
      <c r="Y886" s="158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58" t="str">
        <f>IF(C885&lt;0,"NO PAGAR","COBRAR'")</f>
        <v>NO PAGAR</v>
      </c>
      <c r="C887" s="158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585.01999999999975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585.01999999999975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585.01999999999975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585.01999999999975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9" t="s">
        <v>29</v>
      </c>
      <c r="AD923" s="159"/>
      <c r="AE923" s="159"/>
    </row>
    <row r="924" spans="2:31" ht="15" customHeight="1">
      <c r="H924" s="76" t="s">
        <v>28</v>
      </c>
      <c r="I924" s="76"/>
      <c r="J924" s="76"/>
      <c r="V924" s="17"/>
      <c r="AC924" s="159"/>
      <c r="AD924" s="159"/>
      <c r="AE924" s="159"/>
    </row>
    <row r="925" spans="2:31" ht="15" customHeight="1">
      <c r="H925" s="76"/>
      <c r="I925" s="76"/>
      <c r="J925" s="76"/>
      <c r="V925" s="17"/>
      <c r="AC925" s="159"/>
      <c r="AD925" s="159"/>
      <c r="AE925" s="159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-585.01999999999975</v>
      </c>
      <c r="E929" s="157" t="s">
        <v>20</v>
      </c>
      <c r="F929" s="157"/>
      <c r="G929" s="157"/>
      <c r="H929" s="157"/>
      <c r="V929" s="17"/>
      <c r="X929" s="23" t="s">
        <v>32</v>
      </c>
      <c r="Y929" s="20">
        <f>IF(B929="PAGADO",0,C934)</f>
        <v>-585.01999999999975</v>
      </c>
      <c r="AA929" s="157" t="s">
        <v>20</v>
      </c>
      <c r="AB929" s="157"/>
      <c r="AC929" s="157"/>
      <c r="AD929" s="157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585.01999999999975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585.01999999999975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-585.01999999999975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-585.01999999999975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60" t="str">
        <f>IF(C934&lt;0,"NO PAGAR","COBRAR")</f>
        <v>NO PAGAR</v>
      </c>
      <c r="C935" s="16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60" t="str">
        <f>IF(Y934&lt;0,"NO PAGAR","COBRAR")</f>
        <v>NO PAGAR</v>
      </c>
      <c r="Y935" s="16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585.01999999999975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585.01999999999975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585.01999999999975</v>
      </c>
      <c r="V956" s="17"/>
      <c r="X956" s="15" t="s">
        <v>18</v>
      </c>
      <c r="Y956" s="16">
        <f>SUM(Y937:Y955)</f>
        <v>585.01999999999975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6" t="s">
        <v>31</v>
      </c>
      <c r="AB969" s="156"/>
      <c r="AC969" s="156"/>
    </row>
    <row r="970" spans="1:43" ht="15" customHeight="1">
      <c r="H970" s="76"/>
      <c r="I970" s="76"/>
      <c r="J970" s="76"/>
      <c r="V970" s="17"/>
      <c r="AA970" s="156"/>
      <c r="AB970" s="156"/>
      <c r="AC970" s="156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-585.01999999999975</v>
      </c>
      <c r="E974" s="157" t="s">
        <v>20</v>
      </c>
      <c r="F974" s="157"/>
      <c r="G974" s="157"/>
      <c r="H974" s="157"/>
      <c r="V974" s="17"/>
      <c r="X974" s="23" t="s">
        <v>32</v>
      </c>
      <c r="Y974" s="20">
        <f>IF(B1774="PAGADO",0,C979)</f>
        <v>-585.01999999999975</v>
      </c>
      <c r="AA974" s="157" t="s">
        <v>20</v>
      </c>
      <c r="AB974" s="157"/>
      <c r="AC974" s="157"/>
      <c r="AD974" s="157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585.01999999999975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585.01999999999975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-585.01999999999975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-585.01999999999975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58" t="str">
        <f>IF(Y979&lt;0,"NO PAGAR","COBRAR'")</f>
        <v>NO PAGAR</v>
      </c>
      <c r="Y980" s="15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58" t="str">
        <f>IF(C979&lt;0,"NO PAGAR","COBRAR'")</f>
        <v>NO PAGAR</v>
      </c>
      <c r="C981" s="15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585.01999999999975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585.01999999999975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585.01999999999975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585.01999999999975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9" t="s">
        <v>29</v>
      </c>
      <c r="AD1016" s="159"/>
      <c r="AE1016" s="159"/>
    </row>
    <row r="1017" spans="2:41" ht="15" customHeight="1">
      <c r="H1017" s="76" t="s">
        <v>28</v>
      </c>
      <c r="I1017" s="76"/>
      <c r="J1017" s="76"/>
      <c r="V1017" s="17"/>
      <c r="AC1017" s="159"/>
      <c r="AD1017" s="159"/>
      <c r="AE1017" s="159"/>
    </row>
    <row r="1018" spans="2:41" ht="15" customHeight="1">
      <c r="H1018" s="76"/>
      <c r="I1018" s="76"/>
      <c r="J1018" s="76"/>
      <c r="V1018" s="17"/>
      <c r="AC1018" s="159"/>
      <c r="AD1018" s="159"/>
      <c r="AE1018" s="159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-585.01999999999975</v>
      </c>
      <c r="E1022" s="157" t="s">
        <v>20</v>
      </c>
      <c r="F1022" s="157"/>
      <c r="G1022" s="157"/>
      <c r="H1022" s="157"/>
      <c r="V1022" s="17"/>
      <c r="X1022" s="23" t="s">
        <v>32</v>
      </c>
      <c r="Y1022" s="20">
        <f>IF(B1022="PAGADO",0,C1027)</f>
        <v>-585.01999999999975</v>
      </c>
      <c r="AA1022" s="157" t="s">
        <v>20</v>
      </c>
      <c r="AB1022" s="157"/>
      <c r="AC1022" s="157"/>
      <c r="AD1022" s="157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585.01999999999975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585.01999999999975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-585.01999999999975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-585.01999999999975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60" t="str">
        <f>IF(C1027&lt;0,"NO PAGAR","COBRAR")</f>
        <v>NO PAGAR</v>
      </c>
      <c r="C1028" s="16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60" t="str">
        <f>IF(Y1027&lt;0,"NO PAGAR","COBRAR")</f>
        <v>NO PAGAR</v>
      </c>
      <c r="Y1028" s="16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585.01999999999975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585.01999999999975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585.01999999999975</v>
      </c>
      <c r="V1049" s="17"/>
      <c r="X1049" s="15" t="s">
        <v>18</v>
      </c>
      <c r="Y1049" s="16">
        <f>SUM(Y1030:Y1048)</f>
        <v>585.01999999999975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6" t="s">
        <v>31</v>
      </c>
      <c r="AB1062" s="156"/>
      <c r="AC1062" s="156"/>
    </row>
    <row r="1063" spans="1:43" ht="15" customHeight="1">
      <c r="H1063" s="76"/>
      <c r="I1063" s="76"/>
      <c r="J1063" s="76"/>
      <c r="V1063" s="17"/>
      <c r="AA1063" s="156"/>
      <c r="AB1063" s="156"/>
      <c r="AC1063" s="156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-585.01999999999975</v>
      </c>
      <c r="E1067" s="157" t="s">
        <v>20</v>
      </c>
      <c r="F1067" s="157"/>
      <c r="G1067" s="157"/>
      <c r="H1067" s="157"/>
      <c r="V1067" s="17"/>
      <c r="X1067" s="23" t="s">
        <v>32</v>
      </c>
      <c r="Y1067" s="20">
        <f>IF(B1867="PAGADO",0,C1072)</f>
        <v>-585.01999999999975</v>
      </c>
      <c r="AA1067" s="157" t="s">
        <v>20</v>
      </c>
      <c r="AB1067" s="157"/>
      <c r="AC1067" s="157"/>
      <c r="AD1067" s="157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585.01999999999975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585.01999999999975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-585.01999999999975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-585.01999999999975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58" t="str">
        <f>IF(Y1072&lt;0,"NO PAGAR","COBRAR'")</f>
        <v>NO PAGAR</v>
      </c>
      <c r="Y1073" s="158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58" t="str">
        <f>IF(C1072&lt;0,"NO PAGAR","COBRAR'")</f>
        <v>NO PAGAR</v>
      </c>
      <c r="C1074" s="158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585.01999999999975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585.01999999999975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585.01999999999975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585.01999999999975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R444" zoomScale="85" zoomScaleNormal="85" zoomScalePageLayoutView="118" workbookViewId="0">
      <selection activeCell="Y453" sqref="Y45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7" t="s">
        <v>77</v>
      </c>
      <c r="F8" s="157"/>
      <c r="G8" s="157"/>
      <c r="H8" s="157"/>
      <c r="O8" s="167" t="s">
        <v>10</v>
      </c>
      <c r="P8" s="167"/>
      <c r="Q8" s="167"/>
      <c r="R8" s="167"/>
      <c r="V8" s="17"/>
      <c r="X8" s="23" t="s">
        <v>32</v>
      </c>
      <c r="Y8" s="20">
        <f>IF(B8="PAGADO",0,C13)</f>
        <v>-6043.71</v>
      </c>
      <c r="AA8" s="157" t="s">
        <v>140</v>
      </c>
      <c r="AB8" s="157"/>
      <c r="AC8" s="157"/>
      <c r="AD8" s="157"/>
      <c r="AK8" s="168" t="s">
        <v>188</v>
      </c>
      <c r="AL8" s="168"/>
      <c r="AM8" s="16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7" t="s">
        <v>77</v>
      </c>
      <c r="F53" s="157"/>
      <c r="G53" s="157"/>
      <c r="H53" s="157"/>
      <c r="V53" s="17"/>
      <c r="X53" s="23" t="s">
        <v>32</v>
      </c>
      <c r="Y53" s="20">
        <f>IF(B53="PAGADO",0,C58)</f>
        <v>-6418.1900000000005</v>
      </c>
      <c r="AA53" s="157" t="s">
        <v>77</v>
      </c>
      <c r="AB53" s="157"/>
      <c r="AC53" s="157"/>
      <c r="AD53" s="15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7" t="s">
        <v>273</v>
      </c>
      <c r="F103" s="157"/>
      <c r="G103" s="157"/>
      <c r="H103" s="157"/>
      <c r="V103" s="17"/>
      <c r="X103" s="23" t="s">
        <v>32</v>
      </c>
      <c r="Y103" s="20">
        <f>IF(B103="PAGADO",0,C108)</f>
        <v>-5740.3400000000011</v>
      </c>
      <c r="AA103" s="157" t="s">
        <v>273</v>
      </c>
      <c r="AB103" s="157"/>
      <c r="AC103" s="157"/>
      <c r="AD103" s="15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60" t="str">
        <f>IF(C108&lt;0,"NO PAGAR","COBRAR")</f>
        <v>NO PAGAR</v>
      </c>
      <c r="C109" s="16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NO PAGAR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6" t="s">
        <v>30</v>
      </c>
      <c r="I131" s="156"/>
      <c r="J131" s="156"/>
      <c r="V131" s="17"/>
      <c r="AA131" s="156" t="s">
        <v>31</v>
      </c>
      <c r="AB131" s="156"/>
      <c r="AC131" s="156"/>
    </row>
    <row r="132" spans="1:43">
      <c r="H132" s="156"/>
      <c r="I132" s="156"/>
      <c r="J132" s="156"/>
      <c r="V132" s="17"/>
      <c r="AA132" s="156"/>
      <c r="AB132" s="156"/>
      <c r="AC132" s="15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57" t="s">
        <v>273</v>
      </c>
      <c r="F136" s="157"/>
      <c r="G136" s="157"/>
      <c r="H136" s="157"/>
      <c r="V136" s="17"/>
      <c r="X136" s="23" t="s">
        <v>32</v>
      </c>
      <c r="Y136" s="20">
        <f>IF(B136="PAGADO",0,C141)</f>
        <v>-5568.4800000000014</v>
      </c>
      <c r="AA136" s="157" t="s">
        <v>273</v>
      </c>
      <c r="AB136" s="157"/>
      <c r="AC136" s="157"/>
      <c r="AD136" s="15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58" t="str">
        <f>IF(Y141&lt;0,"NO PAGAR","COBRAR'")</f>
        <v>NO PAGAR</v>
      </c>
      <c r="Y142" s="15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58" t="str">
        <f>IF(C141&lt;0,"NO PAGAR","COBRAR'")</f>
        <v>NO PAGAR</v>
      </c>
      <c r="C143" s="15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9" t="s">
        <v>29</v>
      </c>
      <c r="AD170" s="159"/>
      <c r="AE170" s="159"/>
    </row>
    <row r="171" spans="2:31">
      <c r="H171" s="156" t="s">
        <v>28</v>
      </c>
      <c r="I171" s="156"/>
      <c r="J171" s="156"/>
      <c r="V171" s="17"/>
      <c r="AC171" s="159"/>
      <c r="AD171" s="159"/>
      <c r="AE171" s="159"/>
    </row>
    <row r="172" spans="2:31">
      <c r="H172" s="156"/>
      <c r="I172" s="156"/>
      <c r="J172" s="156"/>
      <c r="V172" s="17"/>
      <c r="AC172" s="159"/>
      <c r="AD172" s="159"/>
      <c r="AE172" s="159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7" t="s">
        <v>273</v>
      </c>
      <c r="F176" s="157"/>
      <c r="G176" s="157"/>
      <c r="H176" s="157"/>
      <c r="V176" s="17"/>
      <c r="X176" s="23" t="s">
        <v>32</v>
      </c>
      <c r="Y176" s="20">
        <f>IF(B176="PAGADO",0,C181)</f>
        <v>-5626.8700000000008</v>
      </c>
      <c r="AA176" s="157" t="s">
        <v>273</v>
      </c>
      <c r="AB176" s="157"/>
      <c r="AC176" s="157"/>
      <c r="AD176" s="15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60" t="str">
        <f>IF(C181&lt;0,"NO PAGAR","COBRAR")</f>
        <v>NO PAGAR</v>
      </c>
      <c r="C182" s="16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60" t="str">
        <f>IF(Y181&lt;0,"NO PAGAR","COBRAR")</f>
        <v>NO PAGAR</v>
      </c>
      <c r="Y182" s="160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6" t="s">
        <v>30</v>
      </c>
      <c r="I216" s="156"/>
      <c r="J216" s="156"/>
      <c r="V216" s="17"/>
      <c r="AA216" s="156" t="s">
        <v>31</v>
      </c>
      <c r="AB216" s="156"/>
      <c r="AC216" s="156"/>
    </row>
    <row r="217" spans="1:43">
      <c r="H217" s="156"/>
      <c r="I217" s="156"/>
      <c r="J217" s="156"/>
      <c r="V217" s="17"/>
      <c r="AA217" s="156"/>
      <c r="AB217" s="156"/>
      <c r="AC217" s="15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7" t="s">
        <v>273</v>
      </c>
      <c r="F221" s="157"/>
      <c r="G221" s="157"/>
      <c r="H221" s="157"/>
      <c r="V221" s="17"/>
      <c r="X221" s="23" t="s">
        <v>32</v>
      </c>
      <c r="Y221" s="20">
        <f>IF(B221="PAGADO",0,C226)</f>
        <v>-5840.9500000000007</v>
      </c>
      <c r="AA221" s="157" t="s">
        <v>77</v>
      </c>
      <c r="AB221" s="157"/>
      <c r="AC221" s="157"/>
      <c r="AD221" s="15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58" t="str">
        <f>IF(Y226&lt;0,"NO PAGAR","COBRAR'")</f>
        <v>NO PAGAR</v>
      </c>
      <c r="Y227" s="15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58" t="str">
        <f>IF(C226&lt;0,"NO PAGAR","COBRAR'")</f>
        <v>NO PAGAR</v>
      </c>
      <c r="C228" s="158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9" t="s">
        <v>29</v>
      </c>
      <c r="AD262" s="159"/>
      <c r="AE262" s="159"/>
    </row>
    <row r="263" spans="2:41">
      <c r="H263" s="156" t="s">
        <v>28</v>
      </c>
      <c r="I263" s="156"/>
      <c r="J263" s="156"/>
      <c r="V263" s="17"/>
      <c r="AC263" s="159"/>
      <c r="AD263" s="159"/>
      <c r="AE263" s="159"/>
    </row>
    <row r="264" spans="2:41">
      <c r="H264" s="156"/>
      <c r="I264" s="156"/>
      <c r="J264" s="156"/>
      <c r="V264" s="17"/>
      <c r="AC264" s="159"/>
      <c r="AD264" s="159"/>
      <c r="AE264" s="159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7" t="s">
        <v>567</v>
      </c>
      <c r="F268" s="157"/>
      <c r="G268" s="157"/>
      <c r="H268" s="157"/>
      <c r="V268" s="17"/>
      <c r="X268" s="23" t="s">
        <v>32</v>
      </c>
      <c r="Y268" s="20">
        <f>IF(B268="PAGADO",0,C273)</f>
        <v>-6873.1060000000016</v>
      </c>
      <c r="AA268" s="157" t="s">
        <v>567</v>
      </c>
      <c r="AB268" s="157"/>
      <c r="AC268" s="157"/>
      <c r="AD268" s="15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60" t="str">
        <f>IF(C273&lt;0,"NO PAGAR","COBRAR")</f>
        <v>NO PAGAR</v>
      </c>
      <c r="C274" s="160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60" t="str">
        <f>IF(Y273&lt;0,"NO PAGAR","COBRAR")</f>
        <v>NO PAGAR</v>
      </c>
      <c r="Y274" s="160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6" t="s">
        <v>30</v>
      </c>
      <c r="I308" s="156"/>
      <c r="J308" s="156"/>
      <c r="V308" s="17"/>
      <c r="AA308" s="156" t="s">
        <v>31</v>
      </c>
      <c r="AB308" s="156"/>
      <c r="AC308" s="156"/>
    </row>
    <row r="309" spans="1:43">
      <c r="H309" s="156"/>
      <c r="I309" s="156"/>
      <c r="J309" s="156"/>
      <c r="V309" s="17"/>
      <c r="AA309" s="156"/>
      <c r="AB309" s="156"/>
      <c r="AC309" s="15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7" t="s">
        <v>273</v>
      </c>
      <c r="F313" s="157"/>
      <c r="G313" s="157"/>
      <c r="H313" s="157"/>
      <c r="V313" s="17"/>
      <c r="X313" s="23" t="s">
        <v>32</v>
      </c>
      <c r="Y313" s="20">
        <f>IF(B1086="PAGADO",0,C318)</f>
        <v>-6076.113000000003</v>
      </c>
      <c r="AA313" s="157" t="s">
        <v>567</v>
      </c>
      <c r="AB313" s="157"/>
      <c r="AC313" s="157"/>
      <c r="AD313" s="15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58" t="str">
        <f>IF(Y318&lt;0,"NO PAGAR","COBRAR'")</f>
        <v>NO PAGAR</v>
      </c>
      <c r="Y319" s="158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58" t="str">
        <f>IF(C318&lt;0,"NO PAGAR","COBRAR'")</f>
        <v>NO PAGAR</v>
      </c>
      <c r="C320" s="15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4" t="s">
        <v>64</v>
      </c>
      <c r="AC358" s="163" t="s">
        <v>29</v>
      </c>
      <c r="AD358" s="163"/>
      <c r="AE358" s="163"/>
    </row>
    <row r="359" spans="2:41">
      <c r="V359" s="17"/>
      <c r="X359" s="164"/>
      <c r="AC359" s="163"/>
      <c r="AD359" s="163"/>
      <c r="AE359" s="163"/>
    </row>
    <row r="360" spans="2:41" ht="23.25">
      <c r="B360" s="22" t="s">
        <v>64</v>
      </c>
      <c r="V360" s="17"/>
      <c r="X360" s="164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7" t="s">
        <v>273</v>
      </c>
      <c r="F361" s="157"/>
      <c r="G361" s="157"/>
      <c r="H361" s="157"/>
      <c r="V361" s="17"/>
      <c r="X361" s="23" t="s">
        <v>32</v>
      </c>
      <c r="Y361" s="20">
        <f>IF(B361="PAGADO",0,C366)</f>
        <v>-8314.8130000000019</v>
      </c>
      <c r="AA361" s="157" t="s">
        <v>77</v>
      </c>
      <c r="AB361" s="157"/>
      <c r="AC361" s="157"/>
      <c r="AD361" s="15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60" t="str">
        <f>IF(C366&lt;0,"NO PAGAR","COBRAR")</f>
        <v>NO PAGAR</v>
      </c>
      <c r="C367" s="160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60" t="str">
        <f>IF(Y366&lt;0,"NO PAGAR","COBRAR")</f>
        <v>NO PAGAR</v>
      </c>
      <c r="Y367" s="160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6" t="s">
        <v>31</v>
      </c>
      <c r="AB394" s="156"/>
      <c r="AC394" s="156"/>
    </row>
    <row r="395" spans="1:43" ht="15" customHeight="1">
      <c r="H395" s="76"/>
      <c r="I395" s="76"/>
      <c r="J395" s="76"/>
      <c r="V395" s="17"/>
      <c r="AA395" s="156"/>
      <c r="AB395" s="156"/>
      <c r="AC395" s="156"/>
    </row>
    <row r="396" spans="1:43">
      <c r="B396" s="166" t="s">
        <v>64</v>
      </c>
      <c r="F396" s="165" t="s">
        <v>30</v>
      </c>
      <c r="G396" s="165"/>
      <c r="H396" s="165"/>
      <c r="V396" s="17"/>
    </row>
    <row r="397" spans="1:43">
      <c r="B397" s="166"/>
      <c r="F397" s="165"/>
      <c r="G397" s="165"/>
      <c r="H397" s="165"/>
      <c r="V397" s="17"/>
    </row>
    <row r="398" spans="1:43" ht="26.25" customHeight="1">
      <c r="B398" s="166"/>
      <c r="F398" s="165"/>
      <c r="G398" s="165"/>
      <c r="H398" s="165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7" t="s">
        <v>77</v>
      </c>
      <c r="F399" s="157"/>
      <c r="G399" s="157"/>
      <c r="H399" s="157"/>
      <c r="V399" s="17"/>
      <c r="X399" s="23" t="s">
        <v>32</v>
      </c>
      <c r="Y399" s="20">
        <f>IF(B1179="PAGADO",0,C404)</f>
        <v>-4920.3502550000012</v>
      </c>
      <c r="AA399" s="157" t="s">
        <v>567</v>
      </c>
      <c r="AB399" s="157"/>
      <c r="AC399" s="157"/>
      <c r="AD399" s="15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58" t="str">
        <f>IF(Y404&lt;0,"NO PAGAR","COBRAR'")</f>
        <v>NO PAGAR</v>
      </c>
      <c r="Y405" s="15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58" t="str">
        <f>IF(C404&lt;0,"NO PAGAR","COBRAR'")</f>
        <v>NO PAGAR</v>
      </c>
      <c r="C406" s="158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>
      <c r="V430" s="17"/>
      <c r="AC430" s="159" t="s">
        <v>29</v>
      </c>
      <c r="AD430" s="159"/>
      <c r="AE430" s="159"/>
      <c r="AN430" s="55"/>
    </row>
    <row r="431" spans="2:40" ht="15" customHeight="1">
      <c r="I431" s="76"/>
      <c r="J431" s="76"/>
      <c r="V431" s="17"/>
      <c r="AC431" s="159"/>
      <c r="AD431" s="159"/>
      <c r="AE431" s="159"/>
      <c r="AN431" s="55"/>
    </row>
    <row r="432" spans="2:40" ht="15" customHeight="1">
      <c r="I432" s="76"/>
      <c r="J432" s="76"/>
      <c r="V432" s="17"/>
      <c r="AC432" s="159"/>
      <c r="AD432" s="159"/>
      <c r="AE432" s="159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7" t="s">
        <v>20</v>
      </c>
      <c r="AB436" s="157"/>
      <c r="AC436" s="157"/>
      <c r="AD436" s="15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7" t="s">
        <v>273</v>
      </c>
      <c r="F439" s="157"/>
      <c r="G439" s="157"/>
      <c r="H439" s="157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60" t="str">
        <f>IF(C441&lt;0,"NO PAGAR","COBRAR")</f>
        <v>NO PAGAR</v>
      </c>
      <c r="C442" s="160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60" t="str">
        <f>IF(Y441&lt;0,"NO PAGAR","COBRAR")</f>
        <v>NO PAGAR</v>
      </c>
      <c r="Y442" s="160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6" t="s">
        <v>31</v>
      </c>
      <c r="AB471" s="156"/>
      <c r="AC471" s="156"/>
    </row>
    <row r="472" spans="1:43" ht="15" customHeight="1">
      <c r="H472" s="76"/>
      <c r="J472" s="7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IF(X436="PAGADO",0,C441)</f>
        <v>-6401.2302550000013</v>
      </c>
      <c r="E476" s="157" t="s">
        <v>20</v>
      </c>
      <c r="F476" s="157"/>
      <c r="G476" s="157"/>
      <c r="H476" s="157"/>
      <c r="V476" s="17"/>
      <c r="X476" s="23" t="s">
        <v>32</v>
      </c>
      <c r="Y476" s="20">
        <f>IF(B1276="PAGADO",0,C481)</f>
        <v>-8383.4392550000011</v>
      </c>
      <c r="AA476" s="157" t="s">
        <v>20</v>
      </c>
      <c r="AB476" s="157"/>
      <c r="AC476" s="157"/>
      <c r="AD476" s="157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8383.4392550000011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-8383.4392550000011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-8383.4392550000011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8383.4392550000011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8383.4392550000011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9" t="s">
        <v>29</v>
      </c>
      <c r="AD524" s="159"/>
      <c r="AE524" s="159"/>
    </row>
    <row r="525" spans="8:31" ht="15" customHeight="1">
      <c r="H525" s="76" t="s">
        <v>28</v>
      </c>
      <c r="J525" s="76"/>
      <c r="V525" s="17"/>
      <c r="AC525" s="159"/>
      <c r="AD525" s="159"/>
      <c r="AE525" s="159"/>
    </row>
    <row r="526" spans="8:31" ht="15" customHeight="1">
      <c r="H526" s="76"/>
      <c r="J526" s="7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-8383.4392550000011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-8383.4392550000011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8383.4392550000011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8383.4392550000011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-8383.4392550000011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-8383.4392550000011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8383.4392550000011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8383.4392550000011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8383.4392550000011</v>
      </c>
      <c r="V557" s="17"/>
      <c r="X557" s="15" t="s">
        <v>18</v>
      </c>
      <c r="Y557" s="16">
        <f>SUM(Y538:Y556)</f>
        <v>8383.4392550000011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6" t="s">
        <v>31</v>
      </c>
      <c r="AB570" s="156"/>
      <c r="AC570" s="156"/>
    </row>
    <row r="571" spans="1:43" ht="15" customHeight="1">
      <c r="H571" s="76"/>
      <c r="J571" s="7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-8383.4392550000011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-8383.4392550000011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8383.4392550000011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8383.4392550000011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-8383.4392550000011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-8383.4392550000011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8383.4392550000011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8383.4392550000011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8383.4392550000011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8383.4392550000011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9" t="s">
        <v>29</v>
      </c>
      <c r="AD617" s="159"/>
      <c r="AE617" s="159"/>
    </row>
    <row r="618" spans="2:41" ht="15" customHeight="1">
      <c r="H618" s="76" t="s">
        <v>28</v>
      </c>
      <c r="J618" s="76"/>
      <c r="V618" s="17"/>
      <c r="AC618" s="159"/>
      <c r="AD618" s="159"/>
      <c r="AE618" s="159"/>
    </row>
    <row r="619" spans="2:41" ht="15" customHeight="1">
      <c r="H619" s="76"/>
      <c r="J619" s="7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-8383.4392550000011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-8383.4392550000011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8383.4392550000011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8383.4392550000011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-8383.4392550000011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-8383.4392550000011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8383.4392550000011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8383.4392550000011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8383.4392550000011</v>
      </c>
      <c r="V650" s="17"/>
      <c r="X650" s="15" t="s">
        <v>18</v>
      </c>
      <c r="Y650" s="16">
        <f>SUM(Y631:Y649)</f>
        <v>8383.4392550000011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6" t="s">
        <v>31</v>
      </c>
      <c r="AB663" s="156"/>
      <c r="AC663" s="156"/>
    </row>
    <row r="664" spans="1:43" ht="15" customHeight="1">
      <c r="H664" s="76"/>
      <c r="J664" s="7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-8383.4392550000011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-8383.4392550000011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8383.4392550000011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8383.4392550000011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-8383.4392550000011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-8383.4392550000011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8383.4392550000011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8383.4392550000011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8383.4392550000011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8383.4392550000011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9" t="s">
        <v>29</v>
      </c>
      <c r="AD710" s="159"/>
      <c r="AE710" s="159"/>
    </row>
    <row r="711" spans="2:41" ht="15" customHeight="1">
      <c r="H711" s="76" t="s">
        <v>28</v>
      </c>
      <c r="J711" s="76"/>
      <c r="V711" s="17"/>
      <c r="AC711" s="159"/>
      <c r="AD711" s="159"/>
      <c r="AE711" s="159"/>
    </row>
    <row r="712" spans="2:41" ht="15" customHeight="1">
      <c r="H712" s="76"/>
      <c r="J712" s="7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-8383.4392550000011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-8383.4392550000011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8383.4392550000011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8383.4392550000011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-8383.4392550000011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-8383.4392550000011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8383.4392550000011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8383.4392550000011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8383.4392550000011</v>
      </c>
      <c r="V743" s="17"/>
      <c r="X743" s="15" t="s">
        <v>18</v>
      </c>
      <c r="Y743" s="16">
        <f>SUM(Y724:Y742)</f>
        <v>8383.4392550000011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6" t="s">
        <v>31</v>
      </c>
      <c r="AB756" s="156"/>
      <c r="AC756" s="156"/>
    </row>
    <row r="757" spans="1:43" ht="15" customHeight="1">
      <c r="H757" s="76"/>
      <c r="J757" s="7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-8383.4392550000011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-8383.4392550000011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8383.4392550000011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8383.4392550000011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-8383.4392550000011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-8383.4392550000011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8383.4392550000011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8383.4392550000011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8383.4392550000011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8383.4392550000011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9" t="s">
        <v>29</v>
      </c>
      <c r="AD803" s="159"/>
      <c r="AE803" s="159"/>
    </row>
    <row r="804" spans="2:41" ht="15" customHeight="1">
      <c r="H804" s="76" t="s">
        <v>28</v>
      </c>
      <c r="J804" s="76"/>
      <c r="V804" s="17"/>
      <c r="AC804" s="159"/>
      <c r="AD804" s="159"/>
      <c r="AE804" s="159"/>
    </row>
    <row r="805" spans="2:41" ht="15" customHeight="1">
      <c r="H805" s="76"/>
      <c r="J805" s="7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-8383.4392550000011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-8383.4392550000011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8383.4392550000011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8383.4392550000011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-8383.4392550000011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-8383.4392550000011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8383.4392550000011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8383.4392550000011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8383.4392550000011</v>
      </c>
      <c r="V836" s="17"/>
      <c r="X836" s="15" t="s">
        <v>18</v>
      </c>
      <c r="Y836" s="16">
        <f>SUM(Y817:Y835)</f>
        <v>8383.4392550000011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6" t="s">
        <v>31</v>
      </c>
      <c r="AB849" s="156"/>
      <c r="AC849" s="156"/>
    </row>
    <row r="850" spans="2:41" ht="15" customHeight="1">
      <c r="H850" s="76"/>
      <c r="J850" s="7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-8383.4392550000011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-8383.4392550000011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8383.4392550000011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8383.4392550000011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-8383.4392550000011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-8383.4392550000011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8383.4392550000011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8383.4392550000011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8383.4392550000011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8383.4392550000011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9" t="s">
        <v>29</v>
      </c>
      <c r="AD897" s="159"/>
      <c r="AE897" s="159"/>
    </row>
    <row r="898" spans="2:41" ht="15" customHeight="1">
      <c r="H898" s="76" t="s">
        <v>28</v>
      </c>
      <c r="J898" s="76"/>
      <c r="V898" s="17"/>
      <c r="AC898" s="159"/>
      <c r="AD898" s="159"/>
      <c r="AE898" s="159"/>
    </row>
    <row r="899" spans="2:41" ht="15" customHeight="1">
      <c r="H899" s="76"/>
      <c r="J899" s="7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-8383.4392550000011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-8383.4392550000011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8383.4392550000011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8383.4392550000011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-8383.4392550000011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-8383.4392550000011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8383.4392550000011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8383.4392550000011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8383.4392550000011</v>
      </c>
      <c r="V930" s="17"/>
      <c r="X930" s="15" t="s">
        <v>18</v>
      </c>
      <c r="Y930" s="16">
        <f>SUM(Y911:Y929)</f>
        <v>8383.4392550000011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6" t="s">
        <v>31</v>
      </c>
      <c r="AB943" s="156"/>
      <c r="AC943" s="156"/>
    </row>
    <row r="944" spans="1:43" ht="15" customHeight="1">
      <c r="H944" s="76"/>
      <c r="J944" s="7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-8383.4392550000011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-8383.4392550000011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8383.4392550000011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8383.4392550000011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-8383.4392550000011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-8383.4392550000011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8383.4392550000011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8383.4392550000011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8383.4392550000011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8383.4392550000011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9" t="s">
        <v>29</v>
      </c>
      <c r="AD990" s="159"/>
      <c r="AE990" s="159"/>
    </row>
    <row r="991" spans="5:31" ht="15" customHeight="1">
      <c r="H991" s="76" t="s">
        <v>28</v>
      </c>
      <c r="J991" s="76"/>
      <c r="V991" s="17"/>
      <c r="AC991" s="159"/>
      <c r="AD991" s="159"/>
      <c r="AE991" s="159"/>
    </row>
    <row r="992" spans="5:31" ht="15" customHeight="1">
      <c r="H992" s="76"/>
      <c r="J992" s="7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-8383.4392550000011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-8383.4392550000011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8383.4392550000011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8383.4392550000011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-8383.4392550000011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-8383.4392550000011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8383.4392550000011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8383.4392550000011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8383.4392550000011</v>
      </c>
      <c r="V1023" s="17"/>
      <c r="X1023" s="15" t="s">
        <v>18</v>
      </c>
      <c r="Y1023" s="16">
        <f>SUM(Y1004:Y1022)</f>
        <v>8383.4392550000011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6" t="s">
        <v>31</v>
      </c>
      <c r="AB1036" s="156"/>
      <c r="AC1036" s="156"/>
    </row>
    <row r="1037" spans="1:43" ht="15" customHeight="1">
      <c r="H1037" s="76"/>
      <c r="J1037" s="7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-8383.4392550000011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-8383.4392550000011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8383.4392550000011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8383.4392550000011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-8383.4392550000011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-8383.4392550000011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8383.4392550000011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8383.4392550000011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8383.4392550000011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8383.4392550000011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AC430:AE432"/>
    <mergeCell ref="E399:H399"/>
    <mergeCell ref="AA399:AD399"/>
    <mergeCell ref="X405:Y405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V462" zoomScale="115" zoomScaleNormal="115" workbookViewId="0">
      <selection activeCell="Y481" sqref="Y4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61</v>
      </c>
      <c r="F8" s="157"/>
      <c r="G8" s="157"/>
      <c r="H8" s="157"/>
      <c r="V8" s="17"/>
      <c r="X8" s="23" t="s">
        <v>82</v>
      </c>
      <c r="Y8" s="20">
        <f>IF(B8="PAGADO",0,C13)</f>
        <v>-702.65</v>
      </c>
      <c r="AA8" s="157" t="s">
        <v>61</v>
      </c>
      <c r="AB8" s="157"/>
      <c r="AC8" s="157"/>
      <c r="AD8" s="15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7" t="s">
        <v>204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204</v>
      </c>
      <c r="AB53" s="157"/>
      <c r="AC53" s="157"/>
      <c r="AD53" s="15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57" t="s">
        <v>204</v>
      </c>
      <c r="F106" s="157"/>
      <c r="G106" s="157"/>
      <c r="H106" s="157"/>
      <c r="V106" s="17"/>
      <c r="X106" s="23" t="s">
        <v>32</v>
      </c>
      <c r="Y106" s="20">
        <f>IF(B106="PAGADO",0,C111)</f>
        <v>-110</v>
      </c>
      <c r="AA106" s="157" t="s">
        <v>318</v>
      </c>
      <c r="AB106" s="157"/>
      <c r="AC106" s="157"/>
      <c r="AD106" s="15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NO PAGAR</v>
      </c>
      <c r="C112" s="16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NO PAGAR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6" t="s">
        <v>30</v>
      </c>
      <c r="I140" s="156"/>
      <c r="J140" s="156"/>
      <c r="V140" s="17"/>
      <c r="AA140" s="156" t="s">
        <v>31</v>
      </c>
      <c r="AB140" s="156"/>
      <c r="AC140" s="156"/>
    </row>
    <row r="141" spans="1:43">
      <c r="H141" s="156"/>
      <c r="I141" s="156"/>
      <c r="J141" s="156"/>
      <c r="V141" s="17"/>
      <c r="AA141" s="156"/>
      <c r="AB141" s="156"/>
      <c r="AC141" s="15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57" t="s">
        <v>204</v>
      </c>
      <c r="F145" s="157"/>
      <c r="G145" s="157"/>
      <c r="H145" s="157"/>
      <c r="V145" s="17"/>
      <c r="X145" s="23" t="s">
        <v>32</v>
      </c>
      <c r="Y145" s="20">
        <f>IF(B145="PAGADO",0,C150)</f>
        <v>-267.52</v>
      </c>
      <c r="AA145" s="157" t="s">
        <v>204</v>
      </c>
      <c r="AB145" s="157"/>
      <c r="AC145" s="157"/>
      <c r="AD145" s="15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58" t="str">
        <f>IF(Y150&lt;0,"NO PAGAR","COBRAR'")</f>
        <v>NO PAGAR</v>
      </c>
      <c r="Y151" s="15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58" t="str">
        <f>IF(C150&lt;0,"NO PAGAR","COBRAR'")</f>
        <v>NO PAGAR</v>
      </c>
      <c r="C152" s="15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9" t="s">
        <v>29</v>
      </c>
      <c r="AD188" s="159"/>
      <c r="AE188" s="159"/>
    </row>
    <row r="189" spans="8:31">
      <c r="H189" s="156" t="s">
        <v>28</v>
      </c>
      <c r="I189" s="156"/>
      <c r="J189" s="156"/>
      <c r="V189" s="17"/>
      <c r="AC189" s="159"/>
      <c r="AD189" s="159"/>
      <c r="AE189" s="159"/>
    </row>
    <row r="190" spans="8:31">
      <c r="H190" s="156"/>
      <c r="I190" s="156"/>
      <c r="J190" s="156"/>
      <c r="V190" s="17"/>
      <c r="AC190" s="159"/>
      <c r="AD190" s="159"/>
      <c r="AE190" s="159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7" t="s">
        <v>362</v>
      </c>
      <c r="F194" s="157"/>
      <c r="G194" s="157"/>
      <c r="H194" s="157"/>
      <c r="V194" s="17"/>
      <c r="X194" s="23" t="s">
        <v>32</v>
      </c>
      <c r="Y194" s="20">
        <f>IF(B194="PAGADO",0,C199)</f>
        <v>0</v>
      </c>
      <c r="AA194" s="157" t="s">
        <v>61</v>
      </c>
      <c r="AB194" s="157"/>
      <c r="AC194" s="157"/>
      <c r="AD194" s="15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60" t="str">
        <f>IF(C199&lt;0,"NO PAGAR","COBRAR")</f>
        <v>COBRAR</v>
      </c>
      <c r="C200" s="160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60" t="str">
        <f>IF(Y199&lt;0,"NO PAGAR","COBRAR")</f>
        <v>NO PAGAR</v>
      </c>
      <c r="Y200" s="16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6" t="s">
        <v>30</v>
      </c>
      <c r="I234" s="156"/>
      <c r="J234" s="156"/>
      <c r="V234" s="17"/>
      <c r="AA234" s="156" t="s">
        <v>31</v>
      </c>
      <c r="AB234" s="156"/>
      <c r="AC234" s="156"/>
    </row>
    <row r="235" spans="1:43">
      <c r="H235" s="156"/>
      <c r="I235" s="156"/>
      <c r="J235" s="156"/>
      <c r="V235" s="17"/>
      <c r="AA235" s="156"/>
      <c r="AB235" s="156"/>
      <c r="AC235" s="15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7" t="s">
        <v>204</v>
      </c>
      <c r="F239" s="157"/>
      <c r="G239" s="157"/>
      <c r="H239" s="157"/>
      <c r="V239" s="17"/>
      <c r="X239" s="23" t="s">
        <v>32</v>
      </c>
      <c r="Y239" s="20">
        <f>IF(B239="PAGADO",0,C244)</f>
        <v>-50.880000000000109</v>
      </c>
      <c r="AA239" s="157" t="s">
        <v>362</v>
      </c>
      <c r="AB239" s="157"/>
      <c r="AC239" s="157"/>
      <c r="AD239" s="15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58" t="str">
        <f>IF(Y244&lt;0,"NO PAGAR","COBRAR'")</f>
        <v>NO PAGAR</v>
      </c>
      <c r="Y245" s="15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58" t="str">
        <f>IF(C244&lt;0,"NO PAGAR","COBRAR'")</f>
        <v>NO PAGAR</v>
      </c>
      <c r="C246" s="15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9" t="s">
        <v>29</v>
      </c>
      <c r="AD280" s="159"/>
      <c r="AE280" s="159"/>
    </row>
    <row r="281" spans="2:41">
      <c r="H281" s="156" t="s">
        <v>28</v>
      </c>
      <c r="I281" s="156"/>
      <c r="J281" s="156"/>
      <c r="V281" s="17"/>
      <c r="AC281" s="159"/>
      <c r="AD281" s="159"/>
      <c r="AE281" s="159"/>
    </row>
    <row r="282" spans="2:41">
      <c r="H282" s="156"/>
      <c r="I282" s="156"/>
      <c r="J282" s="156"/>
      <c r="V282" s="17"/>
      <c r="AC282" s="159"/>
      <c r="AD282" s="159"/>
      <c r="AE282" s="159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7" t="s">
        <v>362</v>
      </c>
      <c r="F286" s="157"/>
      <c r="G286" s="157"/>
      <c r="H286" s="157"/>
      <c r="V286" s="17"/>
      <c r="X286" s="23" t="s">
        <v>32</v>
      </c>
      <c r="Y286" s="20">
        <f>IF(B286="PAGADO",0,C291)</f>
        <v>-293.98</v>
      </c>
      <c r="AA286" s="157" t="s">
        <v>362</v>
      </c>
      <c r="AB286" s="157"/>
      <c r="AC286" s="157"/>
      <c r="AD286" s="15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60" t="str">
        <f>IF(C291&lt;0,"NO PAGAR","COBRAR")</f>
        <v>NO PAGAR</v>
      </c>
      <c r="C292" s="16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60" t="str">
        <f>IF(Y291&lt;0,"NO PAGAR","COBRAR")</f>
        <v>NO PAGAR</v>
      </c>
      <c r="Y292" s="16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6" t="s">
        <v>30</v>
      </c>
      <c r="I326" s="156"/>
      <c r="J326" s="156"/>
      <c r="V326" s="17"/>
      <c r="AA326" s="156" t="s">
        <v>31</v>
      </c>
      <c r="AB326" s="156"/>
      <c r="AC326" s="156"/>
    </row>
    <row r="327" spans="1:43">
      <c r="H327" s="156"/>
      <c r="I327" s="156"/>
      <c r="J327" s="156"/>
      <c r="V327" s="17"/>
      <c r="AA327" s="156"/>
      <c r="AB327" s="156"/>
      <c r="AC327" s="15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7" t="s">
        <v>362</v>
      </c>
      <c r="F331" s="157"/>
      <c r="G331" s="157"/>
      <c r="H331" s="157"/>
      <c r="V331" s="17"/>
      <c r="X331" s="23" t="s">
        <v>32</v>
      </c>
      <c r="Y331" s="20">
        <f>IF(B1113="PAGADO",0,C336)</f>
        <v>-457.30000000000018</v>
      </c>
      <c r="AA331" s="157" t="s">
        <v>61</v>
      </c>
      <c r="AB331" s="157"/>
      <c r="AC331" s="157"/>
      <c r="AD331" s="15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58" t="str">
        <f>IF(Y336&lt;0,"NO PAGAR","COBRAR'")</f>
        <v>NO PAGAR</v>
      </c>
      <c r="Y337" s="15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58" t="str">
        <f>IF(C336&lt;0,"NO PAGAR","COBRAR'")</f>
        <v>NO PAGAR</v>
      </c>
      <c r="C338" s="158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6" t="s">
        <v>28</v>
      </c>
      <c r="I374" s="156"/>
      <c r="J374" s="156"/>
      <c r="V374" s="17"/>
    </row>
    <row r="375" spans="2:41">
      <c r="H375" s="156"/>
      <c r="I375" s="156"/>
      <c r="J375" s="156"/>
      <c r="V375" s="17"/>
    </row>
    <row r="376" spans="2:41">
      <c r="V376" s="17"/>
      <c r="X376" s="164" t="s">
        <v>64</v>
      </c>
      <c r="AB376" s="163" t="s">
        <v>29</v>
      </c>
      <c r="AC376" s="163"/>
      <c r="AD376" s="163"/>
    </row>
    <row r="377" spans="2:41">
      <c r="V377" s="17"/>
      <c r="X377" s="164"/>
      <c r="AB377" s="163"/>
      <c r="AC377" s="163"/>
      <c r="AD377" s="163"/>
    </row>
    <row r="378" spans="2:41" ht="23.25">
      <c r="B378" s="22" t="s">
        <v>64</v>
      </c>
      <c r="V378" s="17"/>
      <c r="X378" s="164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7" t="s">
        <v>362</v>
      </c>
      <c r="F379" s="157"/>
      <c r="G379" s="157"/>
      <c r="H379" s="157"/>
      <c r="V379" s="17"/>
      <c r="X379" s="23" t="s">
        <v>32</v>
      </c>
      <c r="Y379" s="20">
        <f>IF(B379="PAGADO",0,C384)</f>
        <v>-887.71000000000015</v>
      </c>
      <c r="AA379" s="157" t="s">
        <v>61</v>
      </c>
      <c r="AB379" s="157"/>
      <c r="AC379" s="157"/>
      <c r="AD379" s="15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60" t="str">
        <f>IF(C384&lt;0,"NO PAGAR","COBRAR")</f>
        <v>NO PAGAR</v>
      </c>
      <c r="C385" s="160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60" t="str">
        <f>IF(Y384&lt;0,"NO PAGAR","COBRAR")</f>
        <v>NO PAGAR</v>
      </c>
      <c r="Y385" s="16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6" t="s">
        <v>30</v>
      </c>
      <c r="I413" s="156"/>
      <c r="J413" s="156"/>
      <c r="V413" s="17"/>
      <c r="AA413" s="156" t="s">
        <v>31</v>
      </c>
      <c r="AB413" s="156"/>
      <c r="AC413" s="156"/>
    </row>
    <row r="414" spans="1:44">
      <c r="H414" s="156"/>
      <c r="I414" s="156"/>
      <c r="J414" s="156"/>
      <c r="V414" s="17"/>
      <c r="AA414" s="156"/>
      <c r="AB414" s="156"/>
      <c r="AC414" s="15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7" t="s">
        <v>362</v>
      </c>
      <c r="F418" s="157"/>
      <c r="G418" s="157"/>
      <c r="H418" s="157"/>
      <c r="V418" s="17"/>
      <c r="X418" s="23" t="s">
        <v>32</v>
      </c>
      <c r="Y418" s="20">
        <f>IF(B1206="PAGADO",0,C423)</f>
        <v>-980.52000000000021</v>
      </c>
      <c r="AA418" s="157" t="s">
        <v>847</v>
      </c>
      <c r="AB418" s="157"/>
      <c r="AC418" s="157"/>
      <c r="AD418" s="15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58" t="str">
        <f>IF(Y423&lt;0,"NO PAGAR","COBRAR'")</f>
        <v>NO PAGAR</v>
      </c>
      <c r="Y424" s="158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>
      <c r="B425" s="158" t="str">
        <f>IF(C423&lt;0,"NO PAGAR","COBRAR'")</f>
        <v>NO PAGAR</v>
      </c>
      <c r="C425" s="15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9" t="s">
        <v>29</v>
      </c>
      <c r="AD458" s="159"/>
      <c r="AE458" s="15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6" t="s">
        <v>28</v>
      </c>
      <c r="I459" s="156"/>
      <c r="J459" s="156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9"/>
      <c r="AD459" s="159"/>
      <c r="AE459" s="159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6"/>
      <c r="I460" s="156"/>
      <c r="J460" s="156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9"/>
      <c r="AD460" s="159"/>
      <c r="AE460" s="159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-135.76000000000022</v>
      </c>
      <c r="E464" s="157" t="s">
        <v>362</v>
      </c>
      <c r="F464" s="157"/>
      <c r="G464" s="157"/>
      <c r="H464" s="15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-1084.4200000000003</v>
      </c>
      <c r="AA464" s="157" t="s">
        <v>204</v>
      </c>
      <c r="AB464" s="157"/>
      <c r="AC464" s="157"/>
      <c r="AD464" s="15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1254.4200000000003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1593.9900000000002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-1084.4200000000003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-1058.9900000000002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60" t="str">
        <f>IF(C469&lt;0,"NO PAGAR","COBRAR")</f>
        <v>NO PAGAR</v>
      </c>
      <c r="C470" s="16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PAGAR","COBRAR")</f>
        <v>NO PAGAR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1254.4200000000003</v>
      </c>
      <c r="V485" s="17"/>
      <c r="X485" s="15" t="s">
        <v>18</v>
      </c>
      <c r="Y485" s="16">
        <f>SUM(Y472:Y484)</f>
        <v>1593.9900000000002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6" t="s">
        <v>30</v>
      </c>
      <c r="I498" s="156"/>
      <c r="J498" s="156"/>
      <c r="V498" s="17"/>
      <c r="AA498" s="156" t="s">
        <v>31</v>
      </c>
      <c r="AB498" s="156"/>
      <c r="AC498" s="156"/>
    </row>
    <row r="499" spans="2:41">
      <c r="H499" s="156"/>
      <c r="I499" s="156"/>
      <c r="J499" s="156"/>
      <c r="V499" s="17"/>
      <c r="AA499" s="156"/>
      <c r="AB499" s="156"/>
      <c r="AC499" s="15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-1084.4200000000003</v>
      </c>
      <c r="E503" s="157" t="s">
        <v>20</v>
      </c>
      <c r="F503" s="157"/>
      <c r="G503" s="157"/>
      <c r="H503" s="157"/>
      <c r="V503" s="17"/>
      <c r="X503" s="23" t="s">
        <v>32</v>
      </c>
      <c r="Y503" s="20">
        <f>IF(B1303="PAGADO",0,C508)</f>
        <v>-1058.9900000000002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1058.9900000000002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1058.9900000000002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-1058.9900000000002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-1058.9900000000002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8" t="str">
        <f>IF(Y508&lt;0,"NO PAGAR","COBRAR'")</f>
        <v>NO PAGAR</v>
      </c>
      <c r="Y509" s="15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58" t="str">
        <f>IF(C508&lt;0,"NO PAGAR","COBRAR'")</f>
        <v>NO PAGAR</v>
      </c>
      <c r="C510" s="15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1058.9900000000002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1058.9900000000002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1058.9900000000002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1058.9900000000002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9" t="s">
        <v>29</v>
      </c>
      <c r="AD551" s="159"/>
      <c r="AE551" s="159"/>
    </row>
    <row r="552" spans="2:41">
      <c r="H552" s="156" t="s">
        <v>28</v>
      </c>
      <c r="I552" s="156"/>
      <c r="J552" s="156"/>
      <c r="V552" s="17"/>
      <c r="AC552" s="159"/>
      <c r="AD552" s="159"/>
      <c r="AE552" s="159"/>
    </row>
    <row r="553" spans="2:41">
      <c r="H553" s="156"/>
      <c r="I553" s="156"/>
      <c r="J553" s="156"/>
      <c r="V553" s="17"/>
      <c r="AC553" s="159"/>
      <c r="AD553" s="159"/>
      <c r="AE553" s="159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-1058.9900000000002</v>
      </c>
      <c r="E557" s="157" t="s">
        <v>20</v>
      </c>
      <c r="F557" s="157"/>
      <c r="G557" s="157"/>
      <c r="H557" s="157"/>
      <c r="V557" s="17"/>
      <c r="X557" s="23" t="s">
        <v>32</v>
      </c>
      <c r="Y557" s="20">
        <f>IF(B557="PAGADO",0,C562)</f>
        <v>-1058.9900000000002</v>
      </c>
      <c r="AA557" s="157" t="s">
        <v>20</v>
      </c>
      <c r="AB557" s="157"/>
      <c r="AC557" s="157"/>
      <c r="AD557" s="157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1058.9900000000002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1058.9900000000002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-1058.9900000000002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-1058.9900000000002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60" t="str">
        <f>IF(C562&lt;0,"NO PAGAR","COBRAR")</f>
        <v>NO PAGAR</v>
      </c>
      <c r="C563" s="16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0" t="str">
        <f>IF(Y562&lt;0,"NO PAGAR","COBRAR")</f>
        <v>NO PAGAR</v>
      </c>
      <c r="Y563" s="16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1058.9900000000002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1058.9900000000002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1058.9900000000002</v>
      </c>
      <c r="V584" s="17"/>
      <c r="X584" s="15" t="s">
        <v>18</v>
      </c>
      <c r="Y584" s="16">
        <f>SUM(Y565:Y583)</f>
        <v>1058.9900000000002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6" t="s">
        <v>30</v>
      </c>
      <c r="I597" s="156"/>
      <c r="J597" s="156"/>
      <c r="V597" s="17"/>
      <c r="AA597" s="156" t="s">
        <v>31</v>
      </c>
      <c r="AB597" s="156"/>
      <c r="AC597" s="156"/>
    </row>
    <row r="598" spans="1:43">
      <c r="H598" s="156"/>
      <c r="I598" s="156"/>
      <c r="J598" s="156"/>
      <c r="V598" s="17"/>
      <c r="AA598" s="156"/>
      <c r="AB598" s="156"/>
      <c r="AC598" s="156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-1058.9900000000002</v>
      </c>
      <c r="E602" s="157" t="s">
        <v>20</v>
      </c>
      <c r="F602" s="157"/>
      <c r="G602" s="157"/>
      <c r="H602" s="157"/>
      <c r="V602" s="17"/>
      <c r="X602" s="23" t="s">
        <v>32</v>
      </c>
      <c r="Y602" s="20">
        <f>IF(B1402="PAGADO",0,C607)</f>
        <v>-1058.9900000000002</v>
      </c>
      <c r="AA602" s="157" t="s">
        <v>20</v>
      </c>
      <c r="AB602" s="157"/>
      <c r="AC602" s="157"/>
      <c r="AD602" s="157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1058.9900000000002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1058.9900000000002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-1058.9900000000002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-1058.9900000000002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58" t="str">
        <f>IF(Y607&lt;0,"NO PAGAR","COBRAR'")</f>
        <v>NO PAGAR</v>
      </c>
      <c r="Y608" s="15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58" t="str">
        <f>IF(C607&lt;0,"NO PAGAR","COBRAR'")</f>
        <v>NO PAGAR</v>
      </c>
      <c r="C609" s="158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1058.9900000000002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1058.9900000000002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1058.9900000000002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1058.9900000000002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9" t="s">
        <v>29</v>
      </c>
      <c r="AD644" s="159"/>
      <c r="AE644" s="159"/>
    </row>
    <row r="645" spans="2:41">
      <c r="H645" s="156" t="s">
        <v>28</v>
      </c>
      <c r="I645" s="156"/>
      <c r="J645" s="156"/>
      <c r="V645" s="17"/>
      <c r="AC645" s="159"/>
      <c r="AD645" s="159"/>
      <c r="AE645" s="159"/>
    </row>
    <row r="646" spans="2:41">
      <c r="H646" s="156"/>
      <c r="I646" s="156"/>
      <c r="J646" s="156"/>
      <c r="V646" s="17"/>
      <c r="AC646" s="159"/>
      <c r="AD646" s="159"/>
      <c r="AE646" s="159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-1058.9900000000002</v>
      </c>
      <c r="E650" s="157" t="s">
        <v>20</v>
      </c>
      <c r="F650" s="157"/>
      <c r="G650" s="157"/>
      <c r="H650" s="157"/>
      <c r="V650" s="17"/>
      <c r="X650" s="23" t="s">
        <v>32</v>
      </c>
      <c r="Y650" s="20">
        <f>IF(B650="PAGADO",0,C655)</f>
        <v>-1058.9900000000002</v>
      </c>
      <c r="AA650" s="157" t="s">
        <v>20</v>
      </c>
      <c r="AB650" s="157"/>
      <c r="AC650" s="157"/>
      <c r="AD650" s="157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1058.9900000000002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1058.9900000000002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-1058.9900000000002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-1058.9900000000002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60" t="str">
        <f>IF(C655&lt;0,"NO PAGAR","COBRAR")</f>
        <v>NO PAGAR</v>
      </c>
      <c r="C656" s="16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60" t="str">
        <f>IF(Y655&lt;0,"NO PAGAR","COBRAR")</f>
        <v>NO PAGAR</v>
      </c>
      <c r="Y656" s="16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1058.9900000000002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1058.9900000000002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1058.9900000000002</v>
      </c>
      <c r="V677" s="17"/>
      <c r="X677" s="15" t="s">
        <v>18</v>
      </c>
      <c r="Y677" s="16">
        <f>SUM(Y658:Y676)</f>
        <v>1058.9900000000002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6" t="s">
        <v>30</v>
      </c>
      <c r="I690" s="156"/>
      <c r="J690" s="156"/>
      <c r="V690" s="17"/>
      <c r="AA690" s="156" t="s">
        <v>31</v>
      </c>
      <c r="AB690" s="156"/>
      <c r="AC690" s="156"/>
    </row>
    <row r="691" spans="2:41">
      <c r="H691" s="156"/>
      <c r="I691" s="156"/>
      <c r="J691" s="156"/>
      <c r="V691" s="17"/>
      <c r="AA691" s="156"/>
      <c r="AB691" s="156"/>
      <c r="AC691" s="156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-1058.9900000000002</v>
      </c>
      <c r="E695" s="157" t="s">
        <v>20</v>
      </c>
      <c r="F695" s="157"/>
      <c r="G695" s="157"/>
      <c r="H695" s="157"/>
      <c r="V695" s="17"/>
      <c r="X695" s="23" t="s">
        <v>32</v>
      </c>
      <c r="Y695" s="20">
        <f>IF(B1495="PAGADO",0,C700)</f>
        <v>-1058.9900000000002</v>
      </c>
      <c r="AA695" s="157" t="s">
        <v>20</v>
      </c>
      <c r="AB695" s="157"/>
      <c r="AC695" s="157"/>
      <c r="AD695" s="157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1058.9900000000002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1058.9900000000002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-1058.9900000000002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-1058.9900000000002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58" t="str">
        <f>IF(Y700&lt;0,"NO PAGAR","COBRAR'")</f>
        <v>NO PAGAR</v>
      </c>
      <c r="Y701" s="15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58" t="str">
        <f>IF(C700&lt;0,"NO PAGAR","COBRAR'")</f>
        <v>NO PAGAR</v>
      </c>
      <c r="C702" s="158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1058.9900000000002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1058.9900000000002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1058.9900000000002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1058.9900000000002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9" t="s">
        <v>29</v>
      </c>
      <c r="AD737" s="159"/>
      <c r="AE737" s="159"/>
    </row>
    <row r="738" spans="2:41">
      <c r="H738" s="156" t="s">
        <v>28</v>
      </c>
      <c r="I738" s="156"/>
      <c r="J738" s="156"/>
      <c r="V738" s="17"/>
      <c r="AC738" s="159"/>
      <c r="AD738" s="159"/>
      <c r="AE738" s="159"/>
    </row>
    <row r="739" spans="2:41">
      <c r="H739" s="156"/>
      <c r="I739" s="156"/>
      <c r="J739" s="156"/>
      <c r="V739" s="17"/>
      <c r="AC739" s="159"/>
      <c r="AD739" s="159"/>
      <c r="AE739" s="159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-1058.9900000000002</v>
      </c>
      <c r="E743" s="157" t="s">
        <v>20</v>
      </c>
      <c r="F743" s="157"/>
      <c r="G743" s="157"/>
      <c r="H743" s="157"/>
      <c r="V743" s="17"/>
      <c r="X743" s="23" t="s">
        <v>32</v>
      </c>
      <c r="Y743" s="20">
        <f>IF(B743="PAGADO",0,C748)</f>
        <v>-1058.9900000000002</v>
      </c>
      <c r="AA743" s="157" t="s">
        <v>20</v>
      </c>
      <c r="AB743" s="157"/>
      <c r="AC743" s="157"/>
      <c r="AD743" s="157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1058.9900000000002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1058.9900000000002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-1058.9900000000002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-1058.9900000000002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60" t="str">
        <f>IF(C748&lt;0,"NO PAGAR","COBRAR")</f>
        <v>NO PAGAR</v>
      </c>
      <c r="C749" s="16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60" t="str">
        <f>IF(Y748&lt;0,"NO PAGAR","COBRAR")</f>
        <v>NO PAGAR</v>
      </c>
      <c r="Y749" s="16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1058.9900000000002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1058.9900000000002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1058.9900000000002</v>
      </c>
      <c r="V770" s="17"/>
      <c r="X770" s="15" t="s">
        <v>18</v>
      </c>
      <c r="Y770" s="16">
        <f>SUM(Y751:Y769)</f>
        <v>1058.9900000000002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6" t="s">
        <v>30</v>
      </c>
      <c r="I783" s="156"/>
      <c r="J783" s="156"/>
      <c r="V783" s="17"/>
      <c r="AA783" s="156" t="s">
        <v>31</v>
      </c>
      <c r="AB783" s="156"/>
      <c r="AC783" s="156"/>
    </row>
    <row r="784" spans="1:43">
      <c r="H784" s="156"/>
      <c r="I784" s="156"/>
      <c r="J784" s="156"/>
      <c r="V784" s="17"/>
      <c r="AA784" s="156"/>
      <c r="AB784" s="156"/>
      <c r="AC784" s="156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-1058.9900000000002</v>
      </c>
      <c r="E788" s="157" t="s">
        <v>20</v>
      </c>
      <c r="F788" s="157"/>
      <c r="G788" s="157"/>
      <c r="H788" s="157"/>
      <c r="V788" s="17"/>
      <c r="X788" s="23" t="s">
        <v>32</v>
      </c>
      <c r="Y788" s="20">
        <f>IF(B1588="PAGADO",0,C793)</f>
        <v>-1058.9900000000002</v>
      </c>
      <c r="AA788" s="157" t="s">
        <v>20</v>
      </c>
      <c r="AB788" s="157"/>
      <c r="AC788" s="157"/>
      <c r="AD788" s="15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1058.9900000000002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1058.9900000000002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-1058.9900000000002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-1058.9900000000002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58" t="str">
        <f>IF(Y793&lt;0,"NO PAGAR","COBRAR'")</f>
        <v>NO PAGAR</v>
      </c>
      <c r="Y794" s="15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58" t="str">
        <f>IF(C793&lt;0,"NO PAGAR","COBRAR'")</f>
        <v>NO PAGAR</v>
      </c>
      <c r="C795" s="15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1058.9900000000002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1058.9900000000002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1058.9900000000002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1058.9900000000002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9" t="s">
        <v>29</v>
      </c>
      <c r="AD830" s="159"/>
      <c r="AE830" s="159"/>
    </row>
    <row r="831" spans="5:31">
      <c r="H831" s="156" t="s">
        <v>28</v>
      </c>
      <c r="I831" s="156"/>
      <c r="J831" s="156"/>
      <c r="V831" s="17"/>
      <c r="AC831" s="159"/>
      <c r="AD831" s="159"/>
      <c r="AE831" s="159"/>
    </row>
    <row r="832" spans="5:31">
      <c r="H832" s="156"/>
      <c r="I832" s="156"/>
      <c r="J832" s="156"/>
      <c r="V832" s="17"/>
      <c r="AC832" s="159"/>
      <c r="AD832" s="159"/>
      <c r="AE832" s="159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-1058.9900000000002</v>
      </c>
      <c r="E836" s="157" t="s">
        <v>20</v>
      </c>
      <c r="F836" s="157"/>
      <c r="G836" s="157"/>
      <c r="H836" s="157"/>
      <c r="V836" s="17"/>
      <c r="X836" s="23" t="s">
        <v>32</v>
      </c>
      <c r="Y836" s="20">
        <f>IF(B836="PAGADO",0,C841)</f>
        <v>-1058.9900000000002</v>
      </c>
      <c r="AA836" s="157" t="s">
        <v>20</v>
      </c>
      <c r="AB836" s="157"/>
      <c r="AC836" s="157"/>
      <c r="AD836" s="157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1058.9900000000002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1058.9900000000002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-1058.9900000000002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-1058.9900000000002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60" t="str">
        <f>IF(C841&lt;0,"NO PAGAR","COBRAR")</f>
        <v>NO PAGAR</v>
      </c>
      <c r="C842" s="16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60" t="str">
        <f>IF(Y841&lt;0,"NO PAGAR","COBRAR")</f>
        <v>NO PAGAR</v>
      </c>
      <c r="Y842" s="16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1058.9900000000002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1058.9900000000002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1058.9900000000002</v>
      </c>
      <c r="V863" s="17"/>
      <c r="X863" s="15" t="s">
        <v>18</v>
      </c>
      <c r="Y863" s="16">
        <f>SUM(Y844:Y862)</f>
        <v>1058.9900000000002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6" t="s">
        <v>30</v>
      </c>
      <c r="I876" s="156"/>
      <c r="J876" s="156"/>
      <c r="V876" s="17"/>
      <c r="AA876" s="156" t="s">
        <v>31</v>
      </c>
      <c r="AB876" s="156"/>
      <c r="AC876" s="156"/>
    </row>
    <row r="877" spans="1:43">
      <c r="H877" s="156"/>
      <c r="I877" s="156"/>
      <c r="J877" s="156"/>
      <c r="V877" s="17"/>
      <c r="AA877" s="156"/>
      <c r="AB877" s="156"/>
      <c r="AC877" s="156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-1058.9900000000002</v>
      </c>
      <c r="E881" s="157" t="s">
        <v>20</v>
      </c>
      <c r="F881" s="157"/>
      <c r="G881" s="157"/>
      <c r="H881" s="157"/>
      <c r="V881" s="17"/>
      <c r="X881" s="23" t="s">
        <v>32</v>
      </c>
      <c r="Y881" s="20">
        <f>IF(B1681="PAGADO",0,C886)</f>
        <v>-1058.9900000000002</v>
      </c>
      <c r="AA881" s="157" t="s">
        <v>20</v>
      </c>
      <c r="AB881" s="157"/>
      <c r="AC881" s="157"/>
      <c r="AD881" s="157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1058.9900000000002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1058.9900000000002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-1058.9900000000002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-1058.9900000000002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58" t="str">
        <f>IF(Y886&lt;0,"NO PAGAR","COBRAR'")</f>
        <v>NO PAGAR</v>
      </c>
      <c r="Y887" s="15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58" t="str">
        <f>IF(C886&lt;0,"NO PAGAR","COBRAR'")</f>
        <v>NO PAGAR</v>
      </c>
      <c r="C888" s="15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1058.9900000000002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1058.9900000000002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1058.9900000000002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1058.9900000000002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9" t="s">
        <v>29</v>
      </c>
      <c r="AD924" s="159"/>
      <c r="AE924" s="159"/>
    </row>
    <row r="925" spans="8:31">
      <c r="H925" s="156" t="s">
        <v>28</v>
      </c>
      <c r="I925" s="156"/>
      <c r="J925" s="156"/>
      <c r="V925" s="17"/>
      <c r="AC925" s="159"/>
      <c r="AD925" s="159"/>
      <c r="AE925" s="159"/>
    </row>
    <row r="926" spans="8:31">
      <c r="H926" s="156"/>
      <c r="I926" s="156"/>
      <c r="J926" s="156"/>
      <c r="V926" s="17"/>
      <c r="AC926" s="159"/>
      <c r="AD926" s="159"/>
      <c r="AE926" s="159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-1058.9900000000002</v>
      </c>
      <c r="E930" s="157" t="s">
        <v>20</v>
      </c>
      <c r="F930" s="157"/>
      <c r="G930" s="157"/>
      <c r="H930" s="157"/>
      <c r="V930" s="17"/>
      <c r="X930" s="23" t="s">
        <v>32</v>
      </c>
      <c r="Y930" s="20">
        <f>IF(B930="PAGADO",0,C935)</f>
        <v>-1058.9900000000002</v>
      </c>
      <c r="AA930" s="157" t="s">
        <v>20</v>
      </c>
      <c r="AB930" s="157"/>
      <c r="AC930" s="157"/>
      <c r="AD930" s="157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1058.9900000000002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1058.9900000000002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-1058.9900000000002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-1058.9900000000002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60" t="str">
        <f>IF(C935&lt;0,"NO PAGAR","COBRAR")</f>
        <v>NO PAGAR</v>
      </c>
      <c r="C936" s="16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60" t="str">
        <f>IF(Y935&lt;0,"NO PAGAR","COBRAR")</f>
        <v>NO PAGAR</v>
      </c>
      <c r="Y936" s="16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1058.9900000000002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1058.9900000000002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1058.9900000000002</v>
      </c>
      <c r="V957" s="17"/>
      <c r="X957" s="15" t="s">
        <v>18</v>
      </c>
      <c r="Y957" s="16">
        <f>SUM(Y938:Y956)</f>
        <v>1058.9900000000002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6" t="s">
        <v>30</v>
      </c>
      <c r="I970" s="156"/>
      <c r="J970" s="156"/>
      <c r="V970" s="17"/>
      <c r="AA970" s="156" t="s">
        <v>31</v>
      </c>
      <c r="AB970" s="156"/>
      <c r="AC970" s="156"/>
    </row>
    <row r="971" spans="1:43">
      <c r="H971" s="156"/>
      <c r="I971" s="156"/>
      <c r="J971" s="156"/>
      <c r="V971" s="17"/>
      <c r="AA971" s="156"/>
      <c r="AB971" s="156"/>
      <c r="AC971" s="156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-1058.9900000000002</v>
      </c>
      <c r="E975" s="157" t="s">
        <v>20</v>
      </c>
      <c r="F975" s="157"/>
      <c r="G975" s="157"/>
      <c r="H975" s="157"/>
      <c r="V975" s="17"/>
      <c r="X975" s="23" t="s">
        <v>32</v>
      </c>
      <c r="Y975" s="20">
        <f>IF(B1775="PAGADO",0,C980)</f>
        <v>-1058.9900000000002</v>
      </c>
      <c r="AA975" s="157" t="s">
        <v>20</v>
      </c>
      <c r="AB975" s="157"/>
      <c r="AC975" s="157"/>
      <c r="AD975" s="157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1058.9900000000002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1058.9900000000002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-1058.9900000000002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-1058.9900000000002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58" t="str">
        <f>IF(Y980&lt;0,"NO PAGAR","COBRAR'")</f>
        <v>NO PAGAR</v>
      </c>
      <c r="Y981" s="15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58" t="str">
        <f>IF(C980&lt;0,"NO PAGAR","COBRAR'")</f>
        <v>NO PAGAR</v>
      </c>
      <c r="C982" s="15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1058.9900000000002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1058.9900000000002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1058.9900000000002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1058.9900000000002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9" t="s">
        <v>29</v>
      </c>
      <c r="AD1017" s="159"/>
      <c r="AE1017" s="159"/>
    </row>
    <row r="1018" spans="2:41">
      <c r="H1018" s="156" t="s">
        <v>28</v>
      </c>
      <c r="I1018" s="156"/>
      <c r="J1018" s="156"/>
      <c r="V1018" s="17"/>
      <c r="AC1018" s="159"/>
      <c r="AD1018" s="159"/>
      <c r="AE1018" s="159"/>
    </row>
    <row r="1019" spans="2:41">
      <c r="H1019" s="156"/>
      <c r="I1019" s="156"/>
      <c r="J1019" s="156"/>
      <c r="V1019" s="17"/>
      <c r="AC1019" s="159"/>
      <c r="AD1019" s="159"/>
      <c r="AE1019" s="159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-1058.9900000000002</v>
      </c>
      <c r="E1023" s="157" t="s">
        <v>20</v>
      </c>
      <c r="F1023" s="157"/>
      <c r="G1023" s="157"/>
      <c r="H1023" s="157"/>
      <c r="V1023" s="17"/>
      <c r="X1023" s="23" t="s">
        <v>32</v>
      </c>
      <c r="Y1023" s="20">
        <f>IF(B1023="PAGADO",0,C1028)</f>
        <v>-1058.9900000000002</v>
      </c>
      <c r="AA1023" s="157" t="s">
        <v>20</v>
      </c>
      <c r="AB1023" s="157"/>
      <c r="AC1023" s="157"/>
      <c r="AD1023" s="157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1058.9900000000002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1058.9900000000002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-1058.9900000000002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-1058.9900000000002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60" t="str">
        <f>IF(C1028&lt;0,"NO PAGAR","COBRAR")</f>
        <v>NO PAGAR</v>
      </c>
      <c r="C1029" s="16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60" t="str">
        <f>IF(Y1028&lt;0,"NO PAGAR","COBRAR")</f>
        <v>NO PAGAR</v>
      </c>
      <c r="Y1029" s="16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1058.9900000000002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1058.9900000000002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1058.9900000000002</v>
      </c>
      <c r="V1050" s="17"/>
      <c r="X1050" s="15" t="s">
        <v>18</v>
      </c>
      <c r="Y1050" s="16">
        <f>SUM(Y1031:Y1049)</f>
        <v>1058.9900000000002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6" t="s">
        <v>30</v>
      </c>
      <c r="I1063" s="156"/>
      <c r="J1063" s="156"/>
      <c r="V1063" s="17"/>
      <c r="AA1063" s="156" t="s">
        <v>31</v>
      </c>
      <c r="AB1063" s="156"/>
      <c r="AC1063" s="156"/>
    </row>
    <row r="1064" spans="1:43">
      <c r="H1064" s="156"/>
      <c r="I1064" s="156"/>
      <c r="J1064" s="156"/>
      <c r="V1064" s="17"/>
      <c r="AA1064" s="156"/>
      <c r="AB1064" s="156"/>
      <c r="AC1064" s="156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-1058.9900000000002</v>
      </c>
      <c r="E1068" s="157" t="s">
        <v>20</v>
      </c>
      <c r="F1068" s="157"/>
      <c r="G1068" s="157"/>
      <c r="H1068" s="157"/>
      <c r="V1068" s="17"/>
      <c r="X1068" s="23" t="s">
        <v>32</v>
      </c>
      <c r="Y1068" s="20">
        <f>IF(B1868="PAGADO",0,C1073)</f>
        <v>-1058.9900000000002</v>
      </c>
      <c r="AA1068" s="157" t="s">
        <v>20</v>
      </c>
      <c r="AB1068" s="157"/>
      <c r="AC1068" s="157"/>
      <c r="AD1068" s="157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1058.9900000000002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1058.9900000000002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-1058.9900000000002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-1058.9900000000002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58" t="str">
        <f>IF(Y1073&lt;0,"NO PAGAR","COBRAR'")</f>
        <v>NO PAGAR</v>
      </c>
      <c r="Y1074" s="15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58" t="str">
        <f>IF(C1073&lt;0,"NO PAGAR","COBRAR'")</f>
        <v>NO PAGAR</v>
      </c>
      <c r="C1075" s="158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1058.9900000000002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1058.9900000000002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1058.9900000000002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1058.9900000000002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C461" zoomScale="89" zoomScaleNormal="89" workbookViewId="0">
      <selection activeCell="C469" sqref="C46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20</v>
      </c>
      <c r="F8" s="157"/>
      <c r="G8" s="157"/>
      <c r="H8" s="157"/>
      <c r="V8" s="17"/>
      <c r="X8" s="23" t="s">
        <v>82</v>
      </c>
      <c r="Y8" s="20">
        <f>IF(B8="PAGADO",0,C13)</f>
        <v>0</v>
      </c>
      <c r="AA8" s="157" t="s">
        <v>20</v>
      </c>
      <c r="AB8" s="157"/>
      <c r="AC8" s="157"/>
      <c r="AD8" s="15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20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20</v>
      </c>
      <c r="AB53" s="157"/>
      <c r="AC53" s="157"/>
      <c r="AD53" s="15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9" t="s">
        <v>29</v>
      </c>
      <c r="AD100" s="159"/>
      <c r="AE100" s="159"/>
    </row>
    <row r="101" spans="2:41">
      <c r="H101" s="156" t="s">
        <v>28</v>
      </c>
      <c r="I101" s="156"/>
      <c r="J101" s="156"/>
      <c r="V101" s="17"/>
      <c r="AC101" s="159"/>
      <c r="AD101" s="159"/>
      <c r="AE101" s="159"/>
    </row>
    <row r="102" spans="2:41">
      <c r="H102" s="156"/>
      <c r="I102" s="156"/>
      <c r="J102" s="156"/>
      <c r="V102" s="17"/>
      <c r="AC102" s="159"/>
      <c r="AD102" s="159"/>
      <c r="AE102" s="159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7" t="s">
        <v>20</v>
      </c>
      <c r="F106" s="157"/>
      <c r="G106" s="157"/>
      <c r="H106" s="157"/>
      <c r="V106" s="17"/>
      <c r="X106" s="23" t="s">
        <v>32</v>
      </c>
      <c r="Y106" s="20">
        <f>IF(B106="PAGADO",0,C111)</f>
        <v>0</v>
      </c>
      <c r="AA106" s="157" t="s">
        <v>20</v>
      </c>
      <c r="AB106" s="157"/>
      <c r="AC106" s="157"/>
      <c r="AD106" s="15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0" t="str">
        <f>IF(C111&lt;0,"NO PAGAR","COBRAR")</f>
        <v>COBRAR</v>
      </c>
      <c r="C112" s="16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0" t="str">
        <f>IF(Y111&lt;0,"NO PAGAR","COBRAR")</f>
        <v>COBRAR</v>
      </c>
      <c r="Y112" s="16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6" t="s">
        <v>30</v>
      </c>
      <c r="I146" s="156"/>
      <c r="J146" s="156"/>
      <c r="V146" s="17"/>
      <c r="AA146" s="156" t="s">
        <v>31</v>
      </c>
      <c r="AB146" s="156"/>
      <c r="AC146" s="156"/>
    </row>
    <row r="147" spans="2:41">
      <c r="H147" s="156"/>
      <c r="I147" s="156"/>
      <c r="J147" s="156"/>
      <c r="V147" s="17"/>
      <c r="AA147" s="156"/>
      <c r="AB147" s="156"/>
      <c r="AC147" s="15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7" t="s">
        <v>20</v>
      </c>
      <c r="F151" s="157"/>
      <c r="G151" s="157"/>
      <c r="H151" s="157"/>
      <c r="V151" s="17"/>
      <c r="X151" s="23" t="s">
        <v>82</v>
      </c>
      <c r="Y151" s="20">
        <f>IF(B151="PAGADO",0,C156)</f>
        <v>0</v>
      </c>
      <c r="AA151" s="157" t="s">
        <v>20</v>
      </c>
      <c r="AB151" s="157"/>
      <c r="AC151" s="157"/>
      <c r="AD151" s="15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58" t="str">
        <f>IF(Y156&lt;0,"NO PAGAR","COBRAR'")</f>
        <v>NO PAGAR</v>
      </c>
      <c r="Y157" s="15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58" t="str">
        <f>IF(C156&lt;0,"NO PAGAR","COBRAR'")</f>
        <v>COBRAR'</v>
      </c>
      <c r="C158" s="15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9" t="s">
        <v>29</v>
      </c>
      <c r="AD185" s="159"/>
      <c r="AE185" s="159"/>
    </row>
    <row r="186" spans="2:41">
      <c r="H186" s="156" t="s">
        <v>28</v>
      </c>
      <c r="I186" s="156"/>
      <c r="J186" s="156"/>
      <c r="V186" s="17"/>
      <c r="AC186" s="159"/>
      <c r="AD186" s="159"/>
      <c r="AE186" s="159"/>
    </row>
    <row r="187" spans="2:41">
      <c r="H187" s="156"/>
      <c r="I187" s="156"/>
      <c r="J187" s="156"/>
      <c r="V187" s="17"/>
      <c r="AC187" s="159"/>
      <c r="AD187" s="159"/>
      <c r="AE187" s="159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7" t="s">
        <v>20</v>
      </c>
      <c r="F191" s="157"/>
      <c r="G191" s="157"/>
      <c r="H191" s="157"/>
      <c r="V191" s="17"/>
      <c r="X191" s="23" t="s">
        <v>32</v>
      </c>
      <c r="Y191" s="20">
        <f>IF(B191="PAGADO",0,C196)</f>
        <v>0</v>
      </c>
      <c r="AA191" s="157" t="s">
        <v>20</v>
      </c>
      <c r="AB191" s="157"/>
      <c r="AC191" s="157"/>
      <c r="AD191" s="15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0" t="str">
        <f>IF(C196&lt;0,"NO PAGAR","COBRAR")</f>
        <v>COBRAR</v>
      </c>
      <c r="C197" s="160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0" t="str">
        <f>IF(Y196&lt;0,"NO PAGAR","COBRAR")</f>
        <v>NO PAGAR</v>
      </c>
      <c r="Y197" s="16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6" t="s">
        <v>30</v>
      </c>
      <c r="I231" s="156"/>
      <c r="J231" s="156"/>
      <c r="V231" s="17"/>
      <c r="AA231" s="156" t="s">
        <v>31</v>
      </c>
      <c r="AB231" s="156"/>
      <c r="AC231" s="156"/>
    </row>
    <row r="232" spans="1:43">
      <c r="H232" s="156"/>
      <c r="I232" s="156"/>
      <c r="J232" s="156"/>
      <c r="V232" s="17"/>
      <c r="AA232" s="156"/>
      <c r="AB232" s="156"/>
      <c r="AC232" s="15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7" t="s">
        <v>20</v>
      </c>
      <c r="F236" s="157"/>
      <c r="G236" s="157"/>
      <c r="H236" s="157"/>
      <c r="V236" s="17"/>
      <c r="X236" s="23" t="s">
        <v>32</v>
      </c>
      <c r="Y236" s="20">
        <f>IF(B236="PAGADO",0,C241)</f>
        <v>-2894.8</v>
      </c>
      <c r="AA236" s="157" t="s">
        <v>20</v>
      </c>
      <c r="AB236" s="157"/>
      <c r="AC236" s="157"/>
      <c r="AD236" s="15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58" t="str">
        <f>IF(Y241&lt;0,"NO PAGAR","COBRAR'")</f>
        <v>NO PAGAR</v>
      </c>
      <c r="Y242" s="15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58" t="str">
        <f>IF(C241&lt;0,"NO PAGAR","COBRAR'")</f>
        <v>NO PAGAR</v>
      </c>
      <c r="C243" s="15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9" t="s">
        <v>29</v>
      </c>
      <c r="AD277" s="159"/>
      <c r="AE277" s="159"/>
    </row>
    <row r="278" spans="2:41">
      <c r="H278" s="156" t="s">
        <v>28</v>
      </c>
      <c r="I278" s="156"/>
      <c r="J278" s="156"/>
      <c r="V278" s="17"/>
      <c r="AC278" s="159"/>
      <c r="AD278" s="159"/>
      <c r="AE278" s="159"/>
    </row>
    <row r="279" spans="2:41">
      <c r="H279" s="156"/>
      <c r="I279" s="156"/>
      <c r="J279" s="156"/>
      <c r="V279" s="17"/>
      <c r="AC279" s="159"/>
      <c r="AD279" s="159"/>
      <c r="AE279" s="159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7" t="s">
        <v>20</v>
      </c>
      <c r="F283" s="157"/>
      <c r="G283" s="157"/>
      <c r="H283" s="157"/>
      <c r="V283" s="17"/>
      <c r="X283" s="23" t="s">
        <v>32</v>
      </c>
      <c r="Y283" s="20">
        <f>IF(B283="PAGADO",0,C288)</f>
        <v>0</v>
      </c>
      <c r="AA283" s="157" t="s">
        <v>20</v>
      </c>
      <c r="AB283" s="157"/>
      <c r="AC283" s="157"/>
      <c r="AD283" s="15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0" t="str">
        <f>IF(C288&lt;0,"NO PAGAR","COBRAR")</f>
        <v>COBRAR</v>
      </c>
      <c r="C289" s="16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0" t="str">
        <f>IF(Y288&lt;0,"NO PAGAR","COBRAR")</f>
        <v>COBRAR</v>
      </c>
      <c r="Y289" s="16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6" t="s">
        <v>30</v>
      </c>
      <c r="I323" s="156"/>
      <c r="J323" s="156"/>
      <c r="V323" s="17"/>
      <c r="AA323" s="156" t="s">
        <v>31</v>
      </c>
      <c r="AB323" s="156"/>
      <c r="AC323" s="156"/>
    </row>
    <row r="324" spans="1:43">
      <c r="H324" s="156"/>
      <c r="I324" s="156"/>
      <c r="J324" s="156"/>
      <c r="V324" s="17"/>
      <c r="AA324" s="156"/>
      <c r="AB324" s="156"/>
      <c r="AC324" s="15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57" t="s">
        <v>20</v>
      </c>
      <c r="F328" s="157"/>
      <c r="G328" s="157"/>
      <c r="H328" s="157"/>
      <c r="V328" s="17"/>
      <c r="X328" s="23" t="s">
        <v>156</v>
      </c>
      <c r="Y328" s="20">
        <f>IF(B1101="PAGADO",0,C333)</f>
        <v>2034.2800000000002</v>
      </c>
      <c r="AA328" s="157" t="s">
        <v>20</v>
      </c>
      <c r="AB328" s="157"/>
      <c r="AC328" s="157"/>
      <c r="AD328" s="15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58" t="str">
        <f>IF(Y333&lt;0,"NO PAGAR","COBRAR'")</f>
        <v>COBRAR'</v>
      </c>
      <c r="Y334" s="15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58" t="str">
        <f>IF(C333&lt;0,"NO PAGAR","COBRAR'")</f>
        <v>COBRAR'</v>
      </c>
      <c r="C335" s="158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6" t="s">
        <v>28</v>
      </c>
      <c r="I371" s="156"/>
      <c r="J371" s="156"/>
      <c r="V371" s="17"/>
    </row>
    <row r="372" spans="2:41">
      <c r="H372" s="156"/>
      <c r="I372" s="156"/>
      <c r="J372" s="156"/>
      <c r="V372" s="17"/>
    </row>
    <row r="373" spans="2:41">
      <c r="V373" s="17"/>
      <c r="X373" s="164" t="s">
        <v>64</v>
      </c>
      <c r="AB373" s="163" t="s">
        <v>29</v>
      </c>
      <c r="AC373" s="163"/>
      <c r="AD373" s="163"/>
    </row>
    <row r="374" spans="2:41">
      <c r="V374" s="17"/>
      <c r="X374" s="164"/>
      <c r="AB374" s="163"/>
      <c r="AC374" s="163"/>
      <c r="AD374" s="163"/>
    </row>
    <row r="375" spans="2:41" ht="23.25">
      <c r="B375" s="22" t="s">
        <v>64</v>
      </c>
      <c r="V375" s="17"/>
      <c r="X375" s="164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7" t="s">
        <v>20</v>
      </c>
      <c r="F376" s="157"/>
      <c r="G376" s="157"/>
      <c r="H376" s="157"/>
      <c r="V376" s="17"/>
      <c r="X376" s="23" t="s">
        <v>32</v>
      </c>
      <c r="Y376" s="20">
        <f>IF(B376="PAGADO",0,C381)</f>
        <v>0</v>
      </c>
      <c r="AA376" s="157" t="s">
        <v>557</v>
      </c>
      <c r="AB376" s="157"/>
      <c r="AC376" s="157"/>
      <c r="AD376" s="15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60" t="str">
        <f>IF(C381&lt;0,"NO PAGAR","COBRAR")</f>
        <v>COBRAR</v>
      </c>
      <c r="C382" s="16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60" t="str">
        <f>IF(Y381&lt;0,"NO PAGAR","COBRAR")</f>
        <v>COBRAR</v>
      </c>
      <c r="Y382" s="16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6" t="s">
        <v>31</v>
      </c>
      <c r="AB410" s="156"/>
      <c r="AC410" s="156"/>
    </row>
    <row r="411" spans="1:43" ht="15" customHeight="1">
      <c r="H411" s="76"/>
      <c r="I411" s="76"/>
      <c r="J411" s="76"/>
      <c r="V411" s="17"/>
      <c r="AA411" s="156"/>
      <c r="AB411" s="156"/>
      <c r="AC411" s="156"/>
    </row>
    <row r="412" spans="1:43">
      <c r="B412" s="166" t="s">
        <v>64</v>
      </c>
      <c r="F412" s="165" t="s">
        <v>30</v>
      </c>
      <c r="G412" s="165"/>
      <c r="H412" s="165"/>
      <c r="V412" s="17"/>
    </row>
    <row r="413" spans="1:43">
      <c r="B413" s="166"/>
      <c r="F413" s="165"/>
      <c r="G413" s="165"/>
      <c r="H413" s="165"/>
      <c r="V413" s="17"/>
    </row>
    <row r="414" spans="1:43" ht="26.25" customHeight="1">
      <c r="B414" s="166"/>
      <c r="F414" s="165"/>
      <c r="G414" s="165"/>
      <c r="H414" s="165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7" t="s">
        <v>557</v>
      </c>
      <c r="F415" s="157"/>
      <c r="G415" s="157"/>
      <c r="H415" s="157"/>
      <c r="V415" s="17"/>
      <c r="X415" s="23" t="s">
        <v>32</v>
      </c>
      <c r="Y415" s="20">
        <f>IF(B415="PAGADO",0,C420)</f>
        <v>0</v>
      </c>
      <c r="AA415" s="157" t="s">
        <v>557</v>
      </c>
      <c r="AB415" s="157"/>
      <c r="AC415" s="157"/>
      <c r="AD415" s="15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58" t="str">
        <f>IF(Y420&lt;0,"NO PAGAR","COBRAR'")</f>
        <v>NO PAGAR</v>
      </c>
      <c r="Y421" s="15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58" t="str">
        <f>IF(C420&lt;0,"NO PAGAR","COBRAR'")</f>
        <v>COBRAR'</v>
      </c>
      <c r="C422" s="15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6" t="s">
        <v>66</v>
      </c>
      <c r="F449" s="165" t="s">
        <v>28</v>
      </c>
      <c r="G449" s="165"/>
      <c r="H449" s="165"/>
      <c r="V449" s="17"/>
      <c r="X449" s="164" t="s">
        <v>66</v>
      </c>
      <c r="AB449" s="163" t="s">
        <v>29</v>
      </c>
      <c r="AC449" s="163"/>
      <c r="AD449" s="163"/>
    </row>
    <row r="450" spans="2:41">
      <c r="B450" s="166"/>
      <c r="F450" s="165"/>
      <c r="G450" s="165"/>
      <c r="H450" s="165"/>
      <c r="V450" s="17"/>
      <c r="X450" s="164"/>
      <c r="AB450" s="163"/>
      <c r="AC450" s="163"/>
      <c r="AD450" s="163"/>
    </row>
    <row r="451" spans="2:41" ht="23.25" customHeight="1">
      <c r="B451" s="166"/>
      <c r="F451" s="165"/>
      <c r="G451" s="165"/>
      <c r="H451" s="165"/>
      <c r="V451" s="17"/>
      <c r="X451" s="164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7" t="s">
        <v>557</v>
      </c>
      <c r="F452" s="157"/>
      <c r="G452" s="157"/>
      <c r="H452" s="157"/>
      <c r="V452" s="17"/>
      <c r="X452" s="23" t="s">
        <v>32</v>
      </c>
      <c r="Y452" s="20">
        <f>IF(B452="PAGADO",0,C457)</f>
        <v>-239.14999999999998</v>
      </c>
      <c r="AA452" s="157" t="s">
        <v>557</v>
      </c>
      <c r="AB452" s="157"/>
      <c r="AC452" s="157"/>
      <c r="AD452" s="15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0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409.15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239.14999999999998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-239.14999999999998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-239.14999999999998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60" t="str">
        <f>IF(C457&lt;0,"NO PAGAR","COBRAR")</f>
        <v>NO PAGAR</v>
      </c>
      <c r="C458" s="16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60" t="str">
        <f>IF(Y457&lt;0,"NO PAGAR","COBRAR")</f>
        <v>NO PAGAR</v>
      </c>
      <c r="Y458" s="16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ADELANTADO</v>
      </c>
      <c r="Y460" s="10">
        <f>IF(C457&lt;=0,C457*-1)</f>
        <v>239.14999999999998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889</v>
      </c>
      <c r="C465" s="10">
        <v>95.57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918</v>
      </c>
      <c r="C468" s="10">
        <f>R475</f>
        <v>170.91</v>
      </c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/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1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1" ht="30">
      <c r="B471" s="12"/>
      <c r="C471" s="10"/>
      <c r="N471" s="131" t="s">
        <v>897</v>
      </c>
      <c r="O471" s="131" t="s">
        <v>898</v>
      </c>
      <c r="P471" s="131" t="s">
        <v>899</v>
      </c>
      <c r="Q471" s="131" t="s">
        <v>900</v>
      </c>
      <c r="R471" s="131" t="s">
        <v>901</v>
      </c>
      <c r="S471" s="131" t="s">
        <v>902</v>
      </c>
      <c r="T471" s="131" t="s">
        <v>903</v>
      </c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1">
      <c r="B472" s="11"/>
      <c r="C472" s="10"/>
      <c r="N472" s="127" t="s">
        <v>477</v>
      </c>
      <c r="O472" s="128">
        <v>45062.104224540002</v>
      </c>
      <c r="P472" s="127" t="s">
        <v>478</v>
      </c>
      <c r="Q472" s="129">
        <v>34.223999999999997</v>
      </c>
      <c r="R472" s="129">
        <v>59.89</v>
      </c>
      <c r="S472" s="129">
        <v>5565</v>
      </c>
      <c r="T472" s="130" t="s">
        <v>20</v>
      </c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1">
      <c r="B473" s="15" t="s">
        <v>18</v>
      </c>
      <c r="C473" s="16">
        <f>SUM(C460:C472)</f>
        <v>409.15</v>
      </c>
      <c r="N473" s="127" t="s">
        <v>477</v>
      </c>
      <c r="O473" s="128">
        <v>45070.969756940001</v>
      </c>
      <c r="P473" s="127" t="s">
        <v>478</v>
      </c>
      <c r="Q473" s="129">
        <v>33.15</v>
      </c>
      <c r="R473" s="129">
        <v>58.01</v>
      </c>
      <c r="S473" s="129">
        <v>0</v>
      </c>
      <c r="T473" s="130" t="s">
        <v>909</v>
      </c>
      <c r="V473" s="17"/>
      <c r="X473" s="15" t="s">
        <v>18</v>
      </c>
      <c r="Y473" s="16">
        <f>SUM(Y460:Y472)</f>
        <v>239.14999999999998</v>
      </c>
    </row>
    <row r="474" spans="2:41">
      <c r="D474" t="s">
        <v>22</v>
      </c>
      <c r="E474" t="s">
        <v>21</v>
      </c>
      <c r="N474" s="127" t="s">
        <v>477</v>
      </c>
      <c r="O474" s="128">
        <v>45073.3241088</v>
      </c>
      <c r="P474" s="127" t="s">
        <v>478</v>
      </c>
      <c r="Q474" s="129">
        <v>30.29</v>
      </c>
      <c r="R474" s="129">
        <v>53.01</v>
      </c>
      <c r="S474" s="129">
        <v>30730</v>
      </c>
      <c r="T474" s="130" t="s">
        <v>910</v>
      </c>
      <c r="V474" s="17"/>
      <c r="Z474" t="s">
        <v>22</v>
      </c>
      <c r="AA474" t="s">
        <v>21</v>
      </c>
    </row>
    <row r="475" spans="2:41">
      <c r="E475" s="1" t="s">
        <v>19</v>
      </c>
      <c r="R475" s="134">
        <f>SUM(R472:R474)</f>
        <v>170.91</v>
      </c>
      <c r="V475" s="17"/>
      <c r="AA475" s="1" t="s">
        <v>19</v>
      </c>
    </row>
    <row r="476" spans="2:41">
      <c r="V476" s="17"/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6" t="s">
        <v>66</v>
      </c>
      <c r="F488" s="169" t="s">
        <v>30</v>
      </c>
      <c r="G488" s="169"/>
      <c r="H488" s="169"/>
      <c r="V488" s="17"/>
      <c r="X488" s="164" t="s">
        <v>66</v>
      </c>
      <c r="AB488" s="165" t="s">
        <v>31</v>
      </c>
      <c r="AC488" s="165"/>
      <c r="AD488" s="165"/>
    </row>
    <row r="489" spans="1:43" ht="15" customHeight="1">
      <c r="B489" s="166"/>
      <c r="F489" s="169"/>
      <c r="G489" s="169"/>
      <c r="H489" s="169"/>
      <c r="V489" s="17"/>
      <c r="X489" s="164"/>
      <c r="AB489" s="165"/>
      <c r="AC489" s="165"/>
      <c r="AD489" s="165"/>
    </row>
    <row r="490" spans="1:43" ht="23.25" customHeight="1">
      <c r="B490" s="166"/>
      <c r="F490" s="169"/>
      <c r="G490" s="169"/>
      <c r="H490" s="169"/>
      <c r="V490" s="17"/>
      <c r="X490" s="164"/>
      <c r="AB490" s="165"/>
      <c r="AC490" s="165"/>
      <c r="AD490" s="165"/>
    </row>
    <row r="491" spans="1:43" ht="23.25">
      <c r="B491" s="23" t="s">
        <v>32</v>
      </c>
      <c r="C491" s="20">
        <f>IF(X452="PAGADO",0,C457)</f>
        <v>-239.14999999999998</v>
      </c>
      <c r="E491" s="157" t="s">
        <v>557</v>
      </c>
      <c r="F491" s="157"/>
      <c r="G491" s="157"/>
      <c r="H491" s="157"/>
      <c r="V491" s="17"/>
      <c r="X491" s="23" t="s">
        <v>32</v>
      </c>
      <c r="Y491" s="20">
        <f>IF(B1291="PAGADO",0,C496)</f>
        <v>-239.14999999999998</v>
      </c>
      <c r="AA491" s="157" t="s">
        <v>557</v>
      </c>
      <c r="AB491" s="157"/>
      <c r="AC491" s="157"/>
      <c r="AD491" s="157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239.14999999999998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239.14999999999998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-239.14999999999998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-239.14999999999998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58" t="str">
        <f>IF(Y496&lt;0,"NO PAGAR","COBRAR'")</f>
        <v>NO PAGAR</v>
      </c>
      <c r="Y497" s="158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58" t="str">
        <f>IF(C496&lt;0,"NO PAGAR","COBRAR'")</f>
        <v>NO PAGAR</v>
      </c>
      <c r="C498" s="158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239.14999999999998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239.14999999999998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239.14999999999998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239.14999999999998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9" t="s">
        <v>29</v>
      </c>
      <c r="AD539" s="159"/>
      <c r="AE539" s="159"/>
    </row>
    <row r="540" spans="2:31" ht="15" customHeight="1">
      <c r="I540" s="76"/>
      <c r="J540" s="76"/>
      <c r="V540" s="17"/>
      <c r="AC540" s="159"/>
      <c r="AD540" s="159"/>
      <c r="AE540" s="159"/>
    </row>
    <row r="541" spans="2:31" ht="15" customHeight="1">
      <c r="H541" s="76"/>
      <c r="I541" s="76"/>
      <c r="J541" s="76"/>
      <c r="V541" s="17"/>
      <c r="AC541" s="159"/>
      <c r="AD541" s="159"/>
      <c r="AE541" s="159"/>
    </row>
    <row r="542" spans="2:31">
      <c r="B542" s="164" t="s">
        <v>67</v>
      </c>
      <c r="F542" s="165" t="s">
        <v>28</v>
      </c>
      <c r="G542" s="165"/>
      <c r="H542" s="165"/>
      <c r="V542" s="17"/>
    </row>
    <row r="543" spans="2:31">
      <c r="B543" s="164"/>
      <c r="F543" s="165"/>
      <c r="G543" s="165"/>
      <c r="H543" s="165"/>
      <c r="V543" s="17"/>
    </row>
    <row r="544" spans="2:31" ht="26.25" customHeight="1">
      <c r="B544" s="164"/>
      <c r="F544" s="165"/>
      <c r="G544" s="165"/>
      <c r="H544" s="165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-239.14999999999998</v>
      </c>
      <c r="E545" s="157" t="s">
        <v>557</v>
      </c>
      <c r="F545" s="157"/>
      <c r="G545" s="157"/>
      <c r="H545" s="157"/>
      <c r="V545" s="17"/>
      <c r="X545" s="23" t="s">
        <v>32</v>
      </c>
      <c r="Y545" s="20">
        <f>IF(B545="PAGADO",0,C550)</f>
        <v>-239.14999999999998</v>
      </c>
      <c r="AA545" s="157" t="s">
        <v>20</v>
      </c>
      <c r="AB545" s="157"/>
      <c r="AC545" s="157"/>
      <c r="AD545" s="157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239.14999999999998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239.14999999999998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-239.14999999999998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-239.14999999999998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60" t="str">
        <f>IF(C550&lt;0,"NO PAGAR","COBRAR")</f>
        <v>NO PAGAR</v>
      </c>
      <c r="C551" s="16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60" t="str">
        <f>IF(Y550&lt;0,"NO PAGAR","COBRAR")</f>
        <v>NO PAGAR</v>
      </c>
      <c r="Y551" s="16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239.14999999999998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239.14999999999998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239.14999999999998</v>
      </c>
      <c r="V572" s="17"/>
      <c r="X572" s="15" t="s">
        <v>18</v>
      </c>
      <c r="Y572" s="16">
        <f>SUM(Y553:Y571)</f>
        <v>239.14999999999998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6" t="s">
        <v>31</v>
      </c>
      <c r="AB585" s="156"/>
      <c r="AC585" s="156"/>
    </row>
    <row r="586" spans="1:43" ht="15" customHeight="1">
      <c r="H586" s="76"/>
      <c r="I586" s="76"/>
      <c r="J586" s="76"/>
      <c r="V586" s="17"/>
      <c r="AA586" s="156"/>
      <c r="AB586" s="156"/>
      <c r="AC586" s="156"/>
    </row>
    <row r="587" spans="1:43">
      <c r="B587" s="166" t="s">
        <v>67</v>
      </c>
      <c r="F587" s="165" t="s">
        <v>30</v>
      </c>
      <c r="G587" s="165"/>
      <c r="H587" s="165"/>
      <c r="V587" s="17"/>
    </row>
    <row r="588" spans="1:43">
      <c r="B588" s="166"/>
      <c r="F588" s="165"/>
      <c r="G588" s="165"/>
      <c r="H588" s="165"/>
      <c r="V588" s="17"/>
    </row>
    <row r="589" spans="1:43" ht="26.25" customHeight="1">
      <c r="B589" s="166"/>
      <c r="F589" s="165"/>
      <c r="G589" s="165"/>
      <c r="H589" s="165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-239.14999999999998</v>
      </c>
      <c r="E590" s="157" t="s">
        <v>557</v>
      </c>
      <c r="F590" s="157"/>
      <c r="G590" s="157"/>
      <c r="H590" s="157"/>
      <c r="V590" s="17"/>
      <c r="X590" s="23" t="s">
        <v>32</v>
      </c>
      <c r="Y590" s="20">
        <f>IF(B1390="PAGADO",0,C595)</f>
        <v>-239.14999999999998</v>
      </c>
      <c r="AA590" s="157" t="s">
        <v>20</v>
      </c>
      <c r="AB590" s="157"/>
      <c r="AC590" s="157"/>
      <c r="AD590" s="157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239.14999999999998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239.14999999999998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-239.14999999999998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-239.14999999999998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58" t="str">
        <f>IF(Y595&lt;0,"NO PAGAR","COBRAR'")</f>
        <v>NO PAGAR</v>
      </c>
      <c r="Y596" s="15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58" t="str">
        <f>IF(C595&lt;0,"NO PAGAR","COBRAR'")</f>
        <v>NO PAGAR</v>
      </c>
      <c r="C597" s="15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239.14999999999998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239.14999999999998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239.14999999999998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239.14999999999998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9" t="s">
        <v>29</v>
      </c>
      <c r="AD632" s="159"/>
      <c r="AE632" s="159"/>
    </row>
    <row r="633" spans="2:41" ht="15" customHeight="1">
      <c r="I633" s="76"/>
      <c r="J633" s="76"/>
      <c r="V633" s="17"/>
      <c r="AC633" s="159"/>
      <c r="AD633" s="159"/>
      <c r="AE633" s="159"/>
    </row>
    <row r="634" spans="2:41" ht="15" customHeight="1">
      <c r="H634" s="76"/>
      <c r="I634" s="76"/>
      <c r="J634" s="76"/>
      <c r="V634" s="17"/>
      <c r="AC634" s="159"/>
      <c r="AD634" s="159"/>
      <c r="AE634" s="159"/>
    </row>
    <row r="635" spans="2:41">
      <c r="B635" s="164" t="s">
        <v>68</v>
      </c>
      <c r="F635" s="165" t="s">
        <v>28</v>
      </c>
      <c r="G635" s="165"/>
      <c r="H635" s="165"/>
      <c r="V635" s="17"/>
    </row>
    <row r="636" spans="2:41">
      <c r="B636" s="164"/>
      <c r="F636" s="165"/>
      <c r="G636" s="165"/>
      <c r="H636" s="165"/>
      <c r="V636" s="17"/>
    </row>
    <row r="637" spans="2:41" ht="26.25" customHeight="1">
      <c r="B637" s="164"/>
      <c r="F637" s="165"/>
      <c r="G637" s="165"/>
      <c r="H637" s="165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-239.14999999999998</v>
      </c>
      <c r="E638" s="157" t="s">
        <v>557</v>
      </c>
      <c r="F638" s="157"/>
      <c r="G638" s="157"/>
      <c r="H638" s="157"/>
      <c r="V638" s="17"/>
      <c r="X638" s="23" t="s">
        <v>32</v>
      </c>
      <c r="Y638" s="20">
        <f>IF(B638="PAGADO",0,C643)</f>
        <v>-239.14999999999998</v>
      </c>
      <c r="AA638" s="157" t="s">
        <v>20</v>
      </c>
      <c r="AB638" s="157"/>
      <c r="AC638" s="157"/>
      <c r="AD638" s="157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239.14999999999998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239.14999999999998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-239.14999999999998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-239.14999999999998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60" t="str">
        <f>IF(C643&lt;0,"NO PAGAR","COBRAR")</f>
        <v>NO PAGAR</v>
      </c>
      <c r="C644" s="16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0" t="str">
        <f>IF(Y643&lt;0,"NO PAGAR","COBRAR")</f>
        <v>NO PAGAR</v>
      </c>
      <c r="Y644" s="16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239.14999999999998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239.14999999999998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239.14999999999998</v>
      </c>
      <c r="V665" s="17"/>
      <c r="X665" s="15" t="s">
        <v>18</v>
      </c>
      <c r="Y665" s="16">
        <f>SUM(Y646:Y664)</f>
        <v>239.14999999999998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6" t="s">
        <v>31</v>
      </c>
      <c r="AB678" s="156"/>
      <c r="AC678" s="156"/>
    </row>
    <row r="679" spans="1:43" ht="15" customHeight="1">
      <c r="H679" s="76"/>
      <c r="I679" s="76"/>
      <c r="J679" s="76"/>
      <c r="V679" s="17"/>
      <c r="AA679" s="156"/>
      <c r="AB679" s="156"/>
      <c r="AC679" s="156"/>
    </row>
    <row r="680" spans="1:43">
      <c r="B680" s="166" t="s">
        <v>68</v>
      </c>
      <c r="F680" s="165" t="s">
        <v>30</v>
      </c>
      <c r="G680" s="165"/>
      <c r="H680" s="165"/>
      <c r="V680" s="17"/>
    </row>
    <row r="681" spans="1:43">
      <c r="B681" s="166"/>
      <c r="F681" s="165"/>
      <c r="G681" s="165"/>
      <c r="H681" s="165"/>
      <c r="V681" s="17"/>
    </row>
    <row r="682" spans="1:43" ht="26.25" customHeight="1">
      <c r="B682" s="166"/>
      <c r="F682" s="165"/>
      <c r="G682" s="165"/>
      <c r="H682" s="165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-239.14999999999998</v>
      </c>
      <c r="E683" s="157" t="s">
        <v>557</v>
      </c>
      <c r="F683" s="157"/>
      <c r="G683" s="157"/>
      <c r="H683" s="157"/>
      <c r="V683" s="17"/>
      <c r="X683" s="23" t="s">
        <v>32</v>
      </c>
      <c r="Y683" s="20">
        <f>IF(B1483="PAGADO",0,C688)</f>
        <v>-239.14999999999998</v>
      </c>
      <c r="AA683" s="157" t="s">
        <v>20</v>
      </c>
      <c r="AB683" s="157"/>
      <c r="AC683" s="157"/>
      <c r="AD683" s="157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239.14999999999998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239.14999999999998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-239.14999999999998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-239.14999999999998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70" t="str">
        <f>IF(C688&lt;0,"NO PAGAR","COBRAR'")</f>
        <v>NO PAGAR</v>
      </c>
      <c r="C689" s="17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58" t="str">
        <f>IF(Y688&lt;0,"NO PAGAR","COBRAR'")</f>
        <v>NO PAGAR</v>
      </c>
      <c r="Y689" s="15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1"/>
      <c r="C690" s="171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239.14999999999998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239.14999999999998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239.14999999999998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239.14999999999998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9" t="s">
        <v>29</v>
      </c>
      <c r="AD725" s="159"/>
      <c r="AE725" s="159"/>
    </row>
    <row r="726" spans="2:41" ht="15" customHeight="1">
      <c r="I726" s="76"/>
      <c r="J726" s="76"/>
      <c r="V726" s="17"/>
      <c r="AC726" s="159"/>
      <c r="AD726" s="159"/>
      <c r="AE726" s="159"/>
    </row>
    <row r="727" spans="2:41" ht="15" customHeight="1">
      <c r="H727" s="76"/>
      <c r="I727" s="76"/>
      <c r="J727" s="76"/>
      <c r="V727" s="17"/>
      <c r="AC727" s="159"/>
      <c r="AD727" s="159"/>
      <c r="AE727" s="159"/>
    </row>
    <row r="728" spans="2:41">
      <c r="B728" s="164" t="s">
        <v>69</v>
      </c>
      <c r="F728" s="165" t="s">
        <v>28</v>
      </c>
      <c r="G728" s="165"/>
      <c r="H728" s="165"/>
      <c r="V728" s="17"/>
    </row>
    <row r="729" spans="2:41">
      <c r="B729" s="164"/>
      <c r="F729" s="165"/>
      <c r="G729" s="165"/>
      <c r="H729" s="165"/>
      <c r="V729" s="17"/>
    </row>
    <row r="730" spans="2:41" ht="26.25" customHeight="1">
      <c r="B730" s="164"/>
      <c r="F730" s="165"/>
      <c r="G730" s="165"/>
      <c r="H730" s="165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-239.14999999999998</v>
      </c>
      <c r="E731" s="157" t="s">
        <v>557</v>
      </c>
      <c r="F731" s="157"/>
      <c r="G731" s="157"/>
      <c r="H731" s="157"/>
      <c r="V731" s="17"/>
      <c r="X731" s="23" t="s">
        <v>32</v>
      </c>
      <c r="Y731" s="20">
        <f>IF(B731="PAGADO",0,C736)</f>
        <v>-239.14999999999998</v>
      </c>
      <c r="AA731" s="157" t="s">
        <v>20</v>
      </c>
      <c r="AB731" s="157"/>
      <c r="AC731" s="157"/>
      <c r="AD731" s="157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239.14999999999998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239.14999999999998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-239.14999999999998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-239.14999999999998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60" t="str">
        <f>IF(C736&lt;0,"NO PAGAR","COBRAR")</f>
        <v>NO PAGAR</v>
      </c>
      <c r="C737" s="16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0" t="str">
        <f>IF(Y736&lt;0,"NO PAGAR","COBRAR")</f>
        <v>NO PAGAR</v>
      </c>
      <c r="Y737" s="16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239.14999999999998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239.14999999999998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239.14999999999998</v>
      </c>
      <c r="V758" s="17"/>
      <c r="X758" s="15" t="s">
        <v>18</v>
      </c>
      <c r="Y758" s="16">
        <f>SUM(Y739:Y757)</f>
        <v>239.14999999999998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6" t="s">
        <v>31</v>
      </c>
      <c r="AB771" s="156"/>
      <c r="AC771" s="156"/>
    </row>
    <row r="772" spans="1:43" ht="15" customHeight="1">
      <c r="H772" s="76"/>
      <c r="I772" s="76"/>
      <c r="J772" s="76"/>
      <c r="V772" s="17"/>
      <c r="AA772" s="156"/>
      <c r="AB772" s="156"/>
      <c r="AC772" s="156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-239.14999999999998</v>
      </c>
      <c r="E776" s="157" t="s">
        <v>557</v>
      </c>
      <c r="F776" s="157"/>
      <c r="G776" s="157"/>
      <c r="H776" s="157"/>
      <c r="V776" s="17"/>
      <c r="X776" s="23" t="s">
        <v>32</v>
      </c>
      <c r="Y776" s="20">
        <f>IF(B1576="PAGADO",0,C781)</f>
        <v>-239.14999999999998</v>
      </c>
      <c r="AA776" s="157" t="s">
        <v>20</v>
      </c>
      <c r="AB776" s="157"/>
      <c r="AC776" s="157"/>
      <c r="AD776" s="157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239.14999999999998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239.14999999999998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-239.14999999999998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-239.14999999999998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58" t="str">
        <f>IF(Y781&lt;0,"NO PAGAR","COBRAR'")</f>
        <v>NO PAGAR</v>
      </c>
      <c r="Y782" s="15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58" t="str">
        <f>IF(C781&lt;0,"NO PAGAR","COBRAR'")</f>
        <v>NO PAGAR</v>
      </c>
      <c r="C783" s="15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239.14999999999998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239.14999999999998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239.14999999999998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239.14999999999998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9" t="s">
        <v>29</v>
      </c>
      <c r="AD818" s="159"/>
      <c r="AE818" s="159"/>
    </row>
    <row r="819" spans="2:41" ht="15" customHeight="1">
      <c r="H819" s="76" t="s">
        <v>28</v>
      </c>
      <c r="I819" s="76"/>
      <c r="J819" s="76"/>
      <c r="V819" s="17"/>
      <c r="AC819" s="159"/>
      <c r="AD819" s="159"/>
      <c r="AE819" s="159"/>
    </row>
    <row r="820" spans="2:41" ht="15" customHeight="1">
      <c r="H820" s="76"/>
      <c r="I820" s="76"/>
      <c r="J820" s="76"/>
      <c r="V820" s="17"/>
      <c r="AC820" s="159"/>
      <c r="AD820" s="159"/>
      <c r="AE820" s="159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-239.14999999999998</v>
      </c>
      <c r="E824" s="157" t="s">
        <v>557</v>
      </c>
      <c r="F824" s="157"/>
      <c r="G824" s="157"/>
      <c r="H824" s="157"/>
      <c r="V824" s="17"/>
      <c r="X824" s="23" t="s">
        <v>32</v>
      </c>
      <c r="Y824" s="20">
        <f>IF(B824="PAGADO",0,C829)</f>
        <v>-239.14999999999998</v>
      </c>
      <c r="AA824" s="157" t="s">
        <v>20</v>
      </c>
      <c r="AB824" s="157"/>
      <c r="AC824" s="157"/>
      <c r="AD824" s="157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239.14999999999998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239.14999999999998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-239.14999999999998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-239.14999999999998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60" t="str">
        <f>IF(C829&lt;0,"NO PAGAR","COBRAR")</f>
        <v>NO PAGAR</v>
      </c>
      <c r="C830" s="16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0" t="str">
        <f>IF(Y829&lt;0,"NO PAGAR","COBRAR")</f>
        <v>NO PAGAR</v>
      </c>
      <c r="Y830" s="16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239.14999999999998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239.14999999999998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239.14999999999998</v>
      </c>
      <c r="V851" s="17"/>
      <c r="X851" s="15" t="s">
        <v>18</v>
      </c>
      <c r="Y851" s="16">
        <f>SUM(Y832:Y850)</f>
        <v>239.14999999999998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6" t="s">
        <v>31</v>
      </c>
      <c r="AB864" s="156"/>
      <c r="AC864" s="156"/>
    </row>
    <row r="865" spans="2:41" ht="15" customHeight="1">
      <c r="H865" s="76"/>
      <c r="I865" s="76"/>
      <c r="J865" s="76"/>
      <c r="V865" s="17"/>
      <c r="AA865" s="156"/>
      <c r="AB865" s="156"/>
      <c r="AC865" s="156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-239.14999999999998</v>
      </c>
      <c r="E869" s="157" t="s">
        <v>557</v>
      </c>
      <c r="F869" s="157"/>
      <c r="G869" s="157"/>
      <c r="H869" s="157"/>
      <c r="V869" s="17"/>
      <c r="X869" s="23" t="s">
        <v>32</v>
      </c>
      <c r="Y869" s="20">
        <f>IF(B1669="PAGADO",0,C874)</f>
        <v>-239.14999999999998</v>
      </c>
      <c r="AA869" s="157" t="s">
        <v>20</v>
      </c>
      <c r="AB869" s="157"/>
      <c r="AC869" s="157"/>
      <c r="AD869" s="15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239.14999999999998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239.14999999999998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-239.14999999999998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-239.14999999999998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58" t="str">
        <f>IF(Y874&lt;0,"NO PAGAR","COBRAR'")</f>
        <v>NO PAGAR</v>
      </c>
      <c r="Y875" s="15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58" t="str">
        <f>IF(C874&lt;0,"NO PAGAR","COBRAR'")</f>
        <v>NO PAGAR</v>
      </c>
      <c r="C876" s="158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239.14999999999998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239.14999999999998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239.14999999999998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239.14999999999998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9" t="s">
        <v>29</v>
      </c>
      <c r="AD912" s="159"/>
      <c r="AE912" s="159"/>
    </row>
    <row r="913" spans="2:41" ht="15" customHeight="1">
      <c r="H913" s="76" t="s">
        <v>28</v>
      </c>
      <c r="I913" s="76"/>
      <c r="J913" s="76"/>
      <c r="V913" s="17"/>
      <c r="AC913" s="159"/>
      <c r="AD913" s="159"/>
      <c r="AE913" s="159"/>
    </row>
    <row r="914" spans="2:41" ht="15" customHeight="1">
      <c r="H914" s="76"/>
      <c r="I914" s="76"/>
      <c r="J914" s="76"/>
      <c r="V914" s="17"/>
      <c r="AC914" s="159"/>
      <c r="AD914" s="159"/>
      <c r="AE914" s="159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-239.14999999999998</v>
      </c>
      <c r="E918" s="157" t="s">
        <v>557</v>
      </c>
      <c r="F918" s="157"/>
      <c r="G918" s="157"/>
      <c r="H918" s="157"/>
      <c r="V918" s="17"/>
      <c r="X918" s="23" t="s">
        <v>32</v>
      </c>
      <c r="Y918" s="20">
        <f>IF(B918="PAGADO",0,C923)</f>
        <v>-239.14999999999998</v>
      </c>
      <c r="AA918" s="157" t="s">
        <v>20</v>
      </c>
      <c r="AB918" s="157"/>
      <c r="AC918" s="157"/>
      <c r="AD918" s="157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239.14999999999998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239.14999999999998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-239.14999999999998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-239.14999999999998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60" t="str">
        <f>IF(C923&lt;0,"NO PAGAR","COBRAR")</f>
        <v>NO PAGAR</v>
      </c>
      <c r="C924" s="16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0" t="str">
        <f>IF(Y923&lt;0,"NO PAGAR","COBRAR")</f>
        <v>NO PAGAR</v>
      </c>
      <c r="Y924" s="16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239.14999999999998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239.14999999999998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239.14999999999998</v>
      </c>
      <c r="V945" s="17"/>
      <c r="X945" s="15" t="s">
        <v>18</v>
      </c>
      <c r="Y945" s="16">
        <f>SUM(Y926:Y944)</f>
        <v>239.14999999999998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6" t="s">
        <v>31</v>
      </c>
      <c r="AB958" s="156"/>
      <c r="AC958" s="156"/>
    </row>
    <row r="959" spans="1:43" ht="15" customHeight="1">
      <c r="H959" s="76"/>
      <c r="I959" s="76"/>
      <c r="J959" s="76"/>
      <c r="V959" s="17"/>
      <c r="AA959" s="156"/>
      <c r="AB959" s="156"/>
      <c r="AC959" s="156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-239.14999999999998</v>
      </c>
      <c r="E963" s="157" t="s">
        <v>557</v>
      </c>
      <c r="F963" s="157"/>
      <c r="G963" s="157"/>
      <c r="H963" s="157"/>
      <c r="V963" s="17"/>
      <c r="X963" s="23" t="s">
        <v>32</v>
      </c>
      <c r="Y963" s="20">
        <f>IF(B1763="PAGADO",0,C968)</f>
        <v>-239.14999999999998</v>
      </c>
      <c r="AA963" s="157" t="s">
        <v>20</v>
      </c>
      <c r="AB963" s="157"/>
      <c r="AC963" s="157"/>
      <c r="AD963" s="157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239.14999999999998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239.14999999999998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-239.14999999999998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-239.14999999999998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58" t="str">
        <f>IF(Y968&lt;0,"NO PAGAR","COBRAR'")</f>
        <v>NO PAGAR</v>
      </c>
      <c r="Y969" s="15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58" t="str">
        <f>IF(C968&lt;0,"NO PAGAR","COBRAR'")</f>
        <v>NO PAGAR</v>
      </c>
      <c r="C970" s="158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239.14999999999998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239.14999999999998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239.14999999999998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239.14999999999998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9" t="s">
        <v>29</v>
      </c>
      <c r="AD1005" s="159"/>
      <c r="AE1005" s="159"/>
    </row>
    <row r="1006" spans="8:31" ht="15" customHeight="1">
      <c r="H1006" s="76" t="s">
        <v>28</v>
      </c>
      <c r="I1006" s="76"/>
      <c r="J1006" s="76"/>
      <c r="V1006" s="17"/>
      <c r="AC1006" s="159"/>
      <c r="AD1006" s="159"/>
      <c r="AE1006" s="159"/>
    </row>
    <row r="1007" spans="8:31" ht="15" customHeight="1">
      <c r="H1007" s="76"/>
      <c r="I1007" s="76"/>
      <c r="J1007" s="76"/>
      <c r="V1007" s="17"/>
      <c r="AC1007" s="159"/>
      <c r="AD1007" s="159"/>
      <c r="AE1007" s="159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-239.14999999999998</v>
      </c>
      <c r="E1011" s="157" t="s">
        <v>557</v>
      </c>
      <c r="F1011" s="157"/>
      <c r="G1011" s="157"/>
      <c r="H1011" s="157"/>
      <c r="V1011" s="17"/>
      <c r="X1011" s="23" t="s">
        <v>32</v>
      </c>
      <c r="Y1011" s="20">
        <f>IF(B1011="PAGADO",0,C1016)</f>
        <v>-239.14999999999998</v>
      </c>
      <c r="AA1011" s="157" t="s">
        <v>20</v>
      </c>
      <c r="AB1011" s="157"/>
      <c r="AC1011" s="157"/>
      <c r="AD1011" s="157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239.14999999999998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239.14999999999998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-239.14999999999998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-239.14999999999998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60" t="str">
        <f>IF(C1016&lt;0,"NO PAGAR","COBRAR")</f>
        <v>NO PAGAR</v>
      </c>
      <c r="C1017" s="16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0" t="str">
        <f>IF(Y1016&lt;0,"NO PAGAR","COBRAR")</f>
        <v>NO PAGAR</v>
      </c>
      <c r="Y1017" s="16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239.14999999999998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239.14999999999998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239.14999999999998</v>
      </c>
      <c r="V1038" s="17"/>
      <c r="X1038" s="15" t="s">
        <v>18</v>
      </c>
      <c r="Y1038" s="16">
        <f>SUM(Y1019:Y1037)</f>
        <v>239.14999999999998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6" t="s">
        <v>31</v>
      </c>
      <c r="AB1051" s="156"/>
      <c r="AC1051" s="156"/>
    </row>
    <row r="1052" spans="1:43" ht="15" customHeight="1">
      <c r="H1052" s="76"/>
      <c r="I1052" s="76"/>
      <c r="J1052" s="76"/>
      <c r="V1052" s="17"/>
      <c r="AA1052" s="156"/>
      <c r="AB1052" s="156"/>
      <c r="AC1052" s="156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-239.14999999999998</v>
      </c>
      <c r="E1056" s="157" t="s">
        <v>557</v>
      </c>
      <c r="F1056" s="157"/>
      <c r="G1056" s="157"/>
      <c r="H1056" s="157"/>
      <c r="V1056" s="17"/>
      <c r="X1056" s="23" t="s">
        <v>32</v>
      </c>
      <c r="Y1056" s="20">
        <f>IF(B1856="PAGADO",0,C1061)</f>
        <v>-239.14999999999998</v>
      </c>
      <c r="AA1056" s="157" t="s">
        <v>20</v>
      </c>
      <c r="AB1056" s="157"/>
      <c r="AC1056" s="157"/>
      <c r="AD1056" s="157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239.14999999999998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239.14999999999998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-239.14999999999998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-239.14999999999998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58" t="str">
        <f>IF(Y1061&lt;0,"NO PAGAR","COBRAR'")</f>
        <v>NO PAGAR</v>
      </c>
      <c r="Y1062" s="15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58" t="str">
        <f>IF(C1061&lt;0,"NO PAGAR","COBRAR'")</f>
        <v>NO PAGAR</v>
      </c>
      <c r="C1063" s="158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239.14999999999998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239.14999999999998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239.14999999999998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239.14999999999998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Y429" zoomScale="78" zoomScaleNormal="78" workbookViewId="0">
      <selection activeCell="Y441" sqref="Y44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7" t="s">
        <v>83</v>
      </c>
      <c r="F8" s="157"/>
      <c r="G8" s="157"/>
      <c r="H8" s="157"/>
      <c r="V8" s="17"/>
      <c r="X8" s="23" t="s">
        <v>130</v>
      </c>
      <c r="Y8" s="20">
        <f>IF(B8="PAGADO",0,C13)</f>
        <v>0</v>
      </c>
      <c r="AA8" s="157" t="s">
        <v>20</v>
      </c>
      <c r="AB8" s="157"/>
      <c r="AC8" s="157"/>
      <c r="AD8" s="157"/>
      <c r="AK8" s="168" t="s">
        <v>10</v>
      </c>
      <c r="AL8" s="168"/>
      <c r="AM8" s="16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7" t="s">
        <v>197</v>
      </c>
      <c r="F53" s="157"/>
      <c r="G53" s="157"/>
      <c r="H53" s="157"/>
      <c r="V53" s="17"/>
      <c r="X53" s="23" t="s">
        <v>82</v>
      </c>
      <c r="Y53" s="20">
        <f>IF(B53="PAGADO",0,C58)</f>
        <v>0</v>
      </c>
      <c r="AA53" s="157" t="s">
        <v>83</v>
      </c>
      <c r="AB53" s="157"/>
      <c r="AC53" s="157"/>
      <c r="AD53" s="15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9" t="s">
        <v>29</v>
      </c>
      <c r="AD96" s="159"/>
      <c r="AE96" s="159"/>
    </row>
    <row r="97" spans="2:41">
      <c r="H97" s="156" t="s">
        <v>28</v>
      </c>
      <c r="I97" s="156"/>
      <c r="J97" s="156"/>
      <c r="V97" s="17"/>
      <c r="AC97" s="159"/>
      <c r="AD97" s="159"/>
      <c r="AE97" s="159"/>
    </row>
    <row r="98" spans="2:41">
      <c r="H98" s="156"/>
      <c r="I98" s="156"/>
      <c r="J98" s="156"/>
      <c r="V98" s="17"/>
      <c r="AC98" s="159"/>
      <c r="AD98" s="159"/>
      <c r="AE98" s="159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7" t="s">
        <v>83</v>
      </c>
      <c r="F102" s="157"/>
      <c r="G102" s="157"/>
      <c r="H102" s="157"/>
      <c r="V102" s="17"/>
      <c r="X102" s="23" t="s">
        <v>32</v>
      </c>
      <c r="Y102" s="20">
        <f>IF(B102="PAGADO",0,C107)</f>
        <v>0</v>
      </c>
      <c r="AA102" s="157" t="s">
        <v>20</v>
      </c>
      <c r="AB102" s="157"/>
      <c r="AC102" s="157"/>
      <c r="AD102" s="15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60" t="str">
        <f>IF(C107&lt;0,"NO PAGAR","COBRAR")</f>
        <v>COBRAR</v>
      </c>
      <c r="C108" s="16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60" t="str">
        <f>IF(Y107&lt;0,"NO PAGAR","COBRAR")</f>
        <v>NO PAGAR</v>
      </c>
      <c r="Y108" s="16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6" t="s">
        <v>30</v>
      </c>
      <c r="I128" s="156"/>
      <c r="J128" s="156"/>
      <c r="V128" s="17"/>
      <c r="AA128" s="156" t="s">
        <v>31</v>
      </c>
      <c r="AB128" s="156"/>
      <c r="AC128" s="156"/>
    </row>
    <row r="129" spans="2:41">
      <c r="H129" s="156"/>
      <c r="I129" s="156"/>
      <c r="J129" s="156"/>
      <c r="V129" s="17"/>
      <c r="AA129" s="156"/>
      <c r="AB129" s="156"/>
      <c r="AC129" s="15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7" t="s">
        <v>20</v>
      </c>
      <c r="F133" s="157"/>
      <c r="G133" s="157"/>
      <c r="H133" s="157"/>
      <c r="V133" s="17"/>
      <c r="X133" s="23" t="s">
        <v>32</v>
      </c>
      <c r="Y133" s="20">
        <f>IF(B133="PAGADO",0,C138)</f>
        <v>0</v>
      </c>
      <c r="AA133" s="157" t="s">
        <v>20</v>
      </c>
      <c r="AB133" s="157"/>
      <c r="AC133" s="157"/>
      <c r="AD133" s="15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58" t="str">
        <f>IF(Y138&lt;0,"NO PAGAR","COBRAR'")</f>
        <v>COBRAR'</v>
      </c>
      <c r="Y139" s="15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58" t="str">
        <f>IF(C138&lt;0,"NO PAGAR","COBRAR'")</f>
        <v>COBRAR'</v>
      </c>
      <c r="C140" s="15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9" t="s">
        <v>29</v>
      </c>
      <c r="AD167" s="159"/>
      <c r="AE167" s="159"/>
    </row>
    <row r="168" spans="2:41">
      <c r="H168" s="156" t="s">
        <v>28</v>
      </c>
      <c r="I168" s="156"/>
      <c r="J168" s="156"/>
      <c r="V168" s="17"/>
      <c r="AC168" s="159"/>
      <c r="AD168" s="159"/>
      <c r="AE168" s="159"/>
    </row>
    <row r="169" spans="2:41">
      <c r="H169" s="156"/>
      <c r="I169" s="156"/>
      <c r="J169" s="156"/>
      <c r="V169" s="17"/>
      <c r="AC169" s="159"/>
      <c r="AD169" s="159"/>
      <c r="AE169" s="159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7" t="s">
        <v>20</v>
      </c>
      <c r="F173" s="157"/>
      <c r="G173" s="157"/>
      <c r="H173" s="157"/>
      <c r="V173" s="17"/>
      <c r="X173" s="23" t="s">
        <v>32</v>
      </c>
      <c r="Y173" s="20">
        <f>IF(B172="PAGADO",0,C177)</f>
        <v>76.029999999999973</v>
      </c>
      <c r="AA173" s="157" t="s">
        <v>437</v>
      </c>
      <c r="AB173" s="157"/>
      <c r="AC173" s="157"/>
      <c r="AD173" s="15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60" t="str">
        <f>IF(C177&lt;0,"NO PAGAR","COBRAR")</f>
        <v>COBRAR</v>
      </c>
      <c r="C178" s="16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60" t="str">
        <f>IF(Y178&lt;0,"NO PAGAR","COBRAR")</f>
        <v>NO PAGAR</v>
      </c>
      <c r="Y179" s="16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6" t="s">
        <v>30</v>
      </c>
      <c r="I213" s="156"/>
      <c r="J213" s="156"/>
      <c r="V213" s="17"/>
      <c r="AA213" s="156" t="s">
        <v>31</v>
      </c>
      <c r="AB213" s="156"/>
      <c r="AC213" s="156"/>
    </row>
    <row r="214" spans="1:43">
      <c r="H214" s="156"/>
      <c r="I214" s="156"/>
      <c r="J214" s="156"/>
      <c r="V214" s="17"/>
      <c r="AA214" s="156"/>
      <c r="AB214" s="156"/>
      <c r="AC214" s="15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7" t="s">
        <v>497</v>
      </c>
      <c r="F218" s="157"/>
      <c r="G218" s="157"/>
      <c r="H218" s="157"/>
      <c r="V218" s="17"/>
      <c r="X218" s="23" t="s">
        <v>32</v>
      </c>
      <c r="Y218" s="20">
        <f>IF(B239="PAGADO",0,C222)</f>
        <v>293.27999999999997</v>
      </c>
      <c r="AA218" s="157" t="s">
        <v>534</v>
      </c>
      <c r="AB218" s="157"/>
      <c r="AC218" s="157"/>
      <c r="AD218" s="15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58" t="str">
        <f>IF(C222&lt;0,"NO PAGAR","COBRAR'")</f>
        <v>COBRAR'</v>
      </c>
      <c r="C224" s="15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58" t="str">
        <f>IF(Y223&lt;0,"NO PAGAR","COBRAR'")</f>
        <v>NO PAGAR</v>
      </c>
      <c r="Y224" s="158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9" t="s">
        <v>29</v>
      </c>
      <c r="AD259" s="159"/>
      <c r="AE259" s="159"/>
    </row>
    <row r="260" spans="2:41">
      <c r="H260" s="156" t="s">
        <v>28</v>
      </c>
      <c r="I260" s="156"/>
      <c r="J260" s="156"/>
      <c r="V260" s="17"/>
      <c r="AC260" s="159"/>
      <c r="AD260" s="159"/>
      <c r="AE260" s="159"/>
    </row>
    <row r="261" spans="2:41">
      <c r="H261" s="156"/>
      <c r="I261" s="156"/>
      <c r="J261" s="156"/>
      <c r="V261" s="17"/>
      <c r="AC261" s="159"/>
      <c r="AD261" s="159"/>
      <c r="AE261" s="159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7" t="s">
        <v>594</v>
      </c>
      <c r="F265" s="157"/>
      <c r="G265" s="157"/>
      <c r="H265" s="157"/>
      <c r="V265" s="17"/>
      <c r="X265" s="23" t="s">
        <v>32</v>
      </c>
      <c r="Y265" s="20">
        <f>IF(B264="PAGADO",0,C269)</f>
        <v>205.25000000000011</v>
      </c>
      <c r="AA265" s="157" t="s">
        <v>437</v>
      </c>
      <c r="AB265" s="157"/>
      <c r="AC265" s="157"/>
      <c r="AD265" s="15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60" t="str">
        <f>IF(C269&lt;0,"NO PAGAR","COBRAR")</f>
        <v>COBRAR</v>
      </c>
      <c r="C270" s="16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60" t="str">
        <f>IF(Y270&lt;0,"NO PAGAR","COBRAR")</f>
        <v>COBRAR</v>
      </c>
      <c r="Y271" s="16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6" t="s">
        <v>30</v>
      </c>
      <c r="I305" s="156"/>
      <c r="J305" s="156"/>
      <c r="V305" s="17"/>
      <c r="AA305" s="156" t="s">
        <v>31</v>
      </c>
      <c r="AB305" s="156"/>
      <c r="AC305" s="156"/>
    </row>
    <row r="306" spans="2:41">
      <c r="H306" s="156"/>
      <c r="I306" s="156"/>
      <c r="J306" s="156"/>
      <c r="V306" s="17"/>
      <c r="AA306" s="156"/>
      <c r="AB306" s="156"/>
      <c r="AC306" s="15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7" t="s">
        <v>437</v>
      </c>
      <c r="F310" s="157"/>
      <c r="G310" s="157"/>
      <c r="H310" s="157"/>
      <c r="V310" s="17"/>
      <c r="X310" s="23" t="s">
        <v>32</v>
      </c>
      <c r="Y310" s="20">
        <f>IF(B1050="PAGADO",0,C315)</f>
        <v>-647.71</v>
      </c>
      <c r="AA310" s="157" t="s">
        <v>704</v>
      </c>
      <c r="AB310" s="157"/>
      <c r="AC310" s="157"/>
      <c r="AD310" s="15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58" t="str">
        <f>IF(Y315&lt;0,"NO PAGAR","COBRAR'")</f>
        <v>NO PAGAR</v>
      </c>
      <c r="Y316" s="15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6" t="s">
        <v>28</v>
      </c>
      <c r="I345" s="156"/>
      <c r="J345" s="156"/>
      <c r="V345" s="17"/>
    </row>
    <row r="346" spans="2:41">
      <c r="H346" s="156"/>
      <c r="I346" s="156"/>
      <c r="J346" s="156"/>
      <c r="V346" s="17"/>
    </row>
    <row r="347" spans="2:41">
      <c r="V347" s="17"/>
      <c r="X347" s="164" t="s">
        <v>64</v>
      </c>
      <c r="AB347" s="163" t="s">
        <v>29</v>
      </c>
      <c r="AC347" s="163"/>
      <c r="AD347" s="163"/>
    </row>
    <row r="348" spans="2:41">
      <c r="V348" s="17"/>
      <c r="X348" s="164"/>
      <c r="AB348" s="163"/>
      <c r="AC348" s="163"/>
      <c r="AD348" s="163"/>
    </row>
    <row r="349" spans="2:41" ht="23.25">
      <c r="B349" s="22" t="s">
        <v>64</v>
      </c>
      <c r="V349" s="17"/>
      <c r="X349" s="164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7" t="s">
        <v>437</v>
      </c>
      <c r="F350" s="157"/>
      <c r="G350" s="157"/>
      <c r="H350" s="157"/>
      <c r="V350" s="17"/>
      <c r="X350" s="23" t="s">
        <v>32</v>
      </c>
      <c r="Y350" s="20">
        <f>IF(B350="PAGADO",0,C355)</f>
        <v>-215.76999999999998</v>
      </c>
      <c r="AA350" s="157" t="s">
        <v>704</v>
      </c>
      <c r="AB350" s="157"/>
      <c r="AC350" s="157"/>
      <c r="AD350" s="15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60" t="str">
        <f>IF(C355&lt;0,"NO PAGAR","COBRAR")</f>
        <v>NO PAGAR</v>
      </c>
      <c r="C356" s="16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60" t="str">
        <f>IF(Y355&lt;0,"NO PAGAR","COBRAR")</f>
        <v>COBRAR</v>
      </c>
      <c r="Y356" s="160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6" t="s">
        <v>30</v>
      </c>
      <c r="I384" s="156"/>
      <c r="J384" s="156"/>
      <c r="V384" s="17"/>
      <c r="AA384" s="156" t="s">
        <v>31</v>
      </c>
      <c r="AB384" s="156"/>
      <c r="AC384" s="156"/>
    </row>
    <row r="385" spans="2:41">
      <c r="H385" s="156"/>
      <c r="I385" s="156"/>
      <c r="J385" s="156"/>
      <c r="V385" s="17"/>
      <c r="AA385" s="156"/>
      <c r="AB385" s="156"/>
      <c r="AC385" s="15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7" t="s">
        <v>782</v>
      </c>
      <c r="F389" s="157"/>
      <c r="G389" s="157"/>
      <c r="H389" s="157"/>
      <c r="V389" s="17"/>
      <c r="X389" s="23" t="s">
        <v>32</v>
      </c>
      <c r="Y389" s="20">
        <f>IF(B1143="PAGADO",0,C394)</f>
        <v>-132.38000000000011</v>
      </c>
      <c r="AA389" s="157" t="s">
        <v>846</v>
      </c>
      <c r="AB389" s="157"/>
      <c r="AC389" s="157"/>
      <c r="AD389" s="15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58" t="str">
        <f>IF(Y394&lt;0,"NO PAGAR","COBRAR'")</f>
        <v>COBRAR'</v>
      </c>
      <c r="Y395" s="15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58" t="str">
        <f>IF(C394&lt;0,"NO PAGAR","COBRAR'")</f>
        <v>NO PAGAR</v>
      </c>
      <c r="C396" s="15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>
      <c r="V418" s="17"/>
      <c r="AC418" s="159" t="s">
        <v>29</v>
      </c>
      <c r="AD418" s="159"/>
      <c r="AE418" s="159"/>
    </row>
    <row r="419" spans="2:41">
      <c r="H419" s="156" t="s">
        <v>28</v>
      </c>
      <c r="I419" s="156"/>
      <c r="J419" s="156"/>
      <c r="V419" s="17"/>
      <c r="AC419" s="159"/>
      <c r="AD419" s="159"/>
      <c r="AE419" s="159"/>
    </row>
    <row r="420" spans="2:41">
      <c r="H420" s="156"/>
      <c r="I420" s="156"/>
      <c r="J420" s="156"/>
      <c r="V420" s="17"/>
      <c r="AC420" s="159"/>
      <c r="AD420" s="159"/>
      <c r="AE420" s="159"/>
    </row>
    <row r="421" spans="2:41">
      <c r="V421" s="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3"/>
      <c r="AK423" s="3"/>
      <c r="AL423" s="3"/>
      <c r="AM423" s="3"/>
      <c r="AN423" s="18"/>
      <c r="AO423" s="3"/>
    </row>
    <row r="424" spans="2:41" ht="23.25">
      <c r="B424" s="23" t="s">
        <v>32</v>
      </c>
      <c r="C424" s="20">
        <f>IF(X389="PAGADO",0,Y394)</f>
        <v>542.56999999999994</v>
      </c>
      <c r="E424" s="157" t="s">
        <v>782</v>
      </c>
      <c r="F424" s="157"/>
      <c r="G424" s="157"/>
      <c r="H424" s="157"/>
      <c r="V424" s="17"/>
      <c r="X424" s="23" t="s">
        <v>32</v>
      </c>
      <c r="Y424" s="20">
        <f>IF(B424="PAGADO",0,C429)</f>
        <v>233.90999999999997</v>
      </c>
      <c r="AA424" s="157" t="s">
        <v>437</v>
      </c>
      <c r="AB424" s="157"/>
      <c r="AC424" s="157"/>
      <c r="AD424" s="15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181.59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402.31999999999994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60" t="str">
        <f>IF(C429&lt;0,"NO PAGAR","COBRAR")</f>
        <v>COBRAR</v>
      </c>
      <c r="C430" s="16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60" t="str">
        <f>IF(Y429&lt;0,"NO PAGAR","COBRAR")</f>
        <v>COBRAR</v>
      </c>
      <c r="Y430" s="16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181.59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6" t="s">
        <v>30</v>
      </c>
      <c r="I459" s="156"/>
      <c r="J459" s="156"/>
      <c r="V459" s="17"/>
      <c r="AA459" s="156" t="s">
        <v>31</v>
      </c>
      <c r="AB459" s="156"/>
      <c r="AC459" s="156"/>
    </row>
    <row r="460" spans="1:43">
      <c r="H460" s="156"/>
      <c r="I460" s="156"/>
      <c r="J460" s="156"/>
      <c r="V460" s="17"/>
      <c r="AA460" s="156"/>
      <c r="AB460" s="156"/>
      <c r="AC460" s="15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IF(X424="PAGADO",0,C429)</f>
        <v>233.90999999999997</v>
      </c>
      <c r="E464" s="157" t="s">
        <v>782</v>
      </c>
      <c r="F464" s="157"/>
      <c r="G464" s="157"/>
      <c r="H464" s="157"/>
      <c r="V464" s="17"/>
      <c r="X464" s="23" t="s">
        <v>32</v>
      </c>
      <c r="Y464" s="20">
        <f>IF(B1240="PAGADO",0,C469)</f>
        <v>233.90999999999997</v>
      </c>
      <c r="AA464" s="157" t="s">
        <v>20</v>
      </c>
      <c r="AB464" s="157"/>
      <c r="AC464" s="157"/>
      <c r="AD464" s="15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233.90999999999997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233.90999999999997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233.90999999999997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233.90999999999997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8" t="str">
        <f>IF(Y469&lt;0,"NO PAGAR","COBRAR'")</f>
        <v>COBRAR'</v>
      </c>
      <c r="Y470" s="15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58" t="str">
        <f>IF(C469&lt;0,"NO PAGAR","COBRAR'")</f>
        <v>COBRAR'</v>
      </c>
      <c r="C471" s="15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9" t="s">
        <v>29</v>
      </c>
      <c r="AD497" s="159"/>
      <c r="AE497" s="159"/>
    </row>
    <row r="498" spans="2:41">
      <c r="H498" s="156" t="s">
        <v>28</v>
      </c>
      <c r="I498" s="156"/>
      <c r="J498" s="156"/>
      <c r="V498" s="17"/>
      <c r="AC498" s="159"/>
      <c r="AD498" s="159"/>
      <c r="AE498" s="159"/>
    </row>
    <row r="499" spans="2:41">
      <c r="H499" s="156"/>
      <c r="I499" s="156"/>
      <c r="J499" s="156"/>
      <c r="V499" s="17"/>
      <c r="AC499" s="159"/>
      <c r="AD499" s="159"/>
      <c r="AE499" s="159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233.90999999999997</v>
      </c>
      <c r="E503" s="157" t="s">
        <v>782</v>
      </c>
      <c r="F503" s="157"/>
      <c r="G503" s="157"/>
      <c r="H503" s="157"/>
      <c r="V503" s="17"/>
      <c r="X503" s="23" t="s">
        <v>32</v>
      </c>
      <c r="Y503" s="20">
        <f>IF(B503="PAGADO",0,C508)</f>
        <v>233.90999999999997</v>
      </c>
      <c r="AA503" s="157" t="s">
        <v>20</v>
      </c>
      <c r="AB503" s="157"/>
      <c r="AC503" s="157"/>
      <c r="AD503" s="157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233.90999999999997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233.90999999999997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233.90999999999997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233.90999999999997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60" t="str">
        <f>IF(C508&lt;0,"NO PAGAR","COBRAR")</f>
        <v>COBRAR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PAGAR","COBRAR")</f>
        <v>COBRAR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6" t="s">
        <v>30</v>
      </c>
      <c r="I543" s="156"/>
      <c r="J543" s="156"/>
      <c r="V543" s="17"/>
      <c r="AA543" s="156" t="s">
        <v>31</v>
      </c>
      <c r="AB543" s="156"/>
      <c r="AC543" s="156"/>
    </row>
    <row r="544" spans="1:43">
      <c r="H544" s="156"/>
      <c r="I544" s="156"/>
      <c r="J544" s="156"/>
      <c r="V544" s="17"/>
      <c r="AA544" s="156"/>
      <c r="AB544" s="156"/>
      <c r="AC544" s="156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233.90999999999997</v>
      </c>
      <c r="E548" s="157" t="s">
        <v>20</v>
      </c>
      <c r="F548" s="157"/>
      <c r="G548" s="157"/>
      <c r="H548" s="157"/>
      <c r="V548" s="17"/>
      <c r="X548" s="23" t="s">
        <v>32</v>
      </c>
      <c r="Y548" s="20">
        <f>IF(B1339="PAGADO",0,C553)</f>
        <v>233.90999999999997</v>
      </c>
      <c r="AA548" s="157" t="s">
        <v>20</v>
      </c>
      <c r="AB548" s="157"/>
      <c r="AC548" s="157"/>
      <c r="AD548" s="157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233.90999999999997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233.90999999999997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233.90999999999997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233.90999999999997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58" t="str">
        <f>IF(Y553&lt;0,"NO PAGAR","COBRAR'")</f>
        <v>COBRAR'</v>
      </c>
      <c r="Y554" s="158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58" t="str">
        <f>IF(C553&lt;0,"NO PAGAR","COBRAR'")</f>
        <v>COBRAR'</v>
      </c>
      <c r="C555" s="158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9" t="s">
        <v>29</v>
      </c>
      <c r="AD581" s="159"/>
      <c r="AE581" s="159"/>
    </row>
    <row r="582" spans="2:41">
      <c r="H582" s="156" t="s">
        <v>28</v>
      </c>
      <c r="I582" s="156"/>
      <c r="J582" s="156"/>
      <c r="V582" s="17"/>
      <c r="AC582" s="159"/>
      <c r="AD582" s="159"/>
      <c r="AE582" s="159"/>
    </row>
    <row r="583" spans="2:41">
      <c r="H583" s="156"/>
      <c r="I583" s="156"/>
      <c r="J583" s="156"/>
      <c r="V583" s="17"/>
      <c r="AC583" s="159"/>
      <c r="AD583" s="159"/>
      <c r="AE583" s="159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233.90999999999997</v>
      </c>
      <c r="E587" s="157" t="s">
        <v>20</v>
      </c>
      <c r="F587" s="157"/>
      <c r="G587" s="157"/>
      <c r="H587" s="157"/>
      <c r="V587" s="17"/>
      <c r="X587" s="23" t="s">
        <v>32</v>
      </c>
      <c r="Y587" s="20">
        <f>IF(B587="PAGADO",0,C592)</f>
        <v>233.90999999999997</v>
      </c>
      <c r="AA587" s="157" t="s">
        <v>20</v>
      </c>
      <c r="AB587" s="157"/>
      <c r="AC587" s="157"/>
      <c r="AD587" s="157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233.90999999999997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233.90999999999997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233.90999999999997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233.90999999999997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60" t="str">
        <f>IF(C592&lt;0,"NO PAGAR","COBRAR")</f>
        <v>COBRAR</v>
      </c>
      <c r="C593" s="16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60" t="str">
        <f>IF(Y592&lt;0,"NO PAGAR","COBRAR")</f>
        <v>COBRAR</v>
      </c>
      <c r="Y593" s="16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6" t="s">
        <v>30</v>
      </c>
      <c r="I627" s="156"/>
      <c r="J627" s="156"/>
      <c r="V627" s="17"/>
      <c r="AA627" s="156" t="s">
        <v>31</v>
      </c>
      <c r="AB627" s="156"/>
      <c r="AC627" s="156"/>
    </row>
    <row r="628" spans="1:43">
      <c r="H628" s="156"/>
      <c r="I628" s="156"/>
      <c r="J628" s="156"/>
      <c r="V628" s="17"/>
      <c r="AA628" s="156"/>
      <c r="AB628" s="156"/>
      <c r="AC628" s="156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233.90999999999997</v>
      </c>
      <c r="E632" s="157" t="s">
        <v>20</v>
      </c>
      <c r="F632" s="157"/>
      <c r="G632" s="157"/>
      <c r="H632" s="157"/>
      <c r="V632" s="17"/>
      <c r="X632" s="23" t="s">
        <v>32</v>
      </c>
      <c r="Y632" s="20">
        <f>IF(B1432="PAGADO",0,C637)</f>
        <v>233.90999999999997</v>
      </c>
      <c r="AA632" s="157" t="s">
        <v>20</v>
      </c>
      <c r="AB632" s="157"/>
      <c r="AC632" s="157"/>
      <c r="AD632" s="157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233.90999999999997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233.90999999999997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233.90999999999997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233.90999999999997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58" t="str">
        <f>IF(Y637&lt;0,"NO PAGAR","COBRAR'")</f>
        <v>COBRAR'</v>
      </c>
      <c r="Y638" s="15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58" t="str">
        <f>IF(C637&lt;0,"NO PAGAR","COBRAR'")</f>
        <v>COBRAR'</v>
      </c>
      <c r="C639" s="158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9" t="s">
        <v>29</v>
      </c>
      <c r="AD674" s="159"/>
      <c r="AE674" s="159"/>
    </row>
    <row r="675" spans="2:41">
      <c r="H675" s="156" t="s">
        <v>28</v>
      </c>
      <c r="I675" s="156"/>
      <c r="J675" s="156"/>
      <c r="V675" s="17"/>
      <c r="AC675" s="159"/>
      <c r="AD675" s="159"/>
      <c r="AE675" s="159"/>
    </row>
    <row r="676" spans="2:41">
      <c r="H676" s="156"/>
      <c r="I676" s="156"/>
      <c r="J676" s="156"/>
      <c r="V676" s="17"/>
      <c r="AC676" s="159"/>
      <c r="AD676" s="159"/>
      <c r="AE676" s="159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233.90999999999997</v>
      </c>
      <c r="E680" s="157" t="s">
        <v>20</v>
      </c>
      <c r="F680" s="157"/>
      <c r="G680" s="157"/>
      <c r="H680" s="157"/>
      <c r="V680" s="17"/>
      <c r="X680" s="23" t="s">
        <v>32</v>
      </c>
      <c r="Y680" s="20">
        <f>IF(B680="PAGADO",0,C685)</f>
        <v>233.90999999999997</v>
      </c>
      <c r="AA680" s="157" t="s">
        <v>20</v>
      </c>
      <c r="AB680" s="157"/>
      <c r="AC680" s="157"/>
      <c r="AD680" s="157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233.90999999999997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233.90999999999997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233.90999999999997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233.90999999999997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60" t="str">
        <f>IF(C685&lt;0,"NO PAGAR","COBRAR")</f>
        <v>COBRAR</v>
      </c>
      <c r="C686" s="16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60" t="str">
        <f>IF(Y685&lt;0,"NO PAGAR","COBRAR")</f>
        <v>COBRAR</v>
      </c>
      <c r="Y686" s="16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6" t="s">
        <v>30</v>
      </c>
      <c r="I720" s="156"/>
      <c r="J720" s="156"/>
      <c r="V720" s="17"/>
      <c r="AA720" s="156" t="s">
        <v>31</v>
      </c>
      <c r="AB720" s="156"/>
      <c r="AC720" s="156"/>
    </row>
    <row r="721" spans="2:41">
      <c r="H721" s="156"/>
      <c r="I721" s="156"/>
      <c r="J721" s="156"/>
      <c r="V721" s="17"/>
      <c r="AA721" s="156"/>
      <c r="AB721" s="156"/>
      <c r="AC721" s="156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233.90999999999997</v>
      </c>
      <c r="E725" s="157" t="s">
        <v>20</v>
      </c>
      <c r="F725" s="157"/>
      <c r="G725" s="157"/>
      <c r="H725" s="157"/>
      <c r="V725" s="17"/>
      <c r="X725" s="23" t="s">
        <v>32</v>
      </c>
      <c r="Y725" s="20">
        <f>IF(B1525="PAGADO",0,C730)</f>
        <v>233.90999999999997</v>
      </c>
      <c r="AA725" s="157" t="s">
        <v>20</v>
      </c>
      <c r="AB725" s="157"/>
      <c r="AC725" s="157"/>
      <c r="AD725" s="157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233.90999999999997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233.90999999999997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233.90999999999997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233.90999999999997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58" t="str">
        <f>IF(Y730&lt;0,"NO PAGAR","COBRAR'")</f>
        <v>COBRAR'</v>
      </c>
      <c r="Y731" s="15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58" t="str">
        <f>IF(C730&lt;0,"NO PAGAR","COBRAR'")</f>
        <v>COBRAR'</v>
      </c>
      <c r="C732" s="15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9" t="s">
        <v>29</v>
      </c>
      <c r="AD767" s="159"/>
      <c r="AE767" s="159"/>
    </row>
    <row r="768" spans="2:31">
      <c r="H768" s="156" t="s">
        <v>28</v>
      </c>
      <c r="I768" s="156"/>
      <c r="J768" s="156"/>
      <c r="V768" s="17"/>
      <c r="AC768" s="159"/>
      <c r="AD768" s="159"/>
      <c r="AE768" s="159"/>
    </row>
    <row r="769" spans="2:41">
      <c r="H769" s="156"/>
      <c r="I769" s="156"/>
      <c r="J769" s="156"/>
      <c r="V769" s="17"/>
      <c r="AC769" s="159"/>
      <c r="AD769" s="159"/>
      <c r="AE769" s="159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233.90999999999997</v>
      </c>
      <c r="E773" s="157" t="s">
        <v>20</v>
      </c>
      <c r="F773" s="157"/>
      <c r="G773" s="157"/>
      <c r="H773" s="157"/>
      <c r="V773" s="17"/>
      <c r="X773" s="23" t="s">
        <v>32</v>
      </c>
      <c r="Y773" s="20">
        <f>IF(B773="PAGADO",0,C778)</f>
        <v>233.90999999999997</v>
      </c>
      <c r="AA773" s="157" t="s">
        <v>20</v>
      </c>
      <c r="AB773" s="157"/>
      <c r="AC773" s="157"/>
      <c r="AD773" s="157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233.90999999999997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233.90999999999997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233.90999999999997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233.90999999999997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60" t="str">
        <f>IF(C778&lt;0,"NO PAGAR","COBRAR")</f>
        <v>COBRAR</v>
      </c>
      <c r="C779" s="16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60" t="str">
        <f>IF(Y778&lt;0,"NO PAGAR","COBRAR")</f>
        <v>COBRAR</v>
      </c>
      <c r="Y779" s="16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6" t="s">
        <v>30</v>
      </c>
      <c r="I813" s="156"/>
      <c r="J813" s="156"/>
      <c r="V813" s="17"/>
      <c r="AA813" s="156" t="s">
        <v>31</v>
      </c>
      <c r="AB813" s="156"/>
      <c r="AC813" s="156"/>
    </row>
    <row r="814" spans="1:43">
      <c r="H814" s="156"/>
      <c r="I814" s="156"/>
      <c r="J814" s="156"/>
      <c r="V814" s="17"/>
      <c r="AA814" s="156"/>
      <c r="AB814" s="156"/>
      <c r="AC814" s="156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233.90999999999997</v>
      </c>
      <c r="E818" s="157" t="s">
        <v>20</v>
      </c>
      <c r="F818" s="157"/>
      <c r="G818" s="157"/>
      <c r="H818" s="157"/>
      <c r="V818" s="17"/>
      <c r="X818" s="23" t="s">
        <v>32</v>
      </c>
      <c r="Y818" s="20">
        <f>IF(B1618="PAGADO",0,C823)</f>
        <v>233.90999999999997</v>
      </c>
      <c r="AA818" s="157" t="s">
        <v>20</v>
      </c>
      <c r="AB818" s="157"/>
      <c r="AC818" s="157"/>
      <c r="AD818" s="157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233.90999999999997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233.90999999999997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233.90999999999997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233.90999999999997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58" t="str">
        <f>IF(Y823&lt;0,"NO PAGAR","COBRAR'")</f>
        <v>COBRAR'</v>
      </c>
      <c r="Y824" s="158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58" t="str">
        <f>IF(C823&lt;0,"NO PAGAR","COBRAR'")</f>
        <v>COBRAR'</v>
      </c>
      <c r="C825" s="158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9" t="s">
        <v>29</v>
      </c>
      <c r="AD861" s="159"/>
      <c r="AE861" s="159"/>
    </row>
    <row r="862" spans="8:31">
      <c r="H862" s="156" t="s">
        <v>28</v>
      </c>
      <c r="I862" s="156"/>
      <c r="J862" s="156"/>
      <c r="V862" s="17"/>
      <c r="AC862" s="159"/>
      <c r="AD862" s="159"/>
      <c r="AE862" s="159"/>
    </row>
    <row r="863" spans="8:31">
      <c r="H863" s="156"/>
      <c r="I863" s="156"/>
      <c r="J863" s="156"/>
      <c r="V863" s="17"/>
      <c r="AC863" s="159"/>
      <c r="AD863" s="159"/>
      <c r="AE863" s="159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233.90999999999997</v>
      </c>
      <c r="E867" s="157" t="s">
        <v>20</v>
      </c>
      <c r="F867" s="157"/>
      <c r="G867" s="157"/>
      <c r="H867" s="157"/>
      <c r="V867" s="17"/>
      <c r="X867" s="23" t="s">
        <v>32</v>
      </c>
      <c r="Y867" s="20">
        <f>IF(B867="PAGADO",0,C872)</f>
        <v>233.90999999999997</v>
      </c>
      <c r="AA867" s="157" t="s">
        <v>20</v>
      </c>
      <c r="AB867" s="157"/>
      <c r="AC867" s="157"/>
      <c r="AD867" s="157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233.90999999999997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233.90999999999997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233.90999999999997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233.90999999999997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60" t="str">
        <f>IF(C872&lt;0,"NO PAGAR","COBRAR")</f>
        <v>COBRAR</v>
      </c>
      <c r="C873" s="16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60" t="str">
        <f>IF(Y872&lt;0,"NO PAGAR","COBRAR")</f>
        <v>COBRAR</v>
      </c>
      <c r="Y873" s="16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6" t="s">
        <v>30</v>
      </c>
      <c r="I907" s="156"/>
      <c r="J907" s="156"/>
      <c r="V907" s="17"/>
      <c r="AA907" s="156" t="s">
        <v>31</v>
      </c>
      <c r="AB907" s="156"/>
      <c r="AC907" s="156"/>
    </row>
    <row r="908" spans="1:43">
      <c r="H908" s="156"/>
      <c r="I908" s="156"/>
      <c r="J908" s="156"/>
      <c r="V908" s="17"/>
      <c r="AA908" s="156"/>
      <c r="AB908" s="156"/>
      <c r="AC908" s="156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233.90999999999997</v>
      </c>
      <c r="E912" s="157" t="s">
        <v>20</v>
      </c>
      <c r="F912" s="157"/>
      <c r="G912" s="157"/>
      <c r="H912" s="157"/>
      <c r="V912" s="17"/>
      <c r="X912" s="23" t="s">
        <v>32</v>
      </c>
      <c r="Y912" s="20">
        <f>IF(B1712="PAGADO",0,C917)</f>
        <v>233.90999999999997</v>
      </c>
      <c r="AA912" s="157" t="s">
        <v>20</v>
      </c>
      <c r="AB912" s="157"/>
      <c r="AC912" s="157"/>
      <c r="AD912" s="157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233.90999999999997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233.90999999999997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233.90999999999997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233.90999999999997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58" t="str">
        <f>IF(Y917&lt;0,"NO PAGAR","COBRAR'")</f>
        <v>COBRAR'</v>
      </c>
      <c r="Y918" s="15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58" t="str">
        <f>IF(C917&lt;0,"NO PAGAR","COBRAR'")</f>
        <v>COBRAR'</v>
      </c>
      <c r="C919" s="15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9" t="s">
        <v>29</v>
      </c>
      <c r="AD954" s="159"/>
      <c r="AE954" s="159"/>
    </row>
    <row r="955" spans="2:31">
      <c r="H955" s="156" t="s">
        <v>28</v>
      </c>
      <c r="I955" s="156"/>
      <c r="J955" s="156"/>
      <c r="V955" s="17"/>
      <c r="AC955" s="159"/>
      <c r="AD955" s="159"/>
      <c r="AE955" s="159"/>
    </row>
    <row r="956" spans="2:31">
      <c r="H956" s="156"/>
      <c r="I956" s="156"/>
      <c r="J956" s="156"/>
      <c r="V956" s="17"/>
      <c r="AC956" s="159"/>
      <c r="AD956" s="159"/>
      <c r="AE956" s="159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233.90999999999997</v>
      </c>
      <c r="E960" s="157" t="s">
        <v>20</v>
      </c>
      <c r="F960" s="157"/>
      <c r="G960" s="157"/>
      <c r="H960" s="157"/>
      <c r="V960" s="17"/>
      <c r="X960" s="23" t="s">
        <v>32</v>
      </c>
      <c r="Y960" s="20">
        <f>IF(B960="PAGADO",0,C965)</f>
        <v>233.90999999999997</v>
      </c>
      <c r="AA960" s="157" t="s">
        <v>20</v>
      </c>
      <c r="AB960" s="157"/>
      <c r="AC960" s="157"/>
      <c r="AD960" s="157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233.90999999999997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233.90999999999997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233.90999999999997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233.90999999999997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60" t="str">
        <f>IF(C965&lt;0,"NO PAGAR","COBRAR")</f>
        <v>COBRAR</v>
      </c>
      <c r="C966" s="16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60" t="str">
        <f>IF(Y965&lt;0,"NO PAGAR","COBRAR")</f>
        <v>COBRAR</v>
      </c>
      <c r="Y966" s="16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6" t="s">
        <v>30</v>
      </c>
      <c r="I1000" s="156"/>
      <c r="J1000" s="156"/>
      <c r="V1000" s="17"/>
      <c r="AA1000" s="156" t="s">
        <v>31</v>
      </c>
      <c r="AB1000" s="156"/>
      <c r="AC1000" s="156"/>
    </row>
    <row r="1001" spans="1:43">
      <c r="H1001" s="156"/>
      <c r="I1001" s="156"/>
      <c r="J1001" s="156"/>
      <c r="V1001" s="17"/>
      <c r="AA1001" s="156"/>
      <c r="AB1001" s="156"/>
      <c r="AC1001" s="156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233.90999999999997</v>
      </c>
      <c r="E1005" s="157" t="s">
        <v>20</v>
      </c>
      <c r="F1005" s="157"/>
      <c r="G1005" s="157"/>
      <c r="H1005" s="157"/>
      <c r="V1005" s="17"/>
      <c r="X1005" s="23" t="s">
        <v>32</v>
      </c>
      <c r="Y1005" s="20">
        <f>IF(B1805="PAGADO",0,C1010)</f>
        <v>233.90999999999997</v>
      </c>
      <c r="AA1005" s="157" t="s">
        <v>20</v>
      </c>
      <c r="AB1005" s="157"/>
      <c r="AC1005" s="157"/>
      <c r="AD1005" s="157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233.90999999999997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233.90999999999997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233.90999999999997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233.90999999999997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58" t="str">
        <f>IF(Y1010&lt;0,"NO PAGAR","COBRAR'")</f>
        <v>COBRAR'</v>
      </c>
      <c r="Y1011" s="15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58" t="str">
        <f>IF(C1010&lt;0,"NO PAGAR","COBRAR'")</f>
        <v>COBRAR'</v>
      </c>
      <c r="C1012" s="15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AC418:AE420"/>
    <mergeCell ref="H419:J420"/>
    <mergeCell ref="E424:H424"/>
    <mergeCell ref="AA424:AD424"/>
    <mergeCell ref="B430:C430"/>
    <mergeCell ref="X430:Y430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abSelected="1" topLeftCell="X443" zoomScale="93" zoomScaleNormal="93" workbookViewId="0">
      <selection activeCell="AN439" sqref="AN43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80</v>
      </c>
      <c r="F8" s="157"/>
      <c r="G8" s="157"/>
      <c r="H8" s="157"/>
      <c r="V8" s="17"/>
      <c r="X8" s="23" t="s">
        <v>130</v>
      </c>
      <c r="Y8" s="20">
        <f>IF(B8="PAGADO",0,C13)</f>
        <v>-2248.4700000000003</v>
      </c>
      <c r="AA8" s="157" t="s">
        <v>80</v>
      </c>
      <c r="AB8" s="157"/>
      <c r="AC8" s="157"/>
      <c r="AD8" s="157"/>
      <c r="AK8" s="168" t="s">
        <v>10</v>
      </c>
      <c r="AL8" s="168"/>
      <c r="AM8" s="168"/>
      <c r="AN8" s="16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NO PAGAR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80</v>
      </c>
      <c r="F53" s="157"/>
      <c r="G53" s="157"/>
      <c r="H53" s="157"/>
      <c r="V53" s="17"/>
      <c r="X53" s="23" t="s">
        <v>32</v>
      </c>
      <c r="Y53" s="20">
        <f>IF(B53="PAGADO",0,C58)</f>
        <v>-2773.2900000000004</v>
      </c>
      <c r="AA53" s="157" t="s">
        <v>254</v>
      </c>
      <c r="AB53" s="157"/>
      <c r="AC53" s="157"/>
      <c r="AD53" s="15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NO PAGAR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NO PAGAR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9" t="s">
        <v>29</v>
      </c>
      <c r="AD95" s="159"/>
      <c r="AE95" s="159"/>
    </row>
    <row r="96" spans="8:31">
      <c r="H96" s="156" t="s">
        <v>28</v>
      </c>
      <c r="I96" s="156"/>
      <c r="J96" s="156"/>
      <c r="V96" s="17"/>
      <c r="AC96" s="159"/>
      <c r="AD96" s="159"/>
      <c r="AE96" s="159"/>
    </row>
    <row r="97" spans="2:41">
      <c r="H97" s="156"/>
      <c r="I97" s="156"/>
      <c r="J97" s="156"/>
      <c r="V97" s="17"/>
      <c r="AC97" s="159"/>
      <c r="AD97" s="159"/>
      <c r="AE97" s="159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57" t="s">
        <v>80</v>
      </c>
      <c r="F101" s="157"/>
      <c r="G101" s="157"/>
      <c r="H101" s="157"/>
      <c r="V101" s="17"/>
      <c r="X101" s="23" t="s">
        <v>32</v>
      </c>
      <c r="Y101" s="20">
        <f>IF(B101="PAGADO",0,C106)</f>
        <v>0</v>
      </c>
      <c r="AA101" s="157" t="s">
        <v>80</v>
      </c>
      <c r="AB101" s="157"/>
      <c r="AC101" s="157"/>
      <c r="AD101" s="15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60" t="str">
        <f>IF(C106&lt;0,"NO PAGAR","COBRAR")</f>
        <v>NO PAGAR</v>
      </c>
      <c r="C107" s="16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60" t="str">
        <f>IF(Y106&lt;0,"NO PAGAR","COBRAR")</f>
        <v>NO PAGAR</v>
      </c>
      <c r="Y107" s="16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6" t="s">
        <v>30</v>
      </c>
      <c r="I129" s="156"/>
      <c r="J129" s="156"/>
      <c r="V129" s="17"/>
      <c r="AA129" s="156" t="s">
        <v>31</v>
      </c>
      <c r="AB129" s="156"/>
      <c r="AC129" s="156"/>
    </row>
    <row r="130" spans="2:41">
      <c r="H130" s="156"/>
      <c r="I130" s="156"/>
      <c r="J130" s="156"/>
      <c r="V130" s="17"/>
      <c r="AA130" s="156"/>
      <c r="AB130" s="156"/>
      <c r="AC130" s="15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7" t="s">
        <v>254</v>
      </c>
      <c r="F134" s="157"/>
      <c r="G134" s="157"/>
      <c r="H134" s="157"/>
      <c r="V134" s="17"/>
      <c r="X134" s="23" t="s">
        <v>32</v>
      </c>
      <c r="Y134" s="20">
        <f>IF(B134="PAGADO",0,C139)</f>
        <v>-1640.3300000000004</v>
      </c>
      <c r="AA134" s="157" t="s">
        <v>359</v>
      </c>
      <c r="AB134" s="157"/>
      <c r="AC134" s="157"/>
      <c r="AD134" s="15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58" t="str">
        <f>IF(Y139&lt;0,"NO PAGAR","COBRAR'")</f>
        <v>NO PAGAR</v>
      </c>
      <c r="Y140" s="15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58" t="str">
        <f>IF(C139&lt;0,"NO PAGAR","COBRAR'")</f>
        <v>NO PAGAR</v>
      </c>
      <c r="C141" s="15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9" t="s">
        <v>29</v>
      </c>
      <c r="AD168" s="159"/>
      <c r="AE168" s="159"/>
    </row>
    <row r="169" spans="2:41">
      <c r="H169" s="156" t="s">
        <v>28</v>
      </c>
      <c r="I169" s="156"/>
      <c r="J169" s="156"/>
      <c r="V169" s="17"/>
      <c r="AC169" s="159"/>
      <c r="AD169" s="159"/>
      <c r="AE169" s="159"/>
    </row>
    <row r="170" spans="2:41">
      <c r="H170" s="156"/>
      <c r="I170" s="156"/>
      <c r="J170" s="156"/>
      <c r="V170" s="17"/>
      <c r="AC170" s="159"/>
      <c r="AD170" s="159"/>
      <c r="AE170" s="159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7" t="s">
        <v>359</v>
      </c>
      <c r="F174" s="157"/>
      <c r="G174" s="157"/>
      <c r="H174" s="157"/>
      <c r="V174" s="17"/>
      <c r="X174" s="23" t="s">
        <v>32</v>
      </c>
      <c r="Y174" s="20">
        <f>IF(B173="PAGADO",0,C178)</f>
        <v>-1065.8100000000004</v>
      </c>
      <c r="AA174" s="157" t="s">
        <v>359</v>
      </c>
      <c r="AB174" s="157"/>
      <c r="AC174" s="157"/>
      <c r="AD174" s="15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60" t="str">
        <f>IF(C178&lt;0,"NO PAGAR","COBRAR")</f>
        <v>NO PAGAR</v>
      </c>
      <c r="C179" s="16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0" t="str">
        <f>IF(Y179&lt;0,"NO PAGAR","COBRAR")</f>
        <v>NO PAGAR</v>
      </c>
      <c r="Y180" s="16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6" t="s">
        <v>30</v>
      </c>
      <c r="I214" s="156"/>
      <c r="J214" s="156"/>
      <c r="V214" s="17"/>
      <c r="AA214" s="156" t="s">
        <v>31</v>
      </c>
      <c r="AB214" s="156"/>
      <c r="AC214" s="156"/>
    </row>
    <row r="215" spans="1:43">
      <c r="H215" s="156"/>
      <c r="I215" s="156"/>
      <c r="J215" s="156"/>
      <c r="V215" s="17"/>
      <c r="AA215" s="156"/>
      <c r="AB215" s="156"/>
      <c r="AC215" s="15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7" t="s">
        <v>359</v>
      </c>
      <c r="F219" s="157"/>
      <c r="G219" s="157"/>
      <c r="H219" s="157"/>
      <c r="V219" s="17"/>
      <c r="X219" s="23" t="s">
        <v>32</v>
      </c>
      <c r="Y219" s="20">
        <f>IF(B239="PAGADO",0,C223)</f>
        <v>-2403.2800000000007</v>
      </c>
      <c r="AA219" s="157" t="s">
        <v>533</v>
      </c>
      <c r="AB219" s="157"/>
      <c r="AC219" s="157"/>
      <c r="AD219" s="15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58" t="str">
        <f>IF(C223&lt;0,"NO PAGAR","COBRAR'")</f>
        <v>NO PAGAR</v>
      </c>
      <c r="C225" s="158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58" t="str">
        <f>IF(Y224&lt;0,"NO PAGAR","COBRAR'")</f>
        <v>NO PAGAR</v>
      </c>
      <c r="Y225" s="158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9" t="s">
        <v>29</v>
      </c>
      <c r="AD260" s="159"/>
      <c r="AE260" s="159"/>
    </row>
    <row r="261" spans="2:41">
      <c r="H261" s="156" t="s">
        <v>28</v>
      </c>
      <c r="I261" s="156"/>
      <c r="J261" s="156"/>
      <c r="V261" s="17"/>
      <c r="AC261" s="159"/>
      <c r="AD261" s="159"/>
      <c r="AE261" s="159"/>
    </row>
    <row r="262" spans="2:41">
      <c r="H262" s="156"/>
      <c r="I262" s="156"/>
      <c r="J262" s="156"/>
      <c r="V262" s="17"/>
      <c r="AC262" s="159"/>
      <c r="AD262" s="159"/>
      <c r="AE262" s="159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7" t="s">
        <v>595</v>
      </c>
      <c r="F266" s="157"/>
      <c r="G266" s="157"/>
      <c r="H266" s="157"/>
      <c r="V266" s="17"/>
      <c r="X266" s="23" t="s">
        <v>32</v>
      </c>
      <c r="Y266" s="20">
        <f>IF(B265="PAGADO",0,C270)</f>
        <v>-1680.7380000000007</v>
      </c>
      <c r="AA266" s="157" t="s">
        <v>595</v>
      </c>
      <c r="AB266" s="157"/>
      <c r="AC266" s="157"/>
      <c r="AD266" s="15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0" t="str">
        <f>IF(C270&lt;0,"NO PAGAR","COBRAR")</f>
        <v>NO PAGAR</v>
      </c>
      <c r="C271" s="16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0" t="str">
        <f>IF(Y271&lt;0,"NO PAGAR","COBRAR")</f>
        <v>NO PAGAR</v>
      </c>
      <c r="Y272" s="16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6" t="s">
        <v>30</v>
      </c>
      <c r="I306" s="156"/>
      <c r="J306" s="156"/>
      <c r="V306" s="17"/>
      <c r="AA306" s="156" t="s">
        <v>31</v>
      </c>
      <c r="AB306" s="156"/>
      <c r="AC306" s="156"/>
    </row>
    <row r="307" spans="2:41">
      <c r="H307" s="156"/>
      <c r="I307" s="156"/>
      <c r="J307" s="156"/>
      <c r="V307" s="17"/>
      <c r="AA307" s="156"/>
      <c r="AB307" s="156"/>
      <c r="AC307" s="15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7" t="s">
        <v>359</v>
      </c>
      <c r="F311" s="157"/>
      <c r="G311" s="157"/>
      <c r="H311" s="157"/>
      <c r="V311" s="17"/>
      <c r="X311" s="23" t="s">
        <v>32</v>
      </c>
      <c r="Y311" s="20">
        <f>IF(B1092="PAGADO",0,C315)</f>
        <v>-3648.456000000001</v>
      </c>
      <c r="AA311" s="157" t="s">
        <v>683</v>
      </c>
      <c r="AB311" s="157"/>
      <c r="AC311" s="157"/>
      <c r="AD311" s="15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58" t="str">
        <f>IF(C315&lt;0,"NO PAGAR","COBRAR'")</f>
        <v>NO PAGAR</v>
      </c>
      <c r="C317" s="15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58" t="str">
        <f>IF(Y316&lt;0,"NO PAGAR","COBRAR'")</f>
        <v>NO PAGAR</v>
      </c>
      <c r="Y317" s="15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6" t="s">
        <v>28</v>
      </c>
      <c r="I354" s="156"/>
      <c r="J354" s="156"/>
      <c r="V354" s="17"/>
    </row>
    <row r="355" spans="2:40">
      <c r="H355" s="156"/>
      <c r="I355" s="156"/>
      <c r="J355" s="156"/>
      <c r="V355" s="17"/>
    </row>
    <row r="356" spans="2:40">
      <c r="V356" s="17"/>
      <c r="X356" s="164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4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4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7" t="s">
        <v>595</v>
      </c>
      <c r="F359" s="157"/>
      <c r="G359" s="157"/>
      <c r="H359" s="157"/>
      <c r="V359" s="17"/>
      <c r="X359" s="23" t="s">
        <v>32</v>
      </c>
      <c r="Y359" s="20">
        <f>IF(B358="PAGADO",0,C363)</f>
        <v>-3418.3760000000011</v>
      </c>
      <c r="AA359" s="157" t="s">
        <v>683</v>
      </c>
      <c r="AB359" s="157"/>
      <c r="AC359" s="157"/>
      <c r="AD359" s="15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60" t="str">
        <f>IF(C363&lt;0,"NO PAGAR","COBRAR")</f>
        <v>NO PAGAR</v>
      </c>
      <c r="C364" s="16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60" t="str">
        <f>IF(Y364&lt;0,"NO PAGAR","COBRAR")</f>
        <v>NO PAGAR</v>
      </c>
      <c r="Y365" s="160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6" t="s">
        <v>30</v>
      </c>
      <c r="I392" s="156"/>
      <c r="J392" s="156"/>
      <c r="V392" s="17"/>
      <c r="AA392" s="156" t="s">
        <v>31</v>
      </c>
      <c r="AB392" s="156"/>
      <c r="AC392" s="156"/>
    </row>
    <row r="393" spans="1:43">
      <c r="H393" s="156"/>
      <c r="I393" s="156"/>
      <c r="J393" s="156"/>
      <c r="V393" s="17"/>
      <c r="AA393" s="156"/>
      <c r="AB393" s="156"/>
      <c r="AC393" s="15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57" t="s">
        <v>80</v>
      </c>
      <c r="F397" s="157"/>
      <c r="G397" s="157"/>
      <c r="H397" s="157"/>
      <c r="V397" s="17"/>
      <c r="X397" s="23" t="s">
        <v>32</v>
      </c>
      <c r="Y397" s="20">
        <f>IF(B1185="PAGADO",0,C402)</f>
        <v>-3884.1160000000018</v>
      </c>
      <c r="AA397" s="157" t="s">
        <v>595</v>
      </c>
      <c r="AB397" s="157"/>
      <c r="AC397" s="157"/>
      <c r="AD397" s="15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58" t="str">
        <f>IF(Y402&lt;0,"NO PAGAR","COBRAR'")</f>
        <v>NO PAGAR</v>
      </c>
      <c r="Y403" s="15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58" t="str">
        <f>IF(C402&lt;0,"NO PAGAR","COBRAR'")</f>
        <v>NO PAGAR</v>
      </c>
      <c r="C404" s="15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59" t="s">
        <v>29</v>
      </c>
      <c r="AD437" s="159"/>
      <c r="AE437" s="159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H438" s="156" t="s">
        <v>28</v>
      </c>
      <c r="I438" s="156"/>
      <c r="J438" s="156"/>
      <c r="V438" s="17"/>
      <c r="AC438" s="159"/>
      <c r="AD438" s="159"/>
      <c r="AE438" s="159"/>
      <c r="AJ438" s="25">
        <v>45084</v>
      </c>
      <c r="AK438" s="3" t="s">
        <v>919</v>
      </c>
      <c r="AL438" s="3"/>
      <c r="AM438" s="3"/>
      <c r="AN438" s="18">
        <v>9.1300000000000008</v>
      </c>
      <c r="AO438" s="3"/>
    </row>
    <row r="439" spans="2:41">
      <c r="H439" s="156"/>
      <c r="I439" s="156"/>
      <c r="J439" s="156"/>
      <c r="V439" s="17"/>
      <c r="AC439" s="159"/>
      <c r="AD439" s="159"/>
      <c r="AE439" s="159"/>
      <c r="AJ439" s="3"/>
      <c r="AK439" s="3"/>
      <c r="AL439" s="3"/>
      <c r="AM439" s="3"/>
      <c r="AN439" s="18"/>
      <c r="AO439" s="3"/>
    </row>
    <row r="440" spans="2:41">
      <c r="V440" s="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7" t="s">
        <v>618</v>
      </c>
      <c r="F443" s="157"/>
      <c r="G443" s="157"/>
      <c r="H443" s="157"/>
      <c r="V443" s="17"/>
      <c r="X443" s="23" t="s">
        <v>32</v>
      </c>
      <c r="Y443" s="20">
        <f>IF(B443="PAGADO",0,C448)</f>
        <v>-3182.3660000000018</v>
      </c>
      <c r="AA443" s="157" t="s">
        <v>20</v>
      </c>
      <c r="AB443" s="157"/>
      <c r="AC443" s="157"/>
      <c r="AD443" s="15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3817.0870000000023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-3817.0870000000023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60" t="str">
        <f>IF(C448&lt;0,"NO PAGAR","COBRAR")</f>
        <v>NO PAGAR</v>
      </c>
      <c r="C449" s="16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60" t="str">
        <f>IF(Y448&lt;0,"NO PAGAR","COBRAR")</f>
        <v>NO PAGAR</v>
      </c>
      <c r="Y449" s="16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9.1300000000000008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9.1300000000000008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3817.0870000000023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6" t="s">
        <v>30</v>
      </c>
      <c r="I477" s="156"/>
      <c r="J477" s="156"/>
      <c r="V477" s="17"/>
      <c r="AA477" s="156" t="s">
        <v>31</v>
      </c>
      <c r="AB477" s="156"/>
      <c r="AC477" s="156"/>
    </row>
    <row r="478" spans="1:43">
      <c r="H478" s="156"/>
      <c r="I478" s="156"/>
      <c r="J478" s="156"/>
      <c r="V478" s="17"/>
      <c r="AA478" s="156"/>
      <c r="AB478" s="156"/>
      <c r="AC478" s="15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7" t="s">
        <v>20</v>
      </c>
      <c r="F482" s="157"/>
      <c r="G482" s="157"/>
      <c r="H482" s="157"/>
      <c r="V482" s="17"/>
      <c r="X482" s="23" t="s">
        <v>32</v>
      </c>
      <c r="Y482" s="20">
        <f>IF(B1282="PAGADO",0,C487)</f>
        <v>-3817.0870000000023</v>
      </c>
      <c r="AA482" s="157" t="s">
        <v>20</v>
      </c>
      <c r="AB482" s="157"/>
      <c r="AC482" s="157"/>
      <c r="AD482" s="157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3817.0870000000023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3817.0870000000023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-3817.0870000000023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-3817.0870000000023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8" t="str">
        <f>IF(Y487&lt;0,"NO PAGAR","COBRAR'")</f>
        <v>NO PAGAR</v>
      </c>
      <c r="Y488" s="15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58" t="str">
        <f>IF(C487&lt;0,"NO PAGAR","COBRAR'")</f>
        <v>NO PAGAR</v>
      </c>
      <c r="C489" s="15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3817.0870000000023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3817.0870000000023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3817.0870000000023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3817.0870000000023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9" t="s">
        <v>29</v>
      </c>
      <c r="AD530" s="159"/>
      <c r="AE530" s="159"/>
    </row>
    <row r="531" spans="2:41">
      <c r="H531" s="156" t="s">
        <v>28</v>
      </c>
      <c r="I531" s="156"/>
      <c r="J531" s="156"/>
      <c r="V531" s="17"/>
      <c r="AC531" s="159"/>
      <c r="AD531" s="159"/>
      <c r="AE531" s="159"/>
    </row>
    <row r="532" spans="2:41">
      <c r="H532" s="156"/>
      <c r="I532" s="156"/>
      <c r="J532" s="156"/>
      <c r="V532" s="17"/>
      <c r="AC532" s="159"/>
      <c r="AD532" s="159"/>
      <c r="AE532" s="159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-3817.0870000000023</v>
      </c>
      <c r="E536" s="157" t="s">
        <v>20</v>
      </c>
      <c r="F536" s="157"/>
      <c r="G536" s="157"/>
      <c r="H536" s="157"/>
      <c r="V536" s="17"/>
      <c r="X536" s="23" t="s">
        <v>32</v>
      </c>
      <c r="Y536" s="20">
        <f>IF(B536="PAGADO",0,C541)</f>
        <v>-3817.0870000000023</v>
      </c>
      <c r="AA536" s="157" t="s">
        <v>20</v>
      </c>
      <c r="AB536" s="157"/>
      <c r="AC536" s="157"/>
      <c r="AD536" s="157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3817.0870000000023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3817.0870000000023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-3817.0870000000023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-3817.0870000000023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60" t="str">
        <f>IF(C541&lt;0,"NO PAGAR","COBRAR")</f>
        <v>NO PAGAR</v>
      </c>
      <c r="C542" s="16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60" t="str">
        <f>IF(Y541&lt;0,"NO PAGAR","COBRAR")</f>
        <v>NO PAGAR</v>
      </c>
      <c r="Y542" s="16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3817.0870000000023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3817.0870000000023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3817.0870000000023</v>
      </c>
      <c r="V563" s="17"/>
      <c r="X563" s="15" t="s">
        <v>18</v>
      </c>
      <c r="Y563" s="16">
        <f>SUM(Y544:Y562)</f>
        <v>3817.0870000000023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6" t="s">
        <v>30</v>
      </c>
      <c r="I576" s="156"/>
      <c r="J576" s="156"/>
      <c r="V576" s="17"/>
      <c r="AA576" s="156" t="s">
        <v>31</v>
      </c>
      <c r="AB576" s="156"/>
      <c r="AC576" s="156"/>
    </row>
    <row r="577" spans="2:43">
      <c r="H577" s="156"/>
      <c r="I577" s="156"/>
      <c r="J577" s="156"/>
      <c r="V577" s="17"/>
      <c r="AA577" s="156"/>
      <c r="AB577" s="156"/>
      <c r="AC577" s="156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-3817.0870000000023</v>
      </c>
      <c r="E581" s="157" t="s">
        <v>20</v>
      </c>
      <c r="F581" s="157"/>
      <c r="G581" s="157"/>
      <c r="H581" s="157"/>
      <c r="V581" s="17"/>
      <c r="X581" s="23" t="s">
        <v>32</v>
      </c>
      <c r="Y581" s="20">
        <f>IF(B1381="PAGADO",0,C586)</f>
        <v>-3817.0870000000023</v>
      </c>
      <c r="AA581" s="157" t="s">
        <v>20</v>
      </c>
      <c r="AB581" s="157"/>
      <c r="AC581" s="157"/>
      <c r="AD581" s="157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3817.0870000000023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3817.0870000000023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-3817.0870000000023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-3817.0870000000023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8" t="str">
        <f>IF(Y586&lt;0,"NO PAGAR","COBRAR'")</f>
        <v>NO PAGAR</v>
      </c>
      <c r="Y587" s="15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58" t="str">
        <f>IF(C586&lt;0,"NO PAGAR","COBRAR'")</f>
        <v>NO PAGAR</v>
      </c>
      <c r="C588" s="15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3817.0870000000023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3817.0870000000023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3817.0870000000023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3817.0870000000023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9" t="s">
        <v>29</v>
      </c>
      <c r="AD623" s="159"/>
      <c r="AE623" s="159"/>
    </row>
    <row r="624" spans="2:31">
      <c r="H624" s="156" t="s">
        <v>28</v>
      </c>
      <c r="I624" s="156"/>
      <c r="J624" s="156"/>
      <c r="V624" s="17"/>
      <c r="AC624" s="159"/>
      <c r="AD624" s="159"/>
      <c r="AE624" s="159"/>
    </row>
    <row r="625" spans="2:41">
      <c r="H625" s="156"/>
      <c r="I625" s="156"/>
      <c r="J625" s="156"/>
      <c r="V625" s="17"/>
      <c r="AC625" s="159"/>
      <c r="AD625" s="159"/>
      <c r="AE625" s="159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-3817.0870000000023</v>
      </c>
      <c r="E629" s="157" t="s">
        <v>20</v>
      </c>
      <c r="F629" s="157"/>
      <c r="G629" s="157"/>
      <c r="H629" s="157"/>
      <c r="V629" s="17"/>
      <c r="X629" s="23" t="s">
        <v>32</v>
      </c>
      <c r="Y629" s="20">
        <f>IF(B629="PAGADO",0,C634)</f>
        <v>-3817.0870000000023</v>
      </c>
      <c r="AA629" s="157" t="s">
        <v>20</v>
      </c>
      <c r="AB629" s="157"/>
      <c r="AC629" s="157"/>
      <c r="AD629" s="157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3817.0870000000023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3817.0870000000023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-3817.0870000000023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-3817.0870000000023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60" t="str">
        <f>IF(C634&lt;0,"NO PAGAR","COBRAR")</f>
        <v>NO PAGAR</v>
      </c>
      <c r="C635" s="16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60" t="str">
        <f>IF(Y634&lt;0,"NO PAGAR","COBRAR")</f>
        <v>NO PAGAR</v>
      </c>
      <c r="Y635" s="16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3817.0870000000023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3817.0870000000023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3817.0870000000023</v>
      </c>
      <c r="V656" s="17"/>
      <c r="X656" s="15" t="s">
        <v>18</v>
      </c>
      <c r="Y656" s="16">
        <f>SUM(Y637:Y655)</f>
        <v>3817.0870000000023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6" t="s">
        <v>30</v>
      </c>
      <c r="I669" s="156"/>
      <c r="J669" s="156"/>
      <c r="V669" s="17"/>
      <c r="AA669" s="156" t="s">
        <v>31</v>
      </c>
      <c r="AB669" s="156"/>
      <c r="AC669" s="156"/>
    </row>
    <row r="670" spans="1:43">
      <c r="H670" s="156"/>
      <c r="I670" s="156"/>
      <c r="J670" s="156"/>
      <c r="V670" s="17"/>
      <c r="AA670" s="156"/>
      <c r="AB670" s="156"/>
      <c r="AC670" s="156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-3817.0870000000023</v>
      </c>
      <c r="E674" s="157" t="s">
        <v>20</v>
      </c>
      <c r="F674" s="157"/>
      <c r="G674" s="157"/>
      <c r="H674" s="157"/>
      <c r="V674" s="17"/>
      <c r="X674" s="23" t="s">
        <v>32</v>
      </c>
      <c r="Y674" s="20">
        <f>IF(B1474="PAGADO",0,C679)</f>
        <v>-3817.0870000000023</v>
      </c>
      <c r="AA674" s="157" t="s">
        <v>20</v>
      </c>
      <c r="AB674" s="157"/>
      <c r="AC674" s="157"/>
      <c r="AD674" s="157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3817.0870000000023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3817.0870000000023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-3817.0870000000023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-3817.0870000000023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8" t="str">
        <f>IF(Y679&lt;0,"NO PAGAR","COBRAR'")</f>
        <v>NO PAGAR</v>
      </c>
      <c r="Y680" s="15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58" t="str">
        <f>IF(C679&lt;0,"NO PAGAR","COBRAR'")</f>
        <v>NO PAGAR</v>
      </c>
      <c r="C681" s="15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3817.0870000000023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3817.0870000000023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3817.0870000000023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3817.0870000000023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9" t="s">
        <v>29</v>
      </c>
      <c r="AD716" s="159"/>
      <c r="AE716" s="159"/>
    </row>
    <row r="717" spans="8:31">
      <c r="H717" s="156" t="s">
        <v>28</v>
      </c>
      <c r="I717" s="156"/>
      <c r="J717" s="156"/>
      <c r="V717" s="17"/>
      <c r="AC717" s="159"/>
      <c r="AD717" s="159"/>
      <c r="AE717" s="159"/>
    </row>
    <row r="718" spans="8:31">
      <c r="H718" s="156"/>
      <c r="I718" s="156"/>
      <c r="J718" s="156"/>
      <c r="V718" s="17"/>
      <c r="AC718" s="159"/>
      <c r="AD718" s="159"/>
      <c r="AE718" s="159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-3817.0870000000023</v>
      </c>
      <c r="E722" s="157" t="s">
        <v>20</v>
      </c>
      <c r="F722" s="157"/>
      <c r="G722" s="157"/>
      <c r="H722" s="157"/>
      <c r="V722" s="17"/>
      <c r="X722" s="23" t="s">
        <v>32</v>
      </c>
      <c r="Y722" s="20">
        <f>IF(B722="PAGADO",0,C727)</f>
        <v>-3817.0870000000023</v>
      </c>
      <c r="AA722" s="157" t="s">
        <v>20</v>
      </c>
      <c r="AB722" s="157"/>
      <c r="AC722" s="157"/>
      <c r="AD722" s="157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3817.0870000000023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3817.0870000000023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-3817.0870000000023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-3817.0870000000023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60" t="str">
        <f>IF(C727&lt;0,"NO PAGAR","COBRAR")</f>
        <v>NO PAGAR</v>
      </c>
      <c r="C728" s="16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60" t="str">
        <f>IF(Y727&lt;0,"NO PAGAR","COBRAR")</f>
        <v>NO PAGAR</v>
      </c>
      <c r="Y728" s="16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3817.0870000000023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3817.0870000000023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3817.0870000000023</v>
      </c>
      <c r="V749" s="17"/>
      <c r="X749" s="15" t="s">
        <v>18</v>
      </c>
      <c r="Y749" s="16">
        <f>SUM(Y730:Y748)</f>
        <v>3817.0870000000023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6" t="s">
        <v>30</v>
      </c>
      <c r="I762" s="156"/>
      <c r="J762" s="156"/>
      <c r="V762" s="17"/>
      <c r="AA762" s="156" t="s">
        <v>31</v>
      </c>
      <c r="AB762" s="156"/>
      <c r="AC762" s="156"/>
    </row>
    <row r="763" spans="1:43">
      <c r="H763" s="156"/>
      <c r="I763" s="156"/>
      <c r="J763" s="156"/>
      <c r="V763" s="17"/>
      <c r="AA763" s="156"/>
      <c r="AB763" s="156"/>
      <c r="AC763" s="156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-3817.0870000000023</v>
      </c>
      <c r="E767" s="157" t="s">
        <v>20</v>
      </c>
      <c r="F767" s="157"/>
      <c r="G767" s="157"/>
      <c r="H767" s="157"/>
      <c r="V767" s="17"/>
      <c r="X767" s="23" t="s">
        <v>32</v>
      </c>
      <c r="Y767" s="20">
        <f>IF(B1567="PAGADO",0,C772)</f>
        <v>-3817.0870000000023</v>
      </c>
      <c r="AA767" s="157" t="s">
        <v>20</v>
      </c>
      <c r="AB767" s="157"/>
      <c r="AC767" s="157"/>
      <c r="AD767" s="157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3817.0870000000023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3817.0870000000023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-3817.0870000000023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-3817.0870000000023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8" t="str">
        <f>IF(Y772&lt;0,"NO PAGAR","COBRAR'")</f>
        <v>NO PAGAR</v>
      </c>
      <c r="Y773" s="15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58" t="str">
        <f>IF(C772&lt;0,"NO PAGAR","COBRAR'")</f>
        <v>NO PAGAR</v>
      </c>
      <c r="C774" s="15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3817.0870000000023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3817.0870000000023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3817.0870000000023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3817.0870000000023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9" t="s">
        <v>29</v>
      </c>
      <c r="AD809" s="159"/>
      <c r="AE809" s="159"/>
    </row>
    <row r="810" spans="2:41">
      <c r="H810" s="156" t="s">
        <v>28</v>
      </c>
      <c r="I810" s="156"/>
      <c r="J810" s="156"/>
      <c r="V810" s="17"/>
      <c r="AC810" s="159"/>
      <c r="AD810" s="159"/>
      <c r="AE810" s="159"/>
    </row>
    <row r="811" spans="2:41">
      <c r="H811" s="156"/>
      <c r="I811" s="156"/>
      <c r="J811" s="156"/>
      <c r="V811" s="17"/>
      <c r="AC811" s="159"/>
      <c r="AD811" s="159"/>
      <c r="AE811" s="159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-3817.0870000000023</v>
      </c>
      <c r="E815" s="157" t="s">
        <v>20</v>
      </c>
      <c r="F815" s="157"/>
      <c r="G815" s="157"/>
      <c r="H815" s="157"/>
      <c r="V815" s="17"/>
      <c r="X815" s="23" t="s">
        <v>32</v>
      </c>
      <c r="Y815" s="20">
        <f>IF(B815="PAGADO",0,C820)</f>
        <v>-3817.0870000000023</v>
      </c>
      <c r="AA815" s="157" t="s">
        <v>20</v>
      </c>
      <c r="AB815" s="157"/>
      <c r="AC815" s="157"/>
      <c r="AD815" s="157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3817.0870000000023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3817.0870000000023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-3817.0870000000023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-3817.0870000000023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60" t="str">
        <f>IF(C820&lt;0,"NO PAGAR","COBRAR")</f>
        <v>NO PAGAR</v>
      </c>
      <c r="C821" s="16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60" t="str">
        <f>IF(Y820&lt;0,"NO PAGAR","COBRAR")</f>
        <v>NO PAGAR</v>
      </c>
      <c r="Y821" s="16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3817.0870000000023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3817.0870000000023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3817.0870000000023</v>
      </c>
      <c r="V842" s="17"/>
      <c r="X842" s="15" t="s">
        <v>18</v>
      </c>
      <c r="Y842" s="16">
        <f>SUM(Y823:Y841)</f>
        <v>3817.0870000000023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6" t="s">
        <v>30</v>
      </c>
      <c r="I855" s="156"/>
      <c r="J855" s="156"/>
      <c r="V855" s="17"/>
      <c r="AA855" s="156" t="s">
        <v>31</v>
      </c>
      <c r="AB855" s="156"/>
      <c r="AC855" s="156"/>
    </row>
    <row r="856" spans="1:43">
      <c r="H856" s="156"/>
      <c r="I856" s="156"/>
      <c r="J856" s="156"/>
      <c r="V856" s="17"/>
      <c r="AA856" s="156"/>
      <c r="AB856" s="156"/>
      <c r="AC856" s="156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-3817.0870000000023</v>
      </c>
      <c r="E860" s="157" t="s">
        <v>20</v>
      </c>
      <c r="F860" s="157"/>
      <c r="G860" s="157"/>
      <c r="H860" s="157"/>
      <c r="V860" s="17"/>
      <c r="X860" s="23" t="s">
        <v>32</v>
      </c>
      <c r="Y860" s="20">
        <f>IF(B1660="PAGADO",0,C865)</f>
        <v>-3817.0870000000023</v>
      </c>
      <c r="AA860" s="157" t="s">
        <v>20</v>
      </c>
      <c r="AB860" s="157"/>
      <c r="AC860" s="157"/>
      <c r="AD860" s="157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3817.0870000000023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3817.0870000000023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-3817.0870000000023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-3817.0870000000023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8" t="str">
        <f>IF(Y865&lt;0,"NO PAGAR","COBRAR'")</f>
        <v>NO PAGAR</v>
      </c>
      <c r="Y866" s="15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58" t="str">
        <f>IF(C865&lt;0,"NO PAGAR","COBRAR'")</f>
        <v>NO PAGAR</v>
      </c>
      <c r="C867" s="15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3817.0870000000023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3817.0870000000023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3817.0870000000023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3817.0870000000023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9" t="s">
        <v>29</v>
      </c>
      <c r="AD903" s="159"/>
      <c r="AE903" s="159"/>
    </row>
    <row r="904" spans="2:41">
      <c r="H904" s="156" t="s">
        <v>28</v>
      </c>
      <c r="I904" s="156"/>
      <c r="J904" s="156"/>
      <c r="V904" s="17"/>
      <c r="AC904" s="159"/>
      <c r="AD904" s="159"/>
      <c r="AE904" s="159"/>
    </row>
    <row r="905" spans="2:41">
      <c r="H905" s="156"/>
      <c r="I905" s="156"/>
      <c r="J905" s="156"/>
      <c r="V905" s="17"/>
      <c r="AC905" s="159"/>
      <c r="AD905" s="159"/>
      <c r="AE905" s="159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-3817.0870000000023</v>
      </c>
      <c r="E909" s="157" t="s">
        <v>20</v>
      </c>
      <c r="F909" s="157"/>
      <c r="G909" s="157"/>
      <c r="H909" s="157"/>
      <c r="V909" s="17"/>
      <c r="X909" s="23" t="s">
        <v>32</v>
      </c>
      <c r="Y909" s="20">
        <f>IF(B909="PAGADO",0,C914)</f>
        <v>-3817.0870000000023</v>
      </c>
      <c r="AA909" s="157" t="s">
        <v>20</v>
      </c>
      <c r="AB909" s="157"/>
      <c r="AC909" s="157"/>
      <c r="AD909" s="157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3817.0870000000023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3817.0870000000023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-3817.0870000000023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-3817.0870000000023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60" t="str">
        <f>IF(C914&lt;0,"NO PAGAR","COBRAR")</f>
        <v>NO PAGAR</v>
      </c>
      <c r="C915" s="16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60" t="str">
        <f>IF(Y914&lt;0,"NO PAGAR","COBRAR")</f>
        <v>NO PAGAR</v>
      </c>
      <c r="Y915" s="16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3817.0870000000023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3817.0870000000023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3817.0870000000023</v>
      </c>
      <c r="V936" s="17"/>
      <c r="X936" s="15" t="s">
        <v>18</v>
      </c>
      <c r="Y936" s="16">
        <f>SUM(Y917:Y935)</f>
        <v>3817.0870000000023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6" t="s">
        <v>30</v>
      </c>
      <c r="I949" s="156"/>
      <c r="J949" s="156"/>
      <c r="V949" s="17"/>
      <c r="AA949" s="156" t="s">
        <v>31</v>
      </c>
      <c r="AB949" s="156"/>
      <c r="AC949" s="156"/>
    </row>
    <row r="950" spans="1:43">
      <c r="H950" s="156"/>
      <c r="I950" s="156"/>
      <c r="J950" s="156"/>
      <c r="V950" s="17"/>
      <c r="AA950" s="156"/>
      <c r="AB950" s="156"/>
      <c r="AC950" s="156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-3817.0870000000023</v>
      </c>
      <c r="E954" s="157" t="s">
        <v>20</v>
      </c>
      <c r="F954" s="157"/>
      <c r="G954" s="157"/>
      <c r="H954" s="157"/>
      <c r="V954" s="17"/>
      <c r="X954" s="23" t="s">
        <v>32</v>
      </c>
      <c r="Y954" s="20">
        <f>IF(B1754="PAGADO",0,C959)</f>
        <v>-3817.0870000000023</v>
      </c>
      <c r="AA954" s="157" t="s">
        <v>20</v>
      </c>
      <c r="AB954" s="157"/>
      <c r="AC954" s="157"/>
      <c r="AD954" s="157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3817.0870000000023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3817.0870000000023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-3817.0870000000023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-3817.0870000000023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8" t="str">
        <f>IF(Y959&lt;0,"NO PAGAR","COBRAR'")</f>
        <v>NO PAGAR</v>
      </c>
      <c r="Y960" s="15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58" t="str">
        <f>IF(C959&lt;0,"NO PAGAR","COBRAR'")</f>
        <v>NO PAGAR</v>
      </c>
      <c r="C961" s="15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3817.0870000000023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3817.0870000000023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3817.0870000000023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3817.0870000000023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9" t="s">
        <v>29</v>
      </c>
      <c r="AD996" s="159"/>
      <c r="AE996" s="159"/>
    </row>
    <row r="997" spans="2:41">
      <c r="H997" s="156" t="s">
        <v>28</v>
      </c>
      <c r="I997" s="156"/>
      <c r="J997" s="156"/>
      <c r="V997" s="17"/>
      <c r="AC997" s="159"/>
      <c r="AD997" s="159"/>
      <c r="AE997" s="159"/>
    </row>
    <row r="998" spans="2:41">
      <c r="H998" s="156"/>
      <c r="I998" s="156"/>
      <c r="J998" s="156"/>
      <c r="V998" s="17"/>
      <c r="AC998" s="159"/>
      <c r="AD998" s="159"/>
      <c r="AE998" s="159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-3817.0870000000023</v>
      </c>
      <c r="E1002" s="157" t="s">
        <v>20</v>
      </c>
      <c r="F1002" s="157"/>
      <c r="G1002" s="157"/>
      <c r="H1002" s="157"/>
      <c r="V1002" s="17"/>
      <c r="X1002" s="23" t="s">
        <v>32</v>
      </c>
      <c r="Y1002" s="20">
        <f>IF(B1002="PAGADO",0,C1007)</f>
        <v>-3817.0870000000023</v>
      </c>
      <c r="AA1002" s="157" t="s">
        <v>20</v>
      </c>
      <c r="AB1002" s="157"/>
      <c r="AC1002" s="157"/>
      <c r="AD1002" s="157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3817.0870000000023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3817.0870000000023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-3817.0870000000023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-3817.0870000000023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60" t="str">
        <f>IF(C1007&lt;0,"NO PAGAR","COBRAR")</f>
        <v>NO PAGAR</v>
      </c>
      <c r="C1008" s="16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60" t="str">
        <f>IF(Y1007&lt;0,"NO PAGAR","COBRAR")</f>
        <v>NO PAGAR</v>
      </c>
      <c r="Y1008" s="16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3817.0870000000023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3817.0870000000023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3817.0870000000023</v>
      </c>
      <c r="V1029" s="17"/>
      <c r="X1029" s="15" t="s">
        <v>18</v>
      </c>
      <c r="Y1029" s="16">
        <f>SUM(Y1010:Y1028)</f>
        <v>3817.0870000000023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6" t="s">
        <v>30</v>
      </c>
      <c r="I1042" s="156"/>
      <c r="J1042" s="156"/>
      <c r="V1042" s="17"/>
      <c r="AA1042" s="156" t="s">
        <v>31</v>
      </c>
      <c r="AB1042" s="156"/>
      <c r="AC1042" s="156"/>
    </row>
    <row r="1043" spans="2:43">
      <c r="H1043" s="156"/>
      <c r="I1043" s="156"/>
      <c r="J1043" s="156"/>
      <c r="V1043" s="17"/>
      <c r="AA1043" s="156"/>
      <c r="AB1043" s="156"/>
      <c r="AC1043" s="156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-3817.0870000000023</v>
      </c>
      <c r="E1047" s="157" t="s">
        <v>20</v>
      </c>
      <c r="F1047" s="157"/>
      <c r="G1047" s="157"/>
      <c r="H1047" s="157"/>
      <c r="V1047" s="17"/>
      <c r="X1047" s="23" t="s">
        <v>32</v>
      </c>
      <c r="Y1047" s="20">
        <f>IF(B1847="PAGADO",0,C1052)</f>
        <v>-3817.0870000000023</v>
      </c>
      <c r="AA1047" s="157" t="s">
        <v>20</v>
      </c>
      <c r="AB1047" s="157"/>
      <c r="AC1047" s="157"/>
      <c r="AD1047" s="157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3817.0870000000023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3817.0870000000023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-3817.0870000000023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-3817.0870000000023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8" t="str">
        <f>IF(Y1052&lt;0,"NO PAGAR","COBRAR'")</f>
        <v>NO PAGAR</v>
      </c>
      <c r="Y1053" s="15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58" t="str">
        <f>IF(C1052&lt;0,"NO PAGAR","COBRAR'")</f>
        <v>NO PAGAR</v>
      </c>
      <c r="C1054" s="15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3817.0870000000023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3817.0870000000023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3817.0870000000023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3817.0870000000023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Y450" zoomScale="85" zoomScaleNormal="85" workbookViewId="0">
      <selection activeCell="Y454" sqref="Y454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7" t="s">
        <v>79</v>
      </c>
      <c r="F8" s="157"/>
      <c r="G8" s="157"/>
      <c r="H8" s="157"/>
      <c r="V8" s="17"/>
      <c r="X8" s="23" t="s">
        <v>32</v>
      </c>
      <c r="Y8" s="20">
        <f>IF(B8="PAGADO",0,C13)</f>
        <v>0</v>
      </c>
      <c r="AA8" s="157" t="s">
        <v>148</v>
      </c>
      <c r="AB8" s="157"/>
      <c r="AC8" s="157"/>
      <c r="AD8" s="157"/>
      <c r="AK8" s="167" t="s">
        <v>110</v>
      </c>
      <c r="AL8" s="167"/>
      <c r="AM8" s="16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NO PAGAR</v>
      </c>
      <c r="Y14" s="16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7" t="s">
        <v>79</v>
      </c>
      <c r="F53" s="157"/>
      <c r="G53" s="157"/>
      <c r="H53" s="157"/>
      <c r="V53" s="17"/>
      <c r="X53" s="23" t="s">
        <v>32</v>
      </c>
      <c r="Y53" s="20">
        <f>IF(B53="PAGADO",0,C58)</f>
        <v>251.97000000000011</v>
      </c>
      <c r="AA53" s="157" t="s">
        <v>148</v>
      </c>
      <c r="AB53" s="157"/>
      <c r="AC53" s="157"/>
      <c r="AD53" s="15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9" t="s">
        <v>29</v>
      </c>
      <c r="AD97" s="159"/>
      <c r="AE97" s="159"/>
    </row>
    <row r="98" spans="2:41">
      <c r="H98" s="156" t="s">
        <v>28</v>
      </c>
      <c r="I98" s="156"/>
      <c r="J98" s="156"/>
      <c r="V98" s="17"/>
      <c r="AC98" s="159"/>
      <c r="AD98" s="159"/>
      <c r="AE98" s="159"/>
    </row>
    <row r="99" spans="2:41">
      <c r="H99" s="156"/>
      <c r="I99" s="156"/>
      <c r="J99" s="156"/>
      <c r="V99" s="17"/>
      <c r="AC99" s="159"/>
      <c r="AD99" s="159"/>
      <c r="AE99" s="159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7" t="s">
        <v>79</v>
      </c>
      <c r="F103" s="157"/>
      <c r="G103" s="157"/>
      <c r="H103" s="157"/>
      <c r="V103" s="17"/>
      <c r="X103" s="23" t="s">
        <v>156</v>
      </c>
      <c r="Y103" s="20">
        <f>IF(B103="PAGADO",0,C108)</f>
        <v>1501.97</v>
      </c>
      <c r="AA103" s="157" t="s">
        <v>79</v>
      </c>
      <c r="AB103" s="157"/>
      <c r="AC103" s="157"/>
      <c r="AD103" s="15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60" t="str">
        <f>IF(C108&lt;0,"NO PAGAR","COBRAR")</f>
        <v>COBRAR</v>
      </c>
      <c r="C109" s="16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60" t="str">
        <f>IF(Y108&lt;0,"NO PAGAR","COBRAR")</f>
        <v>COBRAR</v>
      </c>
      <c r="Y109" s="16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6" t="s">
        <v>30</v>
      </c>
      <c r="I130" s="156"/>
      <c r="J130" s="156"/>
      <c r="V130" s="17"/>
      <c r="AA130" s="156" t="s">
        <v>31</v>
      </c>
      <c r="AB130" s="156"/>
      <c r="AC130" s="156"/>
    </row>
    <row r="131" spans="2:41">
      <c r="H131" s="156"/>
      <c r="I131" s="156"/>
      <c r="J131" s="156"/>
      <c r="V131" s="17"/>
      <c r="AA131" s="156"/>
      <c r="AB131" s="156"/>
      <c r="AC131" s="15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7" t="s">
        <v>148</v>
      </c>
      <c r="F135" s="157"/>
      <c r="G135" s="157"/>
      <c r="H135" s="157"/>
      <c r="V135" s="17"/>
      <c r="X135" s="23" t="s">
        <v>32</v>
      </c>
      <c r="Y135" s="20">
        <f>IF(B135="PAGADO",0,C140)</f>
        <v>0</v>
      </c>
      <c r="AA135" s="157" t="s">
        <v>358</v>
      </c>
      <c r="AB135" s="157"/>
      <c r="AC135" s="157"/>
      <c r="AD135" s="15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58" t="str">
        <f>IF(Y140&lt;0,"NO PAGAR","COBRAR'")</f>
        <v>COBRAR'</v>
      </c>
      <c r="Y141" s="15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58" t="str">
        <f>IF(C140&lt;0,"NO PAGAR","COBRAR'")</f>
        <v>COBRAR'</v>
      </c>
      <c r="C142" s="158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9" t="s">
        <v>29</v>
      </c>
      <c r="AD169" s="159"/>
      <c r="AE169" s="159"/>
    </row>
    <row r="170" spans="2:41">
      <c r="H170" s="156" t="s">
        <v>28</v>
      </c>
      <c r="I170" s="156"/>
      <c r="J170" s="156"/>
      <c r="V170" s="17"/>
      <c r="AC170" s="159"/>
      <c r="AD170" s="159"/>
      <c r="AE170" s="159"/>
    </row>
    <row r="171" spans="2:41">
      <c r="H171" s="156"/>
      <c r="I171" s="156"/>
      <c r="J171" s="156"/>
      <c r="V171" s="17"/>
      <c r="AC171" s="159"/>
      <c r="AD171" s="159"/>
      <c r="AE171" s="159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7" t="s">
        <v>79</v>
      </c>
      <c r="F175" s="157"/>
      <c r="G175" s="157"/>
      <c r="H175" s="157"/>
      <c r="V175" s="17"/>
      <c r="X175" s="23" t="s">
        <v>32</v>
      </c>
      <c r="Y175" s="20">
        <f>IF(B175="PAGADO",0,C180)</f>
        <v>0</v>
      </c>
      <c r="AA175" s="157" t="s">
        <v>358</v>
      </c>
      <c r="AB175" s="157"/>
      <c r="AC175" s="157"/>
      <c r="AD175" s="15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60" t="str">
        <f>IF(C180&lt;0,"NO PAGAR","COBRAR")</f>
        <v>COBRAR</v>
      </c>
      <c r="C181" s="16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0" t="str">
        <f>IF(Y180&lt;0,"NO PAGAR","COBRAR")</f>
        <v>NO PAGAR</v>
      </c>
      <c r="Y181" s="16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6" t="s">
        <v>30</v>
      </c>
      <c r="I207" s="156"/>
      <c r="J207" s="156"/>
      <c r="V207" s="17"/>
      <c r="AA207" s="156" t="s">
        <v>31</v>
      </c>
      <c r="AB207" s="156"/>
      <c r="AC207" s="156"/>
    </row>
    <row r="208" spans="1:43">
      <c r="H208" s="156"/>
      <c r="I208" s="156"/>
      <c r="J208" s="156"/>
      <c r="V208" s="17"/>
      <c r="AA208" s="156"/>
      <c r="AB208" s="156"/>
      <c r="AC208" s="15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7" t="s">
        <v>358</v>
      </c>
      <c r="F212" s="157"/>
      <c r="G212" s="157"/>
      <c r="H212" s="157"/>
      <c r="V212" s="17"/>
      <c r="X212" s="23" t="s">
        <v>130</v>
      </c>
      <c r="Y212" s="20">
        <f>IF(B212="PAGADO",0,C217)</f>
        <v>0</v>
      </c>
      <c r="AA212" s="157" t="s">
        <v>547</v>
      </c>
      <c r="AB212" s="157"/>
      <c r="AC212" s="157"/>
      <c r="AD212" s="15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58" t="str">
        <f>IF(Y217&lt;0,"NO PAGAR","COBRAR'")</f>
        <v>COBRAR'</v>
      </c>
      <c r="Y218" s="158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58" t="str">
        <f>IF(C217&lt;0,"NO PAGAR","COBRAR'")</f>
        <v>COBRAR'</v>
      </c>
      <c r="C219" s="158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9" t="s">
        <v>29</v>
      </c>
      <c r="AD253" s="159"/>
      <c r="AE253" s="159"/>
    </row>
    <row r="254" spans="5:31">
      <c r="H254" s="156" t="s">
        <v>28</v>
      </c>
      <c r="I254" s="156"/>
      <c r="J254" s="156"/>
      <c r="V254" s="17"/>
      <c r="AC254" s="159"/>
      <c r="AD254" s="159"/>
      <c r="AE254" s="159"/>
    </row>
    <row r="255" spans="5:31">
      <c r="H255" s="156"/>
      <c r="I255" s="156"/>
      <c r="J255" s="156"/>
      <c r="V255" s="17"/>
      <c r="AC255" s="159"/>
      <c r="AD255" s="159"/>
      <c r="AE255" s="159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7" t="s">
        <v>547</v>
      </c>
      <c r="F259" s="157"/>
      <c r="G259" s="157"/>
      <c r="H259" s="157"/>
      <c r="V259" s="17"/>
      <c r="X259" s="23" t="s">
        <v>32</v>
      </c>
      <c r="Y259" s="20">
        <f>IF(B259="PAGADO",0,C264)</f>
        <v>0</v>
      </c>
      <c r="AA259" s="157" t="s">
        <v>602</v>
      </c>
      <c r="AB259" s="157"/>
      <c r="AC259" s="157"/>
      <c r="AD259" s="15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60" t="str">
        <f>IF(C264&lt;0,"NO PAGAR","COBRAR")</f>
        <v>COBRAR</v>
      </c>
      <c r="C265" s="16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60" t="str">
        <f>IF(Y264&lt;0,"NO PAGAR","COBRAR")</f>
        <v>COBRAR</v>
      </c>
      <c r="Y265" s="16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6" t="s">
        <v>30</v>
      </c>
      <c r="I299" s="156"/>
      <c r="J299" s="156"/>
      <c r="V299" s="17"/>
      <c r="AA299" s="156" t="s">
        <v>31</v>
      </c>
      <c r="AB299" s="156"/>
      <c r="AC299" s="156"/>
    </row>
    <row r="300" spans="1:43">
      <c r="H300" s="156"/>
      <c r="I300" s="156"/>
      <c r="J300" s="156"/>
      <c r="V300" s="17"/>
      <c r="AA300" s="156"/>
      <c r="AB300" s="156"/>
      <c r="AC300" s="15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7" t="s">
        <v>358</v>
      </c>
      <c r="F304" s="157"/>
      <c r="G304" s="157"/>
      <c r="H304" s="157"/>
      <c r="V304" s="17"/>
      <c r="X304" s="23" t="s">
        <v>32</v>
      </c>
      <c r="Y304" s="20">
        <f>IF(B1086="PAGADO",0,C309)</f>
        <v>240</v>
      </c>
      <c r="AA304" s="157" t="s">
        <v>679</v>
      </c>
      <c r="AB304" s="157"/>
      <c r="AC304" s="157"/>
      <c r="AD304" s="15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58" t="str">
        <f>IF(Y309&lt;0,"NO PAGAR","COBRAR'")</f>
        <v>COBRAR'</v>
      </c>
      <c r="Y310" s="15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58" t="str">
        <f>IF(C309&lt;0,"NO PAGAR","COBRAR'")</f>
        <v>COBRAR'</v>
      </c>
      <c r="C311" s="158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6" t="s">
        <v>28</v>
      </c>
      <c r="I347" s="156"/>
      <c r="J347" s="156"/>
      <c r="V347" s="17"/>
    </row>
    <row r="348" spans="2:30">
      <c r="H348" s="156"/>
      <c r="I348" s="156"/>
      <c r="J348" s="156"/>
      <c r="V348" s="17"/>
    </row>
    <row r="349" spans="2:30">
      <c r="V349" s="17"/>
      <c r="X349" s="164" t="s">
        <v>64</v>
      </c>
      <c r="AB349" s="163" t="s">
        <v>29</v>
      </c>
      <c r="AC349" s="163"/>
      <c r="AD349" s="163"/>
    </row>
    <row r="350" spans="2:30">
      <c r="V350" s="17"/>
      <c r="X350" s="164"/>
      <c r="AB350" s="163"/>
      <c r="AC350" s="163"/>
      <c r="AD350" s="163"/>
    </row>
    <row r="351" spans="2:30" ht="23.25">
      <c r="B351" s="22" t="s">
        <v>64</v>
      </c>
      <c r="V351" s="17"/>
      <c r="X351" s="164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7" t="s">
        <v>547</v>
      </c>
      <c r="F352" s="157"/>
      <c r="G352" s="157"/>
      <c r="H352" s="157"/>
      <c r="V352" s="17"/>
      <c r="X352" s="23" t="s">
        <v>130</v>
      </c>
      <c r="Y352" s="20">
        <f>IF(B352="PAGADO",0,C357)</f>
        <v>0</v>
      </c>
      <c r="AA352" s="157" t="s">
        <v>679</v>
      </c>
      <c r="AB352" s="157"/>
      <c r="AC352" s="157"/>
      <c r="AD352" s="15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60" t="str">
        <f>IF(C357&lt;0,"NO PAGAR","COBRAR")</f>
        <v>COBRAR</v>
      </c>
      <c r="C358" s="16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60" t="str">
        <f>IF(Y357&lt;0,"NO PAGAR","COBRAR")</f>
        <v>COBRAR</v>
      </c>
      <c r="Y358" s="160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6" t="s">
        <v>30</v>
      </c>
      <c r="I386" s="156"/>
      <c r="J386" s="156"/>
      <c r="V386" s="17"/>
      <c r="AA386" s="156" t="s">
        <v>31</v>
      </c>
      <c r="AB386" s="156"/>
      <c r="AC386" s="156"/>
    </row>
    <row r="387" spans="2:41">
      <c r="H387" s="156"/>
      <c r="I387" s="156"/>
      <c r="J387" s="156"/>
      <c r="V387" s="17"/>
      <c r="AA387" s="156"/>
      <c r="AB387" s="156"/>
      <c r="AC387" s="15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7" t="s">
        <v>547</v>
      </c>
      <c r="F391" s="157"/>
      <c r="G391" s="157"/>
      <c r="H391" s="157"/>
      <c r="V391" s="17"/>
      <c r="X391" s="23" t="s">
        <v>32</v>
      </c>
      <c r="Y391" s="20">
        <f>IF(B391="PAGADO",0,C396)</f>
        <v>0</v>
      </c>
      <c r="AA391" s="157" t="s">
        <v>845</v>
      </c>
      <c r="AB391" s="157"/>
      <c r="AC391" s="157"/>
      <c r="AD391" s="15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58" t="str">
        <f>IF(Y396&lt;0,"NO PAGAR","COBRAR'")</f>
        <v>COBRAR'</v>
      </c>
      <c r="Y397" s="15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58" t="str">
        <f>IF(C396&lt;0,"NO PAGAR","COBRAR'")</f>
        <v>COBRAR'</v>
      </c>
      <c r="C398" s="15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9" t="s">
        <v>29</v>
      </c>
      <c r="AD431" s="159"/>
      <c r="AE431" s="159"/>
    </row>
    <row r="432" spans="8:31">
      <c r="H432" s="156" t="s">
        <v>28</v>
      </c>
      <c r="I432" s="156"/>
      <c r="J432" s="156"/>
      <c r="V432" s="17"/>
      <c r="AC432" s="159"/>
      <c r="AD432" s="159"/>
      <c r="AE432" s="159"/>
    </row>
    <row r="433" spans="2:41">
      <c r="H433" s="156"/>
      <c r="I433" s="156"/>
      <c r="J433" s="156"/>
      <c r="V433" s="17"/>
      <c r="AC433" s="159"/>
      <c r="AD433" s="159"/>
      <c r="AE433" s="159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7" t="s">
        <v>358</v>
      </c>
      <c r="F437" s="157"/>
      <c r="G437" s="157"/>
      <c r="H437" s="157"/>
      <c r="V437" s="17"/>
      <c r="X437" s="23" t="s">
        <v>32</v>
      </c>
      <c r="Y437" s="20">
        <f>IF(B437="PAGADO",0,C442)</f>
        <v>0</v>
      </c>
      <c r="AA437" s="157" t="s">
        <v>358</v>
      </c>
      <c r="AB437" s="157"/>
      <c r="AC437" s="157"/>
      <c r="AD437" s="157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-1119.24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60" t="str">
        <f>IF(C442&lt;0,"NO PAGAR","COBRAR")</f>
        <v>COBRAR</v>
      </c>
      <c r="C443" s="16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60" t="str">
        <f>IF(Y442&lt;0,"NO PAGAR","COBRAR")</f>
        <v>NO PAGAR</v>
      </c>
      <c r="Y443" s="16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6" t="s">
        <v>30</v>
      </c>
      <c r="I471" s="156"/>
      <c r="J471" s="156"/>
      <c r="V471" s="17"/>
      <c r="AA471" s="156" t="s">
        <v>31</v>
      </c>
      <c r="AB471" s="156"/>
      <c r="AC471" s="156"/>
    </row>
    <row r="472" spans="1:43">
      <c r="H472" s="156"/>
      <c r="I472" s="156"/>
      <c r="J472" s="156"/>
      <c r="V472" s="17"/>
      <c r="AA472" s="156"/>
      <c r="AB472" s="156"/>
      <c r="AC472" s="156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IF(X437="PAGADO",0,C442)</f>
        <v>613.96</v>
      </c>
      <c r="E476" s="157" t="s">
        <v>20</v>
      </c>
      <c r="F476" s="157"/>
      <c r="G476" s="157"/>
      <c r="H476" s="157"/>
      <c r="V476" s="17"/>
      <c r="X476" s="23" t="s">
        <v>32</v>
      </c>
      <c r="Y476" s="20">
        <f>IF(B1276="PAGADO",0,C481)</f>
        <v>-505.28</v>
      </c>
      <c r="AA476" s="157" t="s">
        <v>20</v>
      </c>
      <c r="AB476" s="157"/>
      <c r="AC476" s="157"/>
      <c r="AD476" s="157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613.96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1119.24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505.28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-505.28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-505.28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58" t="str">
        <f>IF(Y481&lt;0,"NO PAGAR","COBRAR'")</f>
        <v>NO PAGAR</v>
      </c>
      <c r="Y482" s="15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58" t="str">
        <f>IF(C481&lt;0,"NO PAGAR","COBRAR'")</f>
        <v>NO PAGAR</v>
      </c>
      <c r="C483" s="158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1119.24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505.28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1119.24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505.28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9" t="s">
        <v>29</v>
      </c>
      <c r="AD524" s="159"/>
      <c r="AE524" s="159"/>
    </row>
    <row r="525" spans="8:31">
      <c r="H525" s="156" t="s">
        <v>28</v>
      </c>
      <c r="I525" s="156"/>
      <c r="J525" s="156"/>
      <c r="V525" s="17"/>
      <c r="AC525" s="159"/>
      <c r="AD525" s="159"/>
      <c r="AE525" s="159"/>
    </row>
    <row r="526" spans="8:31">
      <c r="H526" s="156"/>
      <c r="I526" s="156"/>
      <c r="J526" s="156"/>
      <c r="V526" s="17"/>
      <c r="AC526" s="159"/>
      <c r="AD526" s="159"/>
      <c r="AE526" s="159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-505.28</v>
      </c>
      <c r="E530" s="157" t="s">
        <v>20</v>
      </c>
      <c r="F530" s="157"/>
      <c r="G530" s="157"/>
      <c r="H530" s="157"/>
      <c r="V530" s="17"/>
      <c r="X530" s="23" t="s">
        <v>32</v>
      </c>
      <c r="Y530" s="20">
        <f>IF(B530="PAGADO",0,C535)</f>
        <v>-505.28</v>
      </c>
      <c r="AA530" s="157" t="s">
        <v>20</v>
      </c>
      <c r="AB530" s="157"/>
      <c r="AC530" s="157"/>
      <c r="AD530" s="157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505.28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505.28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-505.28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-505.28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0" t="str">
        <f>IF(C535&lt;0,"NO PAGAR","COBRAR")</f>
        <v>NO PAGAR</v>
      </c>
      <c r="C536" s="16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0" t="str">
        <f>IF(Y535&lt;0,"NO PAGAR","COBRAR")</f>
        <v>NO PAGAR</v>
      </c>
      <c r="Y536" s="16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505.28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505.28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505.28</v>
      </c>
      <c r="V557" s="17"/>
      <c r="X557" s="15" t="s">
        <v>18</v>
      </c>
      <c r="Y557" s="16">
        <f>SUM(Y538:Y556)</f>
        <v>505.28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6" t="s">
        <v>30</v>
      </c>
      <c r="I570" s="156"/>
      <c r="J570" s="156"/>
      <c r="V570" s="17"/>
      <c r="AA570" s="156" t="s">
        <v>31</v>
      </c>
      <c r="AB570" s="156"/>
      <c r="AC570" s="156"/>
    </row>
    <row r="571" spans="1:43">
      <c r="H571" s="156"/>
      <c r="I571" s="156"/>
      <c r="J571" s="156"/>
      <c r="V571" s="17"/>
      <c r="AA571" s="156"/>
      <c r="AB571" s="156"/>
      <c r="AC571" s="156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-505.28</v>
      </c>
      <c r="E575" s="157" t="s">
        <v>20</v>
      </c>
      <c r="F575" s="157"/>
      <c r="G575" s="157"/>
      <c r="H575" s="157"/>
      <c r="V575" s="17"/>
      <c r="X575" s="23" t="s">
        <v>32</v>
      </c>
      <c r="Y575" s="20">
        <f>IF(B1375="PAGADO",0,C580)</f>
        <v>-505.28</v>
      </c>
      <c r="AA575" s="157" t="s">
        <v>20</v>
      </c>
      <c r="AB575" s="157"/>
      <c r="AC575" s="157"/>
      <c r="AD575" s="15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505.28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505.28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-505.28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-505.28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58" t="str">
        <f>IF(Y580&lt;0,"NO PAGAR","COBRAR'")</f>
        <v>NO PAGAR</v>
      </c>
      <c r="Y581" s="158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58" t="str">
        <f>IF(C580&lt;0,"NO PAGAR","COBRAR'")</f>
        <v>NO PAGAR</v>
      </c>
      <c r="C582" s="158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505.28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505.28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505.28</v>
      </c>
      <c r="D603" t="s">
        <v>22</v>
      </c>
      <c r="E603" t="s">
        <v>21</v>
      </c>
      <c r="V603" s="17"/>
      <c r="X603" s="15" t="s">
        <v>18</v>
      </c>
      <c r="Y603" s="16">
        <f>SUM(Y584:Y602)</f>
        <v>505.28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9" t="s">
        <v>29</v>
      </c>
      <c r="AD617" s="159"/>
      <c r="AE617" s="159"/>
    </row>
    <row r="618" spans="2:41">
      <c r="H618" s="156" t="s">
        <v>28</v>
      </c>
      <c r="I618" s="156"/>
      <c r="J618" s="156"/>
      <c r="V618" s="17"/>
      <c r="AC618" s="159"/>
      <c r="AD618" s="159"/>
      <c r="AE618" s="159"/>
    </row>
    <row r="619" spans="2:41">
      <c r="H619" s="156"/>
      <c r="I619" s="156"/>
      <c r="J619" s="156"/>
      <c r="V619" s="17"/>
      <c r="AC619" s="159"/>
      <c r="AD619" s="159"/>
      <c r="AE619" s="159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-505.28</v>
      </c>
      <c r="E623" s="157" t="s">
        <v>20</v>
      </c>
      <c r="F623" s="157"/>
      <c r="G623" s="157"/>
      <c r="H623" s="157"/>
      <c r="V623" s="17"/>
      <c r="X623" s="23" t="s">
        <v>32</v>
      </c>
      <c r="Y623" s="20">
        <f>IF(B623="PAGADO",0,C628)</f>
        <v>-505.28</v>
      </c>
      <c r="AA623" s="157" t="s">
        <v>20</v>
      </c>
      <c r="AB623" s="157"/>
      <c r="AC623" s="157"/>
      <c r="AD623" s="157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505.28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505.28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-505.28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-505.28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0" t="str">
        <f>IF(C628&lt;0,"NO PAGAR","COBRAR")</f>
        <v>NO PAGAR</v>
      </c>
      <c r="C629" s="16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0" t="str">
        <f>IF(Y628&lt;0,"NO PAGAR","COBRAR")</f>
        <v>NO PAGAR</v>
      </c>
      <c r="Y629" s="16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505.28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505.28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505.28</v>
      </c>
      <c r="V650" s="17"/>
      <c r="X650" s="15" t="s">
        <v>18</v>
      </c>
      <c r="Y650" s="16">
        <f>SUM(Y631:Y649)</f>
        <v>505.28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6" t="s">
        <v>30</v>
      </c>
      <c r="I663" s="156"/>
      <c r="J663" s="156"/>
      <c r="V663" s="17"/>
      <c r="AA663" s="156" t="s">
        <v>31</v>
      </c>
      <c r="AB663" s="156"/>
      <c r="AC663" s="156"/>
    </row>
    <row r="664" spans="1:43">
      <c r="H664" s="156"/>
      <c r="I664" s="156"/>
      <c r="J664" s="156"/>
      <c r="V664" s="17"/>
      <c r="AA664" s="156"/>
      <c r="AB664" s="156"/>
      <c r="AC664" s="156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-505.28</v>
      </c>
      <c r="E668" s="157" t="s">
        <v>20</v>
      </c>
      <c r="F668" s="157"/>
      <c r="G668" s="157"/>
      <c r="H668" s="157"/>
      <c r="V668" s="17"/>
      <c r="X668" s="23" t="s">
        <v>32</v>
      </c>
      <c r="Y668" s="20">
        <f>IF(B1468="PAGADO",0,C673)</f>
        <v>-505.28</v>
      </c>
      <c r="AA668" s="157" t="s">
        <v>20</v>
      </c>
      <c r="AB668" s="157"/>
      <c r="AC668" s="157"/>
      <c r="AD668" s="15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505.28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505.28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-505.28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-505.28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58" t="str">
        <f>IF(Y673&lt;0,"NO PAGAR","COBRAR'")</f>
        <v>NO PAGAR</v>
      </c>
      <c r="Y674" s="158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58" t="str">
        <f>IF(C673&lt;0,"NO PAGAR","COBRAR'")</f>
        <v>NO PAGAR</v>
      </c>
      <c r="C675" s="158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505.28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505.28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505.28</v>
      </c>
      <c r="D696" t="s">
        <v>22</v>
      </c>
      <c r="E696" t="s">
        <v>21</v>
      </c>
      <c r="V696" s="17"/>
      <c r="X696" s="15" t="s">
        <v>18</v>
      </c>
      <c r="Y696" s="16">
        <f>SUM(Y677:Y695)</f>
        <v>505.28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9" t="s">
        <v>29</v>
      </c>
      <c r="AD710" s="159"/>
      <c r="AE710" s="159"/>
    </row>
    <row r="711" spans="2:41">
      <c r="H711" s="156" t="s">
        <v>28</v>
      </c>
      <c r="I711" s="156"/>
      <c r="J711" s="156"/>
      <c r="V711" s="17"/>
      <c r="AC711" s="159"/>
      <c r="AD711" s="159"/>
      <c r="AE711" s="159"/>
    </row>
    <row r="712" spans="2:41">
      <c r="H712" s="156"/>
      <c r="I712" s="156"/>
      <c r="J712" s="156"/>
      <c r="V712" s="17"/>
      <c r="AC712" s="159"/>
      <c r="AD712" s="159"/>
      <c r="AE712" s="159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-505.28</v>
      </c>
      <c r="E716" s="157" t="s">
        <v>20</v>
      </c>
      <c r="F716" s="157"/>
      <c r="G716" s="157"/>
      <c r="H716" s="157"/>
      <c r="V716" s="17"/>
      <c r="X716" s="23" t="s">
        <v>32</v>
      </c>
      <c r="Y716" s="20">
        <f>IF(B716="PAGADO",0,C721)</f>
        <v>-505.28</v>
      </c>
      <c r="AA716" s="157" t="s">
        <v>20</v>
      </c>
      <c r="AB716" s="157"/>
      <c r="AC716" s="157"/>
      <c r="AD716" s="157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505.28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505.28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-505.28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-505.28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0" t="str">
        <f>IF(C721&lt;0,"NO PAGAR","COBRAR")</f>
        <v>NO PAGAR</v>
      </c>
      <c r="C722" s="16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0" t="str">
        <f>IF(Y721&lt;0,"NO PAGAR","COBRAR")</f>
        <v>NO PAGAR</v>
      </c>
      <c r="Y722" s="16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505.28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505.28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505.28</v>
      </c>
      <c r="V743" s="17"/>
      <c r="X743" s="15" t="s">
        <v>18</v>
      </c>
      <c r="Y743" s="16">
        <f>SUM(Y724:Y742)</f>
        <v>505.28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6" t="s">
        <v>30</v>
      </c>
      <c r="I756" s="156"/>
      <c r="J756" s="156"/>
      <c r="V756" s="17"/>
      <c r="AA756" s="156" t="s">
        <v>31</v>
      </c>
      <c r="AB756" s="156"/>
      <c r="AC756" s="156"/>
    </row>
    <row r="757" spans="1:43">
      <c r="H757" s="156"/>
      <c r="I757" s="156"/>
      <c r="J757" s="156"/>
      <c r="V757" s="17"/>
      <c r="AA757" s="156"/>
      <c r="AB757" s="156"/>
      <c r="AC757" s="156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-505.28</v>
      </c>
      <c r="E761" s="157" t="s">
        <v>20</v>
      </c>
      <c r="F761" s="157"/>
      <c r="G761" s="157"/>
      <c r="H761" s="157"/>
      <c r="V761" s="17"/>
      <c r="X761" s="23" t="s">
        <v>32</v>
      </c>
      <c r="Y761" s="20">
        <f>IF(B1561="PAGADO",0,C766)</f>
        <v>-505.28</v>
      </c>
      <c r="AA761" s="157" t="s">
        <v>20</v>
      </c>
      <c r="AB761" s="157"/>
      <c r="AC761" s="157"/>
      <c r="AD761" s="15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505.28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505.28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-505.28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-505.28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58" t="str">
        <f>IF(Y766&lt;0,"NO PAGAR","COBRAR'")</f>
        <v>NO PAGAR</v>
      </c>
      <c r="Y767" s="15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58" t="str">
        <f>IF(C766&lt;0,"NO PAGAR","COBRAR'")</f>
        <v>NO PAGAR</v>
      </c>
      <c r="C768" s="158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505.28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505.28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505.28</v>
      </c>
      <c r="D789" t="s">
        <v>22</v>
      </c>
      <c r="E789" t="s">
        <v>21</v>
      </c>
      <c r="V789" s="17"/>
      <c r="X789" s="15" t="s">
        <v>18</v>
      </c>
      <c r="Y789" s="16">
        <f>SUM(Y770:Y788)</f>
        <v>505.28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9" t="s">
        <v>29</v>
      </c>
      <c r="AD803" s="159"/>
      <c r="AE803" s="159"/>
    </row>
    <row r="804" spans="2:41">
      <c r="H804" s="156" t="s">
        <v>28</v>
      </c>
      <c r="I804" s="156"/>
      <c r="J804" s="156"/>
      <c r="V804" s="17"/>
      <c r="AC804" s="159"/>
      <c r="AD804" s="159"/>
      <c r="AE804" s="159"/>
    </row>
    <row r="805" spans="2:41">
      <c r="H805" s="156"/>
      <c r="I805" s="156"/>
      <c r="J805" s="156"/>
      <c r="V805" s="17"/>
      <c r="AC805" s="159"/>
      <c r="AD805" s="159"/>
      <c r="AE805" s="159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-505.28</v>
      </c>
      <c r="E809" s="157" t="s">
        <v>20</v>
      </c>
      <c r="F809" s="157"/>
      <c r="G809" s="157"/>
      <c r="H809" s="157"/>
      <c r="V809" s="17"/>
      <c r="X809" s="23" t="s">
        <v>32</v>
      </c>
      <c r="Y809" s="20">
        <f>IF(B809="PAGADO",0,C814)</f>
        <v>-505.28</v>
      </c>
      <c r="AA809" s="157" t="s">
        <v>20</v>
      </c>
      <c r="AB809" s="157"/>
      <c r="AC809" s="157"/>
      <c r="AD809" s="15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505.28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505.28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-505.28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-505.28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0" t="str">
        <f>IF(C814&lt;0,"NO PAGAR","COBRAR")</f>
        <v>NO PAGAR</v>
      </c>
      <c r="C815" s="16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0" t="str">
        <f>IF(Y814&lt;0,"NO PAGAR","COBRAR")</f>
        <v>NO PAGAR</v>
      </c>
      <c r="Y815" s="16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505.28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505.28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505.28</v>
      </c>
      <c r="V836" s="17"/>
      <c r="X836" s="15" t="s">
        <v>18</v>
      </c>
      <c r="Y836" s="16">
        <f>SUM(Y817:Y835)</f>
        <v>505.28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6" t="s">
        <v>30</v>
      </c>
      <c r="I849" s="156"/>
      <c r="J849" s="156"/>
      <c r="V849" s="17"/>
      <c r="AA849" s="156" t="s">
        <v>31</v>
      </c>
      <c r="AB849" s="156"/>
      <c r="AC849" s="156"/>
    </row>
    <row r="850" spans="2:41">
      <c r="H850" s="156"/>
      <c r="I850" s="156"/>
      <c r="J850" s="156"/>
      <c r="V850" s="17"/>
      <c r="AA850" s="156"/>
      <c r="AB850" s="156"/>
      <c r="AC850" s="15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-505.28</v>
      </c>
      <c r="E854" s="157" t="s">
        <v>20</v>
      </c>
      <c r="F854" s="157"/>
      <c r="G854" s="157"/>
      <c r="H854" s="157"/>
      <c r="V854" s="17"/>
      <c r="X854" s="23" t="s">
        <v>32</v>
      </c>
      <c r="Y854" s="20">
        <f>IF(B1654="PAGADO",0,C859)</f>
        <v>-505.28</v>
      </c>
      <c r="AA854" s="157" t="s">
        <v>20</v>
      </c>
      <c r="AB854" s="157"/>
      <c r="AC854" s="157"/>
      <c r="AD854" s="15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505.28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505.28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-505.28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-505.28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58" t="str">
        <f>IF(Y859&lt;0,"NO PAGAR","COBRAR'")</f>
        <v>NO PAGAR</v>
      </c>
      <c r="Y860" s="15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58" t="str">
        <f>IF(C859&lt;0,"NO PAGAR","COBRAR'")</f>
        <v>NO PAGAR</v>
      </c>
      <c r="C861" s="158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505.28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505.28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505.28</v>
      </c>
      <c r="D882" t="s">
        <v>22</v>
      </c>
      <c r="E882" t="s">
        <v>21</v>
      </c>
      <c r="V882" s="17"/>
      <c r="X882" s="15" t="s">
        <v>18</v>
      </c>
      <c r="Y882" s="16">
        <f>SUM(Y863:Y881)</f>
        <v>505.28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9" t="s">
        <v>29</v>
      </c>
      <c r="AD897" s="159"/>
      <c r="AE897" s="159"/>
    </row>
    <row r="898" spans="2:41">
      <c r="H898" s="156" t="s">
        <v>28</v>
      </c>
      <c r="I898" s="156"/>
      <c r="J898" s="156"/>
      <c r="V898" s="17"/>
      <c r="AC898" s="159"/>
      <c r="AD898" s="159"/>
      <c r="AE898" s="159"/>
    </row>
    <row r="899" spans="2:41">
      <c r="H899" s="156"/>
      <c r="I899" s="156"/>
      <c r="J899" s="156"/>
      <c r="V899" s="17"/>
      <c r="AC899" s="159"/>
      <c r="AD899" s="159"/>
      <c r="AE899" s="159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-505.28</v>
      </c>
      <c r="E903" s="157" t="s">
        <v>20</v>
      </c>
      <c r="F903" s="157"/>
      <c r="G903" s="157"/>
      <c r="H903" s="157"/>
      <c r="V903" s="17"/>
      <c r="X903" s="23" t="s">
        <v>32</v>
      </c>
      <c r="Y903" s="20">
        <f>IF(B903="PAGADO",0,C908)</f>
        <v>-505.28</v>
      </c>
      <c r="AA903" s="157" t="s">
        <v>20</v>
      </c>
      <c r="AB903" s="157"/>
      <c r="AC903" s="157"/>
      <c r="AD903" s="15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505.28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505.28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-505.28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-505.28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0" t="str">
        <f>IF(C908&lt;0,"NO PAGAR","COBRAR")</f>
        <v>NO PAGAR</v>
      </c>
      <c r="C909" s="16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0" t="str">
        <f>IF(Y908&lt;0,"NO PAGAR","COBRAR")</f>
        <v>NO PAGAR</v>
      </c>
      <c r="Y909" s="16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505.28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505.28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505.28</v>
      </c>
      <c r="V930" s="17"/>
      <c r="X930" s="15" t="s">
        <v>18</v>
      </c>
      <c r="Y930" s="16">
        <f>SUM(Y911:Y929)</f>
        <v>505.28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6" t="s">
        <v>30</v>
      </c>
      <c r="I943" s="156"/>
      <c r="J943" s="156"/>
      <c r="V943" s="17"/>
      <c r="AA943" s="156" t="s">
        <v>31</v>
      </c>
      <c r="AB943" s="156"/>
      <c r="AC943" s="156"/>
    </row>
    <row r="944" spans="1:43">
      <c r="H944" s="156"/>
      <c r="I944" s="156"/>
      <c r="J944" s="156"/>
      <c r="V944" s="17"/>
      <c r="AA944" s="156"/>
      <c r="AB944" s="156"/>
      <c r="AC944" s="15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-505.28</v>
      </c>
      <c r="E948" s="157" t="s">
        <v>20</v>
      </c>
      <c r="F948" s="157"/>
      <c r="G948" s="157"/>
      <c r="H948" s="157"/>
      <c r="V948" s="17"/>
      <c r="X948" s="23" t="s">
        <v>32</v>
      </c>
      <c r="Y948" s="20">
        <f>IF(B1748="PAGADO",0,C953)</f>
        <v>-505.28</v>
      </c>
      <c r="AA948" s="157" t="s">
        <v>20</v>
      </c>
      <c r="AB948" s="157"/>
      <c r="AC948" s="157"/>
      <c r="AD948" s="15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505.28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505.28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-505.28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-505.28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58" t="str">
        <f>IF(Y953&lt;0,"NO PAGAR","COBRAR'")</f>
        <v>NO PAGAR</v>
      </c>
      <c r="Y954" s="15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58" t="str">
        <f>IF(C953&lt;0,"NO PAGAR","COBRAR'")</f>
        <v>NO PAGAR</v>
      </c>
      <c r="C955" s="158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505.28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505.28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505.28</v>
      </c>
      <c r="D976" t="s">
        <v>22</v>
      </c>
      <c r="E976" t="s">
        <v>21</v>
      </c>
      <c r="V976" s="17"/>
      <c r="X976" s="15" t="s">
        <v>18</v>
      </c>
      <c r="Y976" s="16">
        <f>SUM(Y957:Y975)</f>
        <v>505.28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9" t="s">
        <v>29</v>
      </c>
      <c r="AD990" s="159"/>
      <c r="AE990" s="159"/>
    </row>
    <row r="991" spans="5:31">
      <c r="H991" s="156" t="s">
        <v>28</v>
      </c>
      <c r="I991" s="156"/>
      <c r="J991" s="156"/>
      <c r="V991" s="17"/>
      <c r="AC991" s="159"/>
      <c r="AD991" s="159"/>
      <c r="AE991" s="159"/>
    </row>
    <row r="992" spans="5:31">
      <c r="H992" s="156"/>
      <c r="I992" s="156"/>
      <c r="J992" s="156"/>
      <c r="V992" s="17"/>
      <c r="AC992" s="159"/>
      <c r="AD992" s="159"/>
      <c r="AE992" s="159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-505.28</v>
      </c>
      <c r="E996" s="157" t="s">
        <v>20</v>
      </c>
      <c r="F996" s="157"/>
      <c r="G996" s="157"/>
      <c r="H996" s="157"/>
      <c r="V996" s="17"/>
      <c r="X996" s="23" t="s">
        <v>32</v>
      </c>
      <c r="Y996" s="20">
        <f>IF(B996="PAGADO",0,C1001)</f>
        <v>-505.28</v>
      </c>
      <c r="AA996" s="157" t="s">
        <v>20</v>
      </c>
      <c r="AB996" s="157"/>
      <c r="AC996" s="157"/>
      <c r="AD996" s="15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505.28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505.28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-505.28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-505.28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0" t="str">
        <f>IF(C1001&lt;0,"NO PAGAR","COBRAR")</f>
        <v>NO PAGAR</v>
      </c>
      <c r="C1002" s="16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0" t="str">
        <f>IF(Y1001&lt;0,"NO PAGAR","COBRAR")</f>
        <v>NO PAGAR</v>
      </c>
      <c r="Y1002" s="16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505.28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505.28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505.28</v>
      </c>
      <c r="V1023" s="17"/>
      <c r="X1023" s="15" t="s">
        <v>18</v>
      </c>
      <c r="Y1023" s="16">
        <f>SUM(Y1004:Y1022)</f>
        <v>505.28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6" t="s">
        <v>30</v>
      </c>
      <c r="I1036" s="156"/>
      <c r="J1036" s="156"/>
      <c r="V1036" s="17"/>
      <c r="AA1036" s="156" t="s">
        <v>31</v>
      </c>
      <c r="AB1036" s="156"/>
      <c r="AC1036" s="156"/>
    </row>
    <row r="1037" spans="1:43">
      <c r="H1037" s="156"/>
      <c r="I1037" s="156"/>
      <c r="J1037" s="156"/>
      <c r="V1037" s="17"/>
      <c r="AA1037" s="156"/>
      <c r="AB1037" s="156"/>
      <c r="AC1037" s="15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-505.28</v>
      </c>
      <c r="E1041" s="157" t="s">
        <v>20</v>
      </c>
      <c r="F1041" s="157"/>
      <c r="G1041" s="157"/>
      <c r="H1041" s="157"/>
      <c r="V1041" s="17"/>
      <c r="X1041" s="23" t="s">
        <v>32</v>
      </c>
      <c r="Y1041" s="20">
        <f>IF(B1841="PAGADO",0,C1046)</f>
        <v>-505.28</v>
      </c>
      <c r="AA1041" s="157" t="s">
        <v>20</v>
      </c>
      <c r="AB1041" s="157"/>
      <c r="AC1041" s="157"/>
      <c r="AD1041" s="15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505.28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505.28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-505.28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-505.28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58" t="str">
        <f>IF(Y1046&lt;0,"NO PAGAR","COBRAR'")</f>
        <v>NO PAGAR</v>
      </c>
      <c r="Y1047" s="15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58" t="str">
        <f>IF(C1046&lt;0,"NO PAGAR","COBRAR'")</f>
        <v>NO PAGAR</v>
      </c>
      <c r="C1048" s="158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505.28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505.28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505.28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505.28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Y446" zoomScale="85" zoomScaleNormal="85" workbookViewId="0">
      <selection activeCell="Y464" sqref="Y464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9" t="s">
        <v>29</v>
      </c>
      <c r="AD2" s="159"/>
      <c r="AE2" s="159"/>
    </row>
    <row r="3" spans="2:41">
      <c r="H3" s="156" t="s">
        <v>28</v>
      </c>
      <c r="I3" s="156"/>
      <c r="J3" s="156"/>
      <c r="V3" s="17"/>
      <c r="AC3" s="159"/>
      <c r="AD3" s="159"/>
      <c r="AE3" s="159"/>
    </row>
    <row r="4" spans="2:41">
      <c r="H4" s="156"/>
      <c r="I4" s="156"/>
      <c r="J4" s="156"/>
      <c r="V4" s="17"/>
      <c r="AC4" s="159"/>
      <c r="AD4" s="159"/>
      <c r="AE4" s="159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7" t="s">
        <v>62</v>
      </c>
      <c r="F8" s="157"/>
      <c r="G8" s="157"/>
      <c r="H8" s="157"/>
      <c r="O8" s="168" t="s">
        <v>188</v>
      </c>
      <c r="P8" s="168"/>
      <c r="Q8" s="168"/>
      <c r="V8" s="17"/>
      <c r="X8" s="23" t="s">
        <v>156</v>
      </c>
      <c r="Y8" s="20">
        <f>IF(B8="PAGADO",0,C13)</f>
        <v>212.35000000000002</v>
      </c>
      <c r="AA8" s="157" t="s">
        <v>142</v>
      </c>
      <c r="AB8" s="157"/>
      <c r="AC8" s="157"/>
      <c r="AD8" s="15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60" t="str">
        <f>IF(C13&lt;0,"NO PAGAR","COBRAR")</f>
        <v>COBRAR</v>
      </c>
      <c r="C14" s="16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0" t="str">
        <f>IF(Y13&lt;0,"NO PAGAR","COBRAR")</f>
        <v>COBRAR</v>
      </c>
      <c r="Y14" s="16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6" t="s">
        <v>30</v>
      </c>
      <c r="I48" s="156"/>
      <c r="J48" s="156"/>
      <c r="V48" s="17"/>
      <c r="AA48" s="156" t="s">
        <v>31</v>
      </c>
      <c r="AB48" s="156"/>
      <c r="AC48" s="156"/>
    </row>
    <row r="49" spans="2:41">
      <c r="H49" s="156"/>
      <c r="I49" s="156"/>
      <c r="J49" s="156"/>
      <c r="V49" s="17"/>
      <c r="AA49" s="156"/>
      <c r="AB49" s="156"/>
      <c r="AC49" s="15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7" t="s">
        <v>142</v>
      </c>
      <c r="F53" s="157"/>
      <c r="G53" s="157"/>
      <c r="H53" s="157"/>
      <c r="V53" s="17"/>
      <c r="X53" s="23" t="s">
        <v>32</v>
      </c>
      <c r="Y53" s="20">
        <f>IF(B53="PAGADO",0,C58)</f>
        <v>142.09</v>
      </c>
      <c r="AA53" s="157" t="s">
        <v>253</v>
      </c>
      <c r="AB53" s="157"/>
      <c r="AC53" s="157"/>
      <c r="AD53" s="15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58" t="str">
        <f>IF(Y58&lt;0,"NO PAGAR","COBRAR'")</f>
        <v>COBRAR'</v>
      </c>
      <c r="Y59" s="15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58" t="str">
        <f>IF(C58&lt;0,"NO PAGAR","COBRAR'")</f>
        <v>COBRAR'</v>
      </c>
      <c r="C60" s="15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9" t="s">
        <v>29</v>
      </c>
      <c r="AD99" s="159"/>
      <c r="AE99" s="159"/>
    </row>
    <row r="100" spans="2:41">
      <c r="H100" s="156" t="s">
        <v>28</v>
      </c>
      <c r="I100" s="156"/>
      <c r="J100" s="156"/>
      <c r="V100" s="17"/>
      <c r="AC100" s="159"/>
      <c r="AD100" s="159"/>
      <c r="AE100" s="159"/>
    </row>
    <row r="101" spans="2:41">
      <c r="H101" s="156"/>
      <c r="I101" s="156"/>
      <c r="J101" s="156"/>
      <c r="V101" s="17"/>
      <c r="AC101" s="159"/>
      <c r="AD101" s="159"/>
      <c r="AE101" s="159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7" t="s">
        <v>62</v>
      </c>
      <c r="F105" s="157"/>
      <c r="G105" s="157"/>
      <c r="H105" s="157"/>
      <c r="V105" s="17"/>
      <c r="X105" s="23" t="s">
        <v>75</v>
      </c>
      <c r="Y105" s="20">
        <f>IF(B105="PAGADO",0,C110)</f>
        <v>0</v>
      </c>
      <c r="AA105" s="157" t="s">
        <v>311</v>
      </c>
      <c r="AB105" s="157"/>
      <c r="AC105" s="157"/>
      <c r="AD105" s="15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60" t="str">
        <f>IF(C110&lt;0,"NO PAGAR","COBRAR")</f>
        <v>COBRAR</v>
      </c>
      <c r="C111" s="16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60" t="str">
        <f>IF(Y110&lt;0,"NO PAGAR","COBRAR")</f>
        <v>NO PAGAR</v>
      </c>
      <c r="Y111" s="16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6" t="s">
        <v>30</v>
      </c>
      <c r="I132" s="156"/>
      <c r="J132" s="156"/>
      <c r="V132" s="17"/>
      <c r="AA132" s="156" t="s">
        <v>31</v>
      </c>
      <c r="AB132" s="156"/>
      <c r="AC132" s="156"/>
    </row>
    <row r="133" spans="1:43">
      <c r="H133" s="156"/>
      <c r="I133" s="156"/>
      <c r="J133" s="156"/>
      <c r="V133" s="17"/>
      <c r="AA133" s="156"/>
      <c r="AB133" s="156"/>
      <c r="AC133" s="15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7" t="s">
        <v>311</v>
      </c>
      <c r="F137" s="157"/>
      <c r="G137" s="157"/>
      <c r="H137" s="157"/>
      <c r="V137" s="17"/>
      <c r="X137" s="23" t="s">
        <v>82</v>
      </c>
      <c r="Y137" s="20">
        <f>IF(B137="PAGADO",0,C142)</f>
        <v>474.76</v>
      </c>
      <c r="AA137" s="157" t="s">
        <v>311</v>
      </c>
      <c r="AB137" s="157"/>
      <c r="AC137" s="157"/>
      <c r="AD137" s="15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58" t="str">
        <f>IF(Y142&lt;0,"NO PAGAR","COBRAR'")</f>
        <v>COBRAR'</v>
      </c>
      <c r="Y143" s="15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58" t="str">
        <f>IF(C142&lt;0,"NO PAGAR","COBRAR'")</f>
        <v>COBRAR'</v>
      </c>
      <c r="C144" s="15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9" t="s">
        <v>29</v>
      </c>
      <c r="AD180" s="159"/>
      <c r="AE180" s="159"/>
    </row>
    <row r="181" spans="2:41">
      <c r="H181" s="156" t="s">
        <v>28</v>
      </c>
      <c r="I181" s="156"/>
      <c r="J181" s="156"/>
      <c r="V181" s="17"/>
      <c r="AC181" s="159"/>
      <c r="AD181" s="159"/>
      <c r="AE181" s="159"/>
    </row>
    <row r="182" spans="2:41">
      <c r="H182" s="156"/>
      <c r="I182" s="156"/>
      <c r="J182" s="156"/>
      <c r="V182" s="17"/>
      <c r="AC182" s="159"/>
      <c r="AD182" s="159"/>
      <c r="AE182" s="159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7" t="s">
        <v>253</v>
      </c>
      <c r="F186" s="157"/>
      <c r="G186" s="157"/>
      <c r="H186" s="157"/>
      <c r="V186" s="17"/>
      <c r="X186" s="23" t="s">
        <v>130</v>
      </c>
      <c r="Y186" s="20">
        <f>IF(B186="PAGADO",0,C191)</f>
        <v>1010</v>
      </c>
      <c r="AA186" s="157" t="s">
        <v>311</v>
      </c>
      <c r="AB186" s="157"/>
      <c r="AC186" s="157"/>
      <c r="AD186" s="15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60" t="str">
        <f>IF(C191&lt;0,"NO PAGAR","COBRAR")</f>
        <v>COBRAR</v>
      </c>
      <c r="C192" s="16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0" t="str">
        <f>IF(Y191&lt;0,"NO PAGAR","COBRAR")</f>
        <v>COBRAR</v>
      </c>
      <c r="Y192" s="16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6" t="s">
        <v>30</v>
      </c>
      <c r="I226" s="156"/>
      <c r="J226" s="156"/>
      <c r="V226" s="17"/>
      <c r="AA226" s="156" t="s">
        <v>31</v>
      </c>
      <c r="AB226" s="156"/>
      <c r="AC226" s="156"/>
    </row>
    <row r="227" spans="2:41">
      <c r="H227" s="156"/>
      <c r="I227" s="156"/>
      <c r="J227" s="156"/>
      <c r="V227" s="17"/>
      <c r="AA227" s="156"/>
      <c r="AB227" s="156"/>
      <c r="AC227" s="15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7" t="s">
        <v>253</v>
      </c>
      <c r="F231" s="157"/>
      <c r="G231" s="157"/>
      <c r="H231" s="157"/>
      <c r="V231" s="17"/>
      <c r="X231" s="23" t="s">
        <v>82</v>
      </c>
      <c r="Y231" s="20">
        <f>IF(B231="PAGADO",0,C236)</f>
        <v>0</v>
      </c>
      <c r="AA231" s="157" t="s">
        <v>253</v>
      </c>
      <c r="AB231" s="157"/>
      <c r="AC231" s="157"/>
      <c r="AD231" s="15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58" t="str">
        <f>IF(Y236&lt;0,"NO PAGAR","COBRAR'")</f>
        <v>COBRAR'</v>
      </c>
      <c r="Y237" s="15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58" t="str">
        <f>IF(C236&lt;0,"NO PAGAR","COBRAR'")</f>
        <v>COBRAR'</v>
      </c>
      <c r="C238" s="158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9" t="s">
        <v>29</v>
      </c>
      <c r="AD272" s="159"/>
      <c r="AE272" s="159"/>
    </row>
    <row r="273" spans="2:41">
      <c r="H273" s="156" t="s">
        <v>28</v>
      </c>
      <c r="I273" s="156"/>
      <c r="J273" s="156"/>
      <c r="V273" s="17"/>
      <c r="AC273" s="159"/>
      <c r="AD273" s="159"/>
      <c r="AE273" s="159"/>
    </row>
    <row r="274" spans="2:41">
      <c r="H274" s="156"/>
      <c r="I274" s="156"/>
      <c r="J274" s="156"/>
      <c r="V274" s="17"/>
      <c r="AC274" s="159"/>
      <c r="AD274" s="159"/>
      <c r="AE274" s="159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7" t="s">
        <v>253</v>
      </c>
      <c r="F278" s="157"/>
      <c r="G278" s="157"/>
      <c r="H278" s="157"/>
      <c r="V278" s="17"/>
      <c r="X278" s="23" t="s">
        <v>32</v>
      </c>
      <c r="Y278" s="20">
        <f>IF(B278="PAGADO",0,C283)</f>
        <v>-367.1</v>
      </c>
      <c r="AA278" s="157" t="s">
        <v>253</v>
      </c>
      <c r="AB278" s="157"/>
      <c r="AC278" s="157"/>
      <c r="AD278" s="15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60" t="str">
        <f>IF(C283&lt;0,"NO PAGAR","COBRAR")</f>
        <v>NO PAGAR</v>
      </c>
      <c r="C284" s="16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0" t="str">
        <f>IF(Y283&lt;0,"NO PAGAR","COBRAR")</f>
        <v>NO PAGAR</v>
      </c>
      <c r="Y284" s="16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6" t="s">
        <v>30</v>
      </c>
      <c r="I318" s="156"/>
      <c r="J318" s="156"/>
      <c r="V318" s="17"/>
      <c r="AA318" s="156" t="s">
        <v>31</v>
      </c>
      <c r="AB318" s="156"/>
      <c r="AC318" s="156"/>
    </row>
    <row r="319" spans="1:43">
      <c r="H319" s="156"/>
      <c r="I319" s="156"/>
      <c r="J319" s="156"/>
      <c r="V319" s="17"/>
      <c r="AA319" s="156"/>
      <c r="AB319" s="156"/>
      <c r="AC319" s="15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7" t="s">
        <v>311</v>
      </c>
      <c r="F323" s="157"/>
      <c r="G323" s="157"/>
      <c r="H323" s="157"/>
      <c r="V323" s="17"/>
      <c r="X323" s="23" t="s">
        <v>32</v>
      </c>
      <c r="Y323" s="20">
        <f>IF(B1090="PAGADO",0,C328)</f>
        <v>-324.73999999999978</v>
      </c>
      <c r="AA323" s="157" t="s">
        <v>311</v>
      </c>
      <c r="AB323" s="157"/>
      <c r="AC323" s="157"/>
      <c r="AD323" s="15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58" t="str">
        <f>IF(Y328&lt;0,"NO PAGAR","COBRAR'")</f>
        <v>NO PAGAR</v>
      </c>
      <c r="Y329" s="15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58" t="str">
        <f>IF(C328&lt;0,"NO PAGAR","COBRAR'")</f>
        <v>NO PAGAR</v>
      </c>
      <c r="C330" s="15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4" t="s">
        <v>64</v>
      </c>
      <c r="AC368" s="163" t="s">
        <v>29</v>
      </c>
      <c r="AD368" s="163"/>
      <c r="AE368" s="163"/>
    </row>
    <row r="369" spans="2:41">
      <c r="V369" s="17"/>
      <c r="X369" s="164"/>
      <c r="AC369" s="163"/>
      <c r="AD369" s="163"/>
      <c r="AE369" s="163"/>
    </row>
    <row r="370" spans="2:41" ht="23.25">
      <c r="B370" s="22" t="s">
        <v>64</v>
      </c>
      <c r="V370" s="17"/>
      <c r="X370" s="164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7" t="s">
        <v>311</v>
      </c>
      <c r="AB371" s="157"/>
      <c r="AC371" s="157"/>
      <c r="AD371" s="157"/>
    </row>
    <row r="372" spans="2:41" ht="23.25">
      <c r="B372" s="1" t="s">
        <v>0</v>
      </c>
      <c r="C372" s="19">
        <f>H388</f>
        <v>590</v>
      </c>
      <c r="E372" s="157" t="s">
        <v>311</v>
      </c>
      <c r="F372" s="157"/>
      <c r="G372" s="157"/>
      <c r="H372" s="15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60" t="str">
        <f>IF(C376&lt;0,"NO PAGAR","COBRAR")</f>
        <v>COBRAR</v>
      </c>
      <c r="C377" s="160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60" t="str">
        <f>IF(Y376&lt;0,"NO PAGAR","COBRAR")</f>
        <v>NO PAGAR</v>
      </c>
      <c r="Y377" s="160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6" t="s">
        <v>31</v>
      </c>
      <c r="AB405" s="156"/>
      <c r="AC405" s="156"/>
    </row>
    <row r="406" spans="1:43" ht="15" customHeight="1">
      <c r="H406" s="76"/>
      <c r="I406" s="76"/>
      <c r="J406" s="76"/>
      <c r="V406" s="17"/>
      <c r="AA406" s="156"/>
      <c r="AB406" s="156"/>
      <c r="AC406" s="15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57" t="s">
        <v>62</v>
      </c>
      <c r="F410" s="157"/>
      <c r="G410" s="157"/>
      <c r="H410" s="157"/>
      <c r="V410" s="17"/>
      <c r="X410" s="23" t="s">
        <v>82</v>
      </c>
      <c r="Y410" s="20">
        <f>IF(B410="PAGADO",0,C415)</f>
        <v>0</v>
      </c>
      <c r="AA410" s="157" t="s">
        <v>142</v>
      </c>
      <c r="AB410" s="157"/>
      <c r="AC410" s="157"/>
      <c r="AD410" s="15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58" t="str">
        <f>IF(Y415&lt;0,"NO PAGAR","COBRAR'")</f>
        <v>COBRAR'</v>
      </c>
      <c r="Y416" s="15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58" t="str">
        <f>IF(C415&lt;0,"NO PAGAR","COBRAR'")</f>
        <v>COBRAR'</v>
      </c>
      <c r="C417" s="15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9" t="s">
        <v>29</v>
      </c>
      <c r="AD441" s="159"/>
      <c r="AE441" s="159"/>
    </row>
    <row r="442" spans="2:41" ht="35.25" customHeight="1">
      <c r="H442" s="76" t="s">
        <v>28</v>
      </c>
      <c r="I442" s="76"/>
      <c r="J442" s="76"/>
      <c r="V442" s="17"/>
      <c r="AC442" s="159"/>
      <c r="AD442" s="159"/>
      <c r="AE442" s="159"/>
    </row>
    <row r="443" spans="2:41" ht="15" customHeight="1">
      <c r="H443" s="76"/>
      <c r="I443" s="76"/>
      <c r="J443" s="76"/>
      <c r="V443" s="17"/>
      <c r="AC443" s="159"/>
      <c r="AD443" s="159"/>
      <c r="AE443" s="159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7" t="s">
        <v>311</v>
      </c>
      <c r="F447" s="157"/>
      <c r="G447" s="157"/>
      <c r="H447" s="157"/>
      <c r="V447" s="17"/>
      <c r="X447" s="23" t="s">
        <v>32</v>
      </c>
      <c r="Y447" s="20">
        <f>IF(B447="PAGADO",0,C452)</f>
        <v>221.34</v>
      </c>
      <c r="AA447" s="157" t="s">
        <v>253</v>
      </c>
      <c r="AB447" s="157"/>
      <c r="AC447" s="157"/>
      <c r="AD447" s="157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60" t="str">
        <f>IF(C452&lt;0,"NO PAGAR","COBRAR")</f>
        <v>COBRAR</v>
      </c>
      <c r="C453" s="16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60" t="str">
        <f>IF(Y452&lt;0,"NO PAGAR","COBRAR")</f>
        <v>NO PAGAR</v>
      </c>
      <c r="Y453" s="16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6" t="s">
        <v>31</v>
      </c>
      <c r="AB480" s="156"/>
      <c r="AC480" s="156"/>
    </row>
    <row r="481" spans="2:41" ht="15" customHeight="1">
      <c r="H481" s="76"/>
      <c r="I481" s="76"/>
      <c r="J481" s="76"/>
      <c r="V481" s="17"/>
      <c r="AA481" s="156"/>
      <c r="AB481" s="156"/>
      <c r="AC481" s="156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IF(X447="PAGADO",0,C452)</f>
        <v>221.34</v>
      </c>
      <c r="E485" s="157" t="s">
        <v>20</v>
      </c>
      <c r="F485" s="157"/>
      <c r="G485" s="157"/>
      <c r="H485" s="157"/>
      <c r="V485" s="17"/>
      <c r="X485" s="23" t="s">
        <v>32</v>
      </c>
      <c r="Y485" s="20">
        <f>IF(B1280="PAGADO",0,C490)</f>
        <v>-354.41999999999985</v>
      </c>
      <c r="AA485" s="157" t="s">
        <v>20</v>
      </c>
      <c r="AB485" s="157"/>
      <c r="AC485" s="157"/>
      <c r="AD485" s="157"/>
    </row>
    <row r="486" spans="2:41">
      <c r="B486" s="1" t="s">
        <v>0</v>
      </c>
      <c r="C486" s="19">
        <f>H501</f>
        <v>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221.34</v>
      </c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0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575.75999999999988</v>
      </c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354.41999999999985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-354.41999999999985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-354.41999999999985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58" t="str">
        <f>IF(Y490&lt;0,"NO PAGAR","COBRAR'")</f>
        <v>NO PAGAR</v>
      </c>
      <c r="Y491" s="158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58" t="str">
        <f>IF(C490&lt;0,"NO PAGAR","COBRAR'")</f>
        <v>NO PAGAR</v>
      </c>
      <c r="C492" s="158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354.41999999999985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16</v>
      </c>
      <c r="C501" s="10"/>
      <c r="E501" s="153" t="s">
        <v>7</v>
      </c>
      <c r="F501" s="154"/>
      <c r="G501" s="155"/>
      <c r="H501" s="5">
        <f>SUM(H487:H500)</f>
        <v>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575.75999999999988</v>
      </c>
      <c r="D513" t="s">
        <v>22</v>
      </c>
      <c r="E513" t="s">
        <v>21</v>
      </c>
      <c r="V513" s="17"/>
      <c r="X513" s="15" t="s">
        <v>18</v>
      </c>
      <c r="Y513" s="16">
        <f>SUM(Y494:Y512)</f>
        <v>354.41999999999985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9" t="s">
        <v>29</v>
      </c>
      <c r="AD528" s="159"/>
      <c r="AE528" s="159"/>
    </row>
    <row r="529" spans="2:41" ht="36" customHeight="1">
      <c r="H529" s="76" t="s">
        <v>28</v>
      </c>
      <c r="I529" s="76"/>
      <c r="J529" s="76"/>
      <c r="V529" s="17"/>
      <c r="AC529" s="159"/>
      <c r="AD529" s="159"/>
      <c r="AE529" s="159"/>
    </row>
    <row r="530" spans="2:41" ht="15" customHeight="1">
      <c r="H530" s="76"/>
      <c r="I530" s="76"/>
      <c r="J530" s="76"/>
      <c r="V530" s="17"/>
      <c r="AC530" s="159"/>
      <c r="AD530" s="159"/>
      <c r="AE530" s="159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-354.41999999999985</v>
      </c>
      <c r="E534" s="157" t="s">
        <v>20</v>
      </c>
      <c r="F534" s="157"/>
      <c r="G534" s="157"/>
      <c r="H534" s="157"/>
      <c r="V534" s="17"/>
      <c r="X534" s="23" t="s">
        <v>32</v>
      </c>
      <c r="Y534" s="20">
        <f>IF(B534="PAGADO",0,C539)</f>
        <v>-354.41999999999985</v>
      </c>
      <c r="AA534" s="157" t="s">
        <v>20</v>
      </c>
      <c r="AB534" s="157"/>
      <c r="AC534" s="157"/>
      <c r="AD534" s="157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354.41999999999985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354.41999999999985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-354.41999999999985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-354.41999999999985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60" t="str">
        <f>IF(C539&lt;0,"NO PAGAR","COBRAR")</f>
        <v>NO PAGAR</v>
      </c>
      <c r="C540" s="16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60" t="str">
        <f>IF(Y539&lt;0,"NO PAGAR","COBRAR")</f>
        <v>NO PAGAR</v>
      </c>
      <c r="Y540" s="16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>
        <f>IF(Y490&lt;=0,Y490*-1)</f>
        <v>354.41999999999985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ADELANTADO</v>
      </c>
      <c r="Y542" s="10">
        <f>IF(C539&lt;=0,C539*-1)</f>
        <v>354.41999999999985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354.41999999999985</v>
      </c>
      <c r="V561" s="17"/>
      <c r="X561" s="15" t="s">
        <v>18</v>
      </c>
      <c r="Y561" s="16">
        <f>SUM(Y542:Y560)</f>
        <v>354.41999999999985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6" t="s">
        <v>31</v>
      </c>
      <c r="AB574" s="156"/>
      <c r="AC574" s="156"/>
    </row>
    <row r="575" spans="1:43" ht="15" customHeight="1">
      <c r="H575" s="76"/>
      <c r="I575" s="76"/>
      <c r="J575" s="76"/>
      <c r="V575" s="17"/>
      <c r="AA575" s="156"/>
      <c r="AB575" s="156"/>
      <c r="AC575" s="156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-354.41999999999985</v>
      </c>
      <c r="E579" s="157" t="s">
        <v>20</v>
      </c>
      <c r="F579" s="157"/>
      <c r="G579" s="157"/>
      <c r="H579" s="157"/>
      <c r="V579" s="17"/>
      <c r="X579" s="23" t="s">
        <v>32</v>
      </c>
      <c r="Y579" s="20">
        <f>IF(B1379="PAGADO",0,C584)</f>
        <v>-354.41999999999985</v>
      </c>
      <c r="AA579" s="157" t="s">
        <v>20</v>
      </c>
      <c r="AB579" s="157"/>
      <c r="AC579" s="157"/>
      <c r="AD579" s="157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354.41999999999985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354.41999999999985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-354.41999999999985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-354.41999999999985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58" t="str">
        <f>IF(Y584&lt;0,"NO PAGAR","COBRAR'")</f>
        <v>NO PAGAR</v>
      </c>
      <c r="Y585" s="15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58" t="str">
        <f>IF(C584&lt;0,"NO PAGAR","COBRAR'")</f>
        <v>NO PAGAR</v>
      </c>
      <c r="C586" s="15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ADELANTADO</v>
      </c>
      <c r="C588" s="10">
        <f>IF(Y539&lt;=0,Y539*-1)</f>
        <v>354.41999999999985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ADELANTADO</v>
      </c>
      <c r="Y588" s="10">
        <f>IF(C584&lt;=0,C584*-1)</f>
        <v>354.41999999999985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354.41999999999985</v>
      </c>
      <c r="D607" t="s">
        <v>22</v>
      </c>
      <c r="E607" t="s">
        <v>21</v>
      </c>
      <c r="V607" s="17"/>
      <c r="X607" s="15" t="s">
        <v>18</v>
      </c>
      <c r="Y607" s="16">
        <f>SUM(Y588:Y606)</f>
        <v>354.41999999999985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9" t="s">
        <v>29</v>
      </c>
      <c r="AD621" s="159"/>
      <c r="AE621" s="159"/>
    </row>
    <row r="622" spans="8:31" ht="15" customHeight="1">
      <c r="H622" s="76" t="s">
        <v>28</v>
      </c>
      <c r="I622" s="76"/>
      <c r="J622" s="76"/>
      <c r="V622" s="17"/>
      <c r="AC622" s="159"/>
      <c r="AD622" s="159"/>
      <c r="AE622" s="159"/>
    </row>
    <row r="623" spans="8:31" ht="15" customHeight="1">
      <c r="H623" s="76"/>
      <c r="I623" s="76"/>
      <c r="J623" s="76"/>
      <c r="V623" s="17"/>
      <c r="AC623" s="159"/>
      <c r="AD623" s="159"/>
      <c r="AE623" s="159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-354.41999999999985</v>
      </c>
      <c r="E627" s="157" t="s">
        <v>20</v>
      </c>
      <c r="F627" s="157"/>
      <c r="G627" s="157"/>
      <c r="H627" s="157"/>
      <c r="V627" s="17"/>
      <c r="X627" s="23" t="s">
        <v>32</v>
      </c>
      <c r="Y627" s="20">
        <f>IF(B627="PAGADO",0,C632)</f>
        <v>-354.41999999999985</v>
      </c>
      <c r="AA627" s="157" t="s">
        <v>20</v>
      </c>
      <c r="AB627" s="157"/>
      <c r="AC627" s="157"/>
      <c r="AD627" s="157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354.41999999999985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354.41999999999985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-354.41999999999985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-354.41999999999985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60" t="str">
        <f>IF(C632&lt;0,"NO PAGAR","COBRAR")</f>
        <v>NO PAGAR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0" t="str">
        <f>IF(Y632&lt;0,"NO PAGAR","COBRAR")</f>
        <v>NO PAGAR</v>
      </c>
      <c r="Y633" s="16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>
        <f>IF(Y579&lt;=0,Y579*-1)</f>
        <v>354.41999999999985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ADELANTADO</v>
      </c>
      <c r="Y635" s="10">
        <f>IF(C632&lt;=0,C632*-1)</f>
        <v>354.41999999999985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354.41999999999985</v>
      </c>
      <c r="V654" s="17"/>
      <c r="X654" s="15" t="s">
        <v>18</v>
      </c>
      <c r="Y654" s="16">
        <f>SUM(Y635:Y653)</f>
        <v>354.41999999999985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6" t="s">
        <v>31</v>
      </c>
      <c r="AB667" s="156"/>
      <c r="AC667" s="156"/>
    </row>
    <row r="668" spans="1:43" ht="15" customHeight="1">
      <c r="H668" s="76"/>
      <c r="I668" s="76"/>
      <c r="J668" s="76"/>
      <c r="V668" s="17"/>
      <c r="AA668" s="156"/>
      <c r="AB668" s="156"/>
      <c r="AC668" s="15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-354.41999999999985</v>
      </c>
      <c r="E672" s="157" t="s">
        <v>20</v>
      </c>
      <c r="F672" s="157"/>
      <c r="G672" s="157"/>
      <c r="H672" s="157"/>
      <c r="V672" s="17"/>
      <c r="X672" s="23" t="s">
        <v>32</v>
      </c>
      <c r="Y672" s="20">
        <f>IF(B1472="PAGADO",0,C677)</f>
        <v>-354.41999999999985</v>
      </c>
      <c r="AA672" s="157" t="s">
        <v>20</v>
      </c>
      <c r="AB672" s="157"/>
      <c r="AC672" s="157"/>
      <c r="AD672" s="157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354.41999999999985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354.41999999999985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-354.41999999999985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-354.41999999999985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58" t="str">
        <f>IF(Y677&lt;0,"NO PAGAR","COBRAR'")</f>
        <v>NO PAGAR</v>
      </c>
      <c r="Y678" s="15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58" t="str">
        <f>IF(C677&lt;0,"NO PAGAR","COBRAR'")</f>
        <v>NO PAGAR</v>
      </c>
      <c r="C679" s="15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ADELANTADO</v>
      </c>
      <c r="C681" s="10">
        <f>IF(Y632&lt;=0,Y632*-1)</f>
        <v>354.41999999999985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ADELANTADO</v>
      </c>
      <c r="Y681" s="10">
        <f>IF(C677&lt;=0,C677*-1)</f>
        <v>354.41999999999985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354.41999999999985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354.41999999999985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9" t="s">
        <v>29</v>
      </c>
      <c r="AD714" s="159"/>
      <c r="AE714" s="159"/>
    </row>
    <row r="715" spans="2:31" ht="15" customHeight="1">
      <c r="H715" s="76" t="s">
        <v>28</v>
      </c>
      <c r="I715" s="76"/>
      <c r="J715" s="76"/>
      <c r="V715" s="17"/>
      <c r="AC715" s="159"/>
      <c r="AD715" s="159"/>
      <c r="AE715" s="159"/>
    </row>
    <row r="716" spans="2:31" ht="15" customHeight="1">
      <c r="H716" s="76"/>
      <c r="I716" s="76"/>
      <c r="J716" s="76"/>
      <c r="V716" s="17"/>
      <c r="AC716" s="159"/>
      <c r="AD716" s="159"/>
      <c r="AE716" s="159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-354.41999999999985</v>
      </c>
      <c r="E720" s="157" t="s">
        <v>20</v>
      </c>
      <c r="F720" s="157"/>
      <c r="G720" s="157"/>
      <c r="H720" s="157"/>
      <c r="V720" s="17"/>
      <c r="X720" s="23" t="s">
        <v>32</v>
      </c>
      <c r="Y720" s="20">
        <f>IF(B720="PAGADO",0,C725)</f>
        <v>-354.41999999999985</v>
      </c>
      <c r="AA720" s="157" t="s">
        <v>20</v>
      </c>
      <c r="AB720" s="157"/>
      <c r="AC720" s="157"/>
      <c r="AD720" s="157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354.41999999999985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354.41999999999985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-354.41999999999985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-354.41999999999985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60" t="str">
        <f>IF(C725&lt;0,"NO PAGAR","COBRAR")</f>
        <v>NO PAGAR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0" t="str">
        <f>IF(Y725&lt;0,"NO PAGAR","COBRAR")</f>
        <v>NO PAGAR</v>
      </c>
      <c r="Y726" s="16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354.41999999999985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354.41999999999985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354.41999999999985</v>
      </c>
      <c r="V747" s="17"/>
      <c r="X747" s="15" t="s">
        <v>18</v>
      </c>
      <c r="Y747" s="16">
        <f>SUM(Y728:Y746)</f>
        <v>354.41999999999985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6" t="s">
        <v>31</v>
      </c>
      <c r="AB760" s="156"/>
      <c r="AC760" s="156"/>
    </row>
    <row r="761" spans="1:43" ht="15" customHeight="1">
      <c r="H761" s="76"/>
      <c r="I761" s="76"/>
      <c r="J761" s="76"/>
      <c r="V761" s="17"/>
      <c r="AA761" s="156"/>
      <c r="AB761" s="156"/>
      <c r="AC761" s="156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-354.41999999999985</v>
      </c>
      <c r="E765" s="157" t="s">
        <v>20</v>
      </c>
      <c r="F765" s="157"/>
      <c r="G765" s="157"/>
      <c r="H765" s="157"/>
      <c r="V765" s="17"/>
      <c r="X765" s="23" t="s">
        <v>32</v>
      </c>
      <c r="Y765" s="20">
        <f>IF(B1565="PAGADO",0,C770)</f>
        <v>-354.41999999999985</v>
      </c>
      <c r="AA765" s="157" t="s">
        <v>20</v>
      </c>
      <c r="AB765" s="157"/>
      <c r="AC765" s="157"/>
      <c r="AD765" s="157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354.41999999999985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354.41999999999985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-354.41999999999985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-354.41999999999985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58" t="str">
        <f>IF(Y770&lt;0,"NO PAGAR","COBRAR'")</f>
        <v>NO PAGAR</v>
      </c>
      <c r="Y771" s="15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58" t="str">
        <f>IF(C770&lt;0,"NO PAGAR","COBRAR'")</f>
        <v>NO PAGAR</v>
      </c>
      <c r="C772" s="158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ADELANTADO</v>
      </c>
      <c r="C774" s="10">
        <f>IF(Y725&lt;=0,Y725*-1)</f>
        <v>354.41999999999985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354.41999999999985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354.41999999999985</v>
      </c>
      <c r="D793" t="s">
        <v>22</v>
      </c>
      <c r="E793" t="s">
        <v>21</v>
      </c>
      <c r="V793" s="17"/>
      <c r="X793" s="15" t="s">
        <v>18</v>
      </c>
      <c r="Y793" s="16">
        <f>SUM(Y774:Y792)</f>
        <v>354.41999999999985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9" t="s">
        <v>29</v>
      </c>
      <c r="AD807" s="159"/>
      <c r="AE807" s="159"/>
    </row>
    <row r="808" spans="2:41" ht="15" customHeight="1">
      <c r="H808" s="76" t="s">
        <v>28</v>
      </c>
      <c r="I808" s="76"/>
      <c r="J808" s="76"/>
      <c r="V808" s="17"/>
      <c r="AC808" s="159"/>
      <c r="AD808" s="159"/>
      <c r="AE808" s="159"/>
    </row>
    <row r="809" spans="2:41" ht="15" customHeight="1">
      <c r="H809" s="76"/>
      <c r="I809" s="76"/>
      <c r="J809" s="76"/>
      <c r="V809" s="17"/>
      <c r="AC809" s="159"/>
      <c r="AD809" s="159"/>
      <c r="AE809" s="159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-354.41999999999985</v>
      </c>
      <c r="E813" s="157" t="s">
        <v>20</v>
      </c>
      <c r="F813" s="157"/>
      <c r="G813" s="157"/>
      <c r="H813" s="157"/>
      <c r="V813" s="17"/>
      <c r="X813" s="23" t="s">
        <v>32</v>
      </c>
      <c r="Y813" s="20">
        <f>IF(B813="PAGADO",0,C818)</f>
        <v>-354.41999999999985</v>
      </c>
      <c r="AA813" s="157" t="s">
        <v>20</v>
      </c>
      <c r="AB813" s="157"/>
      <c r="AC813" s="157"/>
      <c r="AD813" s="157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354.41999999999985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354.41999999999985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-354.41999999999985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-354.41999999999985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60" t="str">
        <f>IF(C818&lt;0,"NO PAGAR","COBRAR")</f>
        <v>NO PAGAR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0" t="str">
        <f>IF(Y818&lt;0,"NO PAGAR","COBRAR")</f>
        <v>NO PAGAR</v>
      </c>
      <c r="Y819" s="16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354.41999999999985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354.41999999999985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354.41999999999985</v>
      </c>
      <c r="V840" s="17"/>
      <c r="X840" s="15" t="s">
        <v>18</v>
      </c>
      <c r="Y840" s="16">
        <f>SUM(Y821:Y839)</f>
        <v>354.41999999999985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6" t="s">
        <v>31</v>
      </c>
      <c r="AB853" s="156"/>
      <c r="AC853" s="156"/>
    </row>
    <row r="854" spans="1:43" ht="15" customHeight="1">
      <c r="H854" s="76"/>
      <c r="I854" s="76"/>
      <c r="J854" s="76"/>
      <c r="V854" s="17"/>
      <c r="AA854" s="156"/>
      <c r="AB854" s="156"/>
      <c r="AC854" s="156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-354.41999999999985</v>
      </c>
      <c r="E858" s="157" t="s">
        <v>20</v>
      </c>
      <c r="F858" s="157"/>
      <c r="G858" s="157"/>
      <c r="H858" s="157"/>
      <c r="V858" s="17"/>
      <c r="X858" s="23" t="s">
        <v>32</v>
      </c>
      <c r="Y858" s="20">
        <f>IF(B1658="PAGADO",0,C863)</f>
        <v>-354.41999999999985</v>
      </c>
      <c r="AA858" s="157" t="s">
        <v>20</v>
      </c>
      <c r="AB858" s="157"/>
      <c r="AC858" s="157"/>
      <c r="AD858" s="157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354.41999999999985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354.41999999999985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-354.41999999999985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-354.41999999999985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58" t="str">
        <f>IF(Y863&lt;0,"NO PAGAR","COBRAR'")</f>
        <v>NO PAGAR</v>
      </c>
      <c r="Y864" s="15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58" t="str">
        <f>IF(C863&lt;0,"NO PAGAR","COBRAR'")</f>
        <v>NO PAGAR</v>
      </c>
      <c r="C865" s="158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354.41999999999985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354.41999999999985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354.41999999999985</v>
      </c>
      <c r="D886" t="s">
        <v>22</v>
      </c>
      <c r="E886" t="s">
        <v>21</v>
      </c>
      <c r="V886" s="17"/>
      <c r="X886" s="15" t="s">
        <v>18</v>
      </c>
      <c r="Y886" s="16">
        <f>SUM(Y867:Y885)</f>
        <v>354.41999999999985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9" t="s">
        <v>29</v>
      </c>
      <c r="AD901" s="159"/>
      <c r="AE901" s="159"/>
    </row>
    <row r="902" spans="2:41" ht="15" customHeight="1">
      <c r="H902" s="76" t="s">
        <v>28</v>
      </c>
      <c r="I902" s="76"/>
      <c r="J902" s="76"/>
      <c r="V902" s="17"/>
      <c r="AC902" s="159"/>
      <c r="AD902" s="159"/>
      <c r="AE902" s="159"/>
    </row>
    <row r="903" spans="2:41" ht="15" customHeight="1">
      <c r="H903" s="76"/>
      <c r="I903" s="76"/>
      <c r="J903" s="76"/>
      <c r="V903" s="17"/>
      <c r="AC903" s="159"/>
      <c r="AD903" s="159"/>
      <c r="AE903" s="159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-354.41999999999985</v>
      </c>
      <c r="E907" s="157" t="s">
        <v>20</v>
      </c>
      <c r="F907" s="157"/>
      <c r="G907" s="157"/>
      <c r="H907" s="157"/>
      <c r="V907" s="17"/>
      <c r="X907" s="23" t="s">
        <v>32</v>
      </c>
      <c r="Y907" s="20">
        <f>IF(B907="PAGADO",0,C912)</f>
        <v>-354.41999999999985</v>
      </c>
      <c r="AA907" s="157" t="s">
        <v>20</v>
      </c>
      <c r="AB907" s="157"/>
      <c r="AC907" s="157"/>
      <c r="AD907" s="157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354.41999999999985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354.41999999999985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-354.41999999999985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-354.41999999999985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60" t="str">
        <f>IF(C912&lt;0,"NO PAGAR","COBRAR")</f>
        <v>NO PAGAR</v>
      </c>
      <c r="C913" s="16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0" t="str">
        <f>IF(Y912&lt;0,"NO PAGAR","COBRAR")</f>
        <v>NO PAGAR</v>
      </c>
      <c r="Y913" s="16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354.41999999999985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354.41999999999985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354.41999999999985</v>
      </c>
      <c r="V934" s="17"/>
      <c r="X934" s="15" t="s">
        <v>18</v>
      </c>
      <c r="Y934" s="16">
        <f>SUM(Y915:Y933)</f>
        <v>354.41999999999985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6" t="s">
        <v>31</v>
      </c>
      <c r="AB947" s="156"/>
      <c r="AC947" s="156"/>
    </row>
    <row r="948" spans="1:43" ht="15" customHeight="1">
      <c r="H948" s="76"/>
      <c r="I948" s="76"/>
      <c r="J948" s="76"/>
      <c r="V948" s="17"/>
      <c r="AA948" s="156"/>
      <c r="AB948" s="156"/>
      <c r="AC948" s="156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-354.41999999999985</v>
      </c>
      <c r="E952" s="157" t="s">
        <v>20</v>
      </c>
      <c r="F952" s="157"/>
      <c r="G952" s="157"/>
      <c r="H952" s="157"/>
      <c r="V952" s="17"/>
      <c r="X952" s="23" t="s">
        <v>32</v>
      </c>
      <c r="Y952" s="20">
        <f>IF(B1752="PAGADO",0,C957)</f>
        <v>-354.41999999999985</v>
      </c>
      <c r="AA952" s="157" t="s">
        <v>20</v>
      </c>
      <c r="AB952" s="157"/>
      <c r="AC952" s="157"/>
      <c r="AD952" s="157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354.41999999999985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354.41999999999985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-354.41999999999985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-354.41999999999985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58" t="str">
        <f>IF(Y957&lt;0,"NO PAGAR","COBRAR'")</f>
        <v>NO PAGAR</v>
      </c>
      <c r="Y958" s="15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58" t="str">
        <f>IF(C957&lt;0,"NO PAGAR","COBRAR'")</f>
        <v>NO PAGAR</v>
      </c>
      <c r="C959" s="158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354.41999999999985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354.41999999999985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354.41999999999985</v>
      </c>
      <c r="D980" t="s">
        <v>22</v>
      </c>
      <c r="E980" t="s">
        <v>21</v>
      </c>
      <c r="V980" s="17"/>
      <c r="X980" s="15" t="s">
        <v>18</v>
      </c>
      <c r="Y980" s="16">
        <f>SUM(Y961:Y979)</f>
        <v>354.41999999999985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9" t="s">
        <v>29</v>
      </c>
      <c r="AD994" s="159"/>
      <c r="AE994" s="159"/>
    </row>
    <row r="995" spans="2:41" ht="15" customHeight="1">
      <c r="H995" s="76" t="s">
        <v>28</v>
      </c>
      <c r="I995" s="76"/>
      <c r="J995" s="76"/>
      <c r="V995" s="17"/>
      <c r="AC995" s="159"/>
      <c r="AD995" s="159"/>
      <c r="AE995" s="159"/>
    </row>
    <row r="996" spans="2:41" ht="15" customHeight="1">
      <c r="H996" s="76"/>
      <c r="I996" s="76"/>
      <c r="J996" s="76"/>
      <c r="V996" s="17"/>
      <c r="AC996" s="159"/>
      <c r="AD996" s="159"/>
      <c r="AE996" s="159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-354.41999999999985</v>
      </c>
      <c r="E1000" s="157" t="s">
        <v>20</v>
      </c>
      <c r="F1000" s="157"/>
      <c r="G1000" s="157"/>
      <c r="H1000" s="157"/>
      <c r="V1000" s="17"/>
      <c r="X1000" s="23" t="s">
        <v>32</v>
      </c>
      <c r="Y1000" s="20">
        <f>IF(B1000="PAGADO",0,C1005)</f>
        <v>-354.41999999999985</v>
      </c>
      <c r="AA1000" s="157" t="s">
        <v>20</v>
      </c>
      <c r="AB1000" s="157"/>
      <c r="AC1000" s="157"/>
      <c r="AD1000" s="157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354.41999999999985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354.41999999999985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-354.41999999999985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-354.41999999999985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60" t="str">
        <f>IF(C1005&lt;0,"NO PAGAR","COBRAR")</f>
        <v>NO PAGAR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0" t="str">
        <f>IF(Y1005&lt;0,"NO PAGAR","COBRAR")</f>
        <v>NO PAGAR</v>
      </c>
      <c r="Y1006" s="16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354.41999999999985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354.41999999999985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354.41999999999985</v>
      </c>
      <c r="V1027" s="17"/>
      <c r="X1027" s="15" t="s">
        <v>18</v>
      </c>
      <c r="Y1027" s="16">
        <f>SUM(Y1008:Y1026)</f>
        <v>354.41999999999985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6" t="s">
        <v>31</v>
      </c>
      <c r="AB1040" s="156"/>
      <c r="AC1040" s="156"/>
    </row>
    <row r="1041" spans="2:41" ht="15" customHeight="1">
      <c r="H1041" s="76"/>
      <c r="I1041" s="76"/>
      <c r="J1041" s="76"/>
      <c r="V1041" s="17"/>
      <c r="AA1041" s="156"/>
      <c r="AB1041" s="156"/>
      <c r="AC1041" s="156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-354.41999999999985</v>
      </c>
      <c r="E1045" s="157" t="s">
        <v>20</v>
      </c>
      <c r="F1045" s="157"/>
      <c r="G1045" s="157"/>
      <c r="H1045" s="157"/>
      <c r="V1045" s="17"/>
      <c r="X1045" s="23" t="s">
        <v>32</v>
      </c>
      <c r="Y1045" s="20">
        <f>IF(B1845="PAGADO",0,C1050)</f>
        <v>-354.41999999999985</v>
      </c>
      <c r="AA1045" s="157" t="s">
        <v>20</v>
      </c>
      <c r="AB1045" s="157"/>
      <c r="AC1045" s="157"/>
      <c r="AD1045" s="157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354.41999999999985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354.41999999999985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-354.41999999999985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-354.41999999999985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58" t="str">
        <f>IF(Y1050&lt;0,"NO PAGAR","COBRAR'")</f>
        <v>NO PAGAR</v>
      </c>
      <c r="Y1051" s="15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58" t="str">
        <f>IF(C1050&lt;0,"NO PAGAR","COBRAR'")</f>
        <v>NO PAGAR</v>
      </c>
      <c r="C1052" s="158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354.41999999999985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354.41999999999985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354.41999999999985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354.41999999999985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2023-06-01T21:24:32Z</cp:lastPrinted>
  <dcterms:created xsi:type="dcterms:W3CDTF">2022-12-25T20:52:30Z</dcterms:created>
  <dcterms:modified xsi:type="dcterms:W3CDTF">2023-06-07T15:45:47Z</dcterms:modified>
</cp:coreProperties>
</file>