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2C630B3-0AD7-4ECA-BFB0-ACB1B1DC3A37}" xr6:coauthVersionLast="47" xr6:coauthVersionMax="47" xr10:uidLastSave="{00000000-0000-0000-0000-000000000000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64" i="19" l="1"/>
  <c r="R16" i="12"/>
  <c r="N16" i="12"/>
  <c r="O17" i="12" s="1"/>
  <c r="N15" i="12"/>
  <c r="N14" i="12"/>
  <c r="N13" i="12"/>
  <c r="R11" i="12"/>
  <c r="D61" i="12"/>
  <c r="D62" i="12"/>
  <c r="H421" i="2"/>
  <c r="Y391" i="5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14" i="22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91" i="22"/>
  <c r="Y310" i="22" s="1"/>
  <c r="Y287" i="22" s="1"/>
  <c r="Y288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B289" i="22" l="1"/>
  <c r="I107" i="10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Y424" i="22"/>
  <c r="Y436" i="22" s="1"/>
  <c r="Y419" i="22" s="1"/>
  <c r="AN163" i="3"/>
  <c r="B422" i="22" l="1"/>
  <c r="Y418" i="22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52" i="22" l="1"/>
  <c r="C455" i="22" s="1"/>
  <c r="X421" i="22"/>
  <c r="C460" i="22"/>
  <c r="C473" i="22" s="1"/>
  <c r="C456" i="22" s="1"/>
  <c r="E111" i="12"/>
  <c r="O111" i="12"/>
  <c r="C457" i="22" l="1"/>
  <c r="C491" i="22" s="1"/>
  <c r="C494" i="22" s="1"/>
  <c r="R169" i="9"/>
  <c r="AN169" i="9"/>
  <c r="B458" i="22" l="1"/>
  <c r="Y460" i="22"/>
  <c r="Y473" i="22" s="1"/>
  <c r="Y456" i="22" s="1"/>
  <c r="Y452" i="22"/>
  <c r="Y455" i="22" s="1"/>
  <c r="X460" i="22"/>
  <c r="Y457" i="22" l="1"/>
  <c r="C500" i="22" s="1"/>
  <c r="C519" i="22" s="1"/>
  <c r="C495" i="22" s="1"/>
  <c r="C496" i="22" s="1"/>
  <c r="X500" i="22" s="1"/>
  <c r="Y106" i="1"/>
  <c r="X458" i="22" l="1"/>
  <c r="B500" i="22"/>
  <c r="Y491" i="22"/>
  <c r="Y494" i="22" s="1"/>
  <c r="B498" i="22"/>
  <c r="Y500" i="22"/>
  <c r="Y519" i="22" s="1"/>
  <c r="Y495" i="22" s="1"/>
  <c r="Y496" i="22" l="1"/>
  <c r="C553" i="22" s="1"/>
  <c r="C572" i="22" s="1"/>
  <c r="C549" i="22" s="1"/>
  <c r="R59" i="12"/>
  <c r="C545" i="22" l="1"/>
  <c r="C548" i="22" s="1"/>
  <c r="C550" i="22" s="1"/>
  <c r="C590" i="22" s="1"/>
  <c r="C593" i="22" s="1"/>
  <c r="X497" i="22"/>
  <c r="Y53" i="8"/>
  <c r="AD69" i="8"/>
  <c r="Y54" i="8" s="1"/>
  <c r="Y545" i="22" l="1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B597" i="22"/>
  <c r="Y599" i="22"/>
  <c r="Y618" i="22" s="1"/>
  <c r="Y594" i="22" s="1"/>
  <c r="C646" i="22"/>
  <c r="C665" i="22" s="1"/>
  <c r="C642" i="22" s="1"/>
  <c r="Y59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5" i="22" l="1"/>
  <c r="C11" i="16"/>
  <c r="Y56" i="16"/>
  <c r="C638" i="22"/>
  <c r="C641" i="22" s="1"/>
  <c r="C643" i="22" s="1"/>
  <c r="X596" i="22"/>
  <c r="C114" i="19"/>
  <c r="C133" i="19" s="1"/>
  <c r="C110" i="19" s="1"/>
  <c r="C106" i="19"/>
  <c r="C109" i="19" s="1"/>
  <c r="C111" i="19" s="1"/>
  <c r="X59" i="19"/>
  <c r="Y11" i="16"/>
  <c r="C56" i="16"/>
  <c r="C13" i="16"/>
  <c r="X646" i="22" l="1"/>
  <c r="B644" i="22"/>
  <c r="C683" i="22"/>
  <c r="C686" i="22" s="1"/>
  <c r="Y646" i="22"/>
  <c r="Y665" i="22" s="1"/>
  <c r="Y642" i="22" s="1"/>
  <c r="Y638" i="22"/>
  <c r="Y641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43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692" i="22"/>
  <c r="C711" i="22" s="1"/>
  <c r="C687" i="22" s="1"/>
  <c r="C688" i="22" s="1"/>
  <c r="B692" i="22"/>
  <c r="X644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C918" i="22"/>
  <c r="C921" i="22" s="1"/>
  <c r="X875" i="22"/>
  <c r="Y340" i="19"/>
  <c r="Y342" i="19" s="1"/>
  <c r="C379" i="19" s="1"/>
  <c r="C382" i="19" s="1"/>
  <c r="C384" i="19" s="1"/>
  <c r="X343" i="19" l="1"/>
  <c r="C923" i="22"/>
  <c r="Y926" i="22" s="1"/>
  <c r="Y945" i="22" s="1"/>
  <c r="Y922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Y972" i="22"/>
  <c r="Y991" i="22" s="1"/>
  <c r="Y967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3" i="22" l="1"/>
  <c r="Y966" i="22" s="1"/>
  <c r="Y968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1019" i="22" l="1"/>
  <c r="C1038" i="22" s="1"/>
  <c r="C1015" i="22" s="1"/>
  <c r="C1011" i="22"/>
  <c r="C1014" i="22" s="1"/>
  <c r="X969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1016" i="22" l="1"/>
  <c r="Y1019" i="22" s="1"/>
  <c r="Y1038" i="22" s="1"/>
  <c r="Y1015" i="22" s="1"/>
  <c r="Y1011" i="22"/>
  <c r="Y1014" i="22" s="1"/>
  <c r="C1056" i="22"/>
  <c r="C1059" i="22" s="1"/>
  <c r="X1019" i="22"/>
  <c r="B101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16" i="22" l="1"/>
  <c r="C1065" i="22" s="1"/>
  <c r="C1084" i="22" s="1"/>
  <c r="C1060" i="22" s="1"/>
  <c r="C1061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17" i="22" l="1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4" i="13"/>
  <c r="C467" i="13" s="1"/>
  <c r="B430" i="13"/>
  <c r="Y424" i="13"/>
  <c r="Y427" i="13" s="1"/>
  <c r="Y429" i="13" s="1"/>
  <c r="C473" i="13" s="1"/>
  <c r="C492" i="13" s="1"/>
  <c r="C468" i="13" s="1"/>
  <c r="C469" i="13" s="1"/>
  <c r="Y464" i="13" l="1"/>
  <c r="Y467" i="13" s="1"/>
  <c r="X473" i="13"/>
  <c r="Y473" i="13"/>
  <c r="Y492" i="13" s="1"/>
  <c r="Y468" i="13" s="1"/>
  <c r="Y469" i="13" s="1"/>
  <c r="B471" i="13"/>
  <c r="B473" i="13"/>
  <c r="X430" i="13"/>
  <c r="C511" i="13" l="1"/>
  <c r="C530" i="13" s="1"/>
  <c r="C507" i="13" s="1"/>
  <c r="X470" i="13"/>
  <c r="C503" i="13"/>
  <c r="C506" i="13" s="1"/>
  <c r="C508" i="13" l="1"/>
  <c r="Y511" i="13" s="1"/>
  <c r="Y530" i="13" s="1"/>
  <c r="Y507" i="13" s="1"/>
  <c r="C548" i="13"/>
  <c r="C551" i="13" s="1"/>
  <c r="X511" i="13" l="1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Y592" i="13" s="1"/>
  <c r="X595" i="13"/>
  <c r="C632" i="13"/>
  <c r="C635" i="13" s="1"/>
  <c r="C641" i="13" l="1"/>
  <c r="C660" i="13" s="1"/>
  <c r="C636" i="13" s="1"/>
  <c r="C637" i="13" s="1"/>
  <c r="X593" i="13"/>
  <c r="B641" i="13"/>
  <c r="Y641" i="13" l="1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59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8" i="4"/>
  <c r="Y1057" i="4" s="1"/>
  <c r="R1065" i="4"/>
  <c r="C1057" i="4" s="1"/>
  <c r="AD1063" i="4"/>
  <c r="Y1048" i="4" s="1"/>
  <c r="H1063" i="4"/>
  <c r="C1048" i="4" s="1"/>
  <c r="AN1013" i="4"/>
  <c r="Y1011" i="4" s="1"/>
  <c r="R1020" i="4"/>
  <c r="C1011" i="4" s="1"/>
  <c r="AD1018" i="4"/>
  <c r="Y1003" i="4" s="1"/>
  <c r="H1018" i="4"/>
  <c r="C1003" i="4" s="1"/>
  <c r="B1010" i="4"/>
  <c r="AN965" i="4"/>
  <c r="Y964" i="4" s="1"/>
  <c r="R972" i="4"/>
  <c r="C964" i="4" s="1"/>
  <c r="AD970" i="4"/>
  <c r="Y955" i="4" s="1"/>
  <c r="H970" i="4"/>
  <c r="C955" i="4" s="1"/>
  <c r="AN920" i="4"/>
  <c r="Y918" i="4" s="1"/>
  <c r="R927" i="4"/>
  <c r="C918" i="4" s="1"/>
  <c r="AD925" i="4"/>
  <c r="Y910" i="4" s="1"/>
  <c r="H925" i="4"/>
  <c r="C910" i="4" s="1"/>
  <c r="B917" i="4"/>
  <c r="AN871" i="4"/>
  <c r="Y870" i="4" s="1"/>
  <c r="R878" i="4"/>
  <c r="C870" i="4" s="1"/>
  <c r="AD876" i="4"/>
  <c r="Y861" i="4" s="1"/>
  <c r="H876" i="4"/>
  <c r="C861" i="4" s="1"/>
  <c r="AN826" i="4"/>
  <c r="Y824" i="4" s="1"/>
  <c r="R833" i="4"/>
  <c r="C824" i="4" s="1"/>
  <c r="AD831" i="4"/>
  <c r="Y816" i="4" s="1"/>
  <c r="H831" i="4"/>
  <c r="C816" i="4" s="1"/>
  <c r="B823" i="4"/>
  <c r="AN778" i="4"/>
  <c r="Y777" i="4" s="1"/>
  <c r="R785" i="4"/>
  <c r="C777" i="4" s="1"/>
  <c r="AD783" i="4"/>
  <c r="Y768" i="4" s="1"/>
  <c r="H783" i="4"/>
  <c r="C768" i="4" s="1"/>
  <c r="AN733" i="4"/>
  <c r="Y731" i="4" s="1"/>
  <c r="R740" i="4"/>
  <c r="C731" i="4" s="1"/>
  <c r="AD738" i="4"/>
  <c r="Y723" i="4" s="1"/>
  <c r="H738" i="4"/>
  <c r="C723" i="4" s="1"/>
  <c r="B730" i="4"/>
  <c r="AN685" i="4"/>
  <c r="Y684" i="4" s="1"/>
  <c r="R692" i="4"/>
  <c r="C684" i="4" s="1"/>
  <c r="AD690" i="4"/>
  <c r="Y675" i="4" s="1"/>
  <c r="H690" i="4"/>
  <c r="C675" i="4" s="1"/>
  <c r="AN640" i="4"/>
  <c r="Y638" i="4" s="1"/>
  <c r="R647" i="4"/>
  <c r="C638" i="4" s="1"/>
  <c r="AD645" i="4"/>
  <c r="Y630" i="4" s="1"/>
  <c r="H645" i="4"/>
  <c r="C630" i="4" s="1"/>
  <c r="B637" i="4"/>
  <c r="AN592" i="4"/>
  <c r="Y591" i="4" s="1"/>
  <c r="R599" i="4"/>
  <c r="C591" i="4" s="1"/>
  <c r="AD597" i="4"/>
  <c r="Y582" i="4" s="1"/>
  <c r="H597" i="4"/>
  <c r="C582" i="4" s="1"/>
  <c r="AN547" i="4"/>
  <c r="Y545" i="4" s="1"/>
  <c r="R554" i="4"/>
  <c r="C545" i="4" s="1"/>
  <c r="AD552" i="4"/>
  <c r="Y537" i="4" s="1"/>
  <c r="H552" i="4"/>
  <c r="C537" i="4" s="1"/>
  <c r="B544" i="4"/>
  <c r="AN493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51" i="2" s="1"/>
  <c r="R1059" i="2"/>
  <c r="C1051" i="2" s="1"/>
  <c r="AD1057" i="2"/>
  <c r="Y1042" i="2" s="1"/>
  <c r="H1057" i="2"/>
  <c r="C1042" i="2" s="1"/>
  <c r="AN1006" i="2"/>
  <c r="Y1005" i="2" s="1"/>
  <c r="R1014" i="2"/>
  <c r="C1005" i="2" s="1"/>
  <c r="AD1012" i="2"/>
  <c r="Y997" i="2" s="1"/>
  <c r="H1012" i="2"/>
  <c r="C997" i="2" s="1"/>
  <c r="B1004" i="2"/>
  <c r="AN958" i="2"/>
  <c r="Y958" i="2" s="1"/>
  <c r="R966" i="2"/>
  <c r="C958" i="2" s="1"/>
  <c r="AD964" i="2"/>
  <c r="Y949" i="2" s="1"/>
  <c r="H964" i="2"/>
  <c r="C949" i="2" s="1"/>
  <c r="AN913" i="2"/>
  <c r="Y912" i="2" s="1"/>
  <c r="R921" i="2"/>
  <c r="C912" i="2" s="1"/>
  <c r="AD919" i="2"/>
  <c r="Y904" i="2" s="1"/>
  <c r="H919" i="2"/>
  <c r="C904" i="2" s="1"/>
  <c r="B911" i="2"/>
  <c r="AN864" i="2"/>
  <c r="Y864" i="2" s="1"/>
  <c r="R872" i="2"/>
  <c r="C864" i="2" s="1"/>
  <c r="AD870" i="2"/>
  <c r="Y855" i="2" s="1"/>
  <c r="H870" i="2"/>
  <c r="C855" i="2" s="1"/>
  <c r="AN819" i="2"/>
  <c r="Y818" i="2" s="1"/>
  <c r="R827" i="2"/>
  <c r="C818" i="2" s="1"/>
  <c r="AD825" i="2"/>
  <c r="Y810" i="2" s="1"/>
  <c r="H825" i="2"/>
  <c r="C810" i="2" s="1"/>
  <c r="B817" i="2"/>
  <c r="AN771" i="2"/>
  <c r="Y771" i="2" s="1"/>
  <c r="R779" i="2"/>
  <c r="C771" i="2" s="1"/>
  <c r="AD777" i="2"/>
  <c r="Y762" i="2" s="1"/>
  <c r="H777" i="2"/>
  <c r="C762" i="2" s="1"/>
  <c r="AN726" i="2"/>
  <c r="Y725" i="2" s="1"/>
  <c r="R734" i="2"/>
  <c r="C725" i="2" s="1"/>
  <c r="AD732" i="2"/>
  <c r="Y717" i="2" s="1"/>
  <c r="H732" i="2"/>
  <c r="C717" i="2" s="1"/>
  <c r="B724" i="2"/>
  <c r="AN678" i="2"/>
  <c r="Y678" i="2" s="1"/>
  <c r="R686" i="2"/>
  <c r="C678" i="2" s="1"/>
  <c r="AD684" i="2"/>
  <c r="Y669" i="2" s="1"/>
  <c r="H684" i="2"/>
  <c r="C669" i="2" s="1"/>
  <c r="AN633" i="2"/>
  <c r="Y632" i="2" s="1"/>
  <c r="R641" i="2"/>
  <c r="C632" i="2" s="1"/>
  <c r="AD639" i="2"/>
  <c r="Y624" i="2" s="1"/>
  <c r="H639" i="2"/>
  <c r="C624" i="2" s="1"/>
  <c r="B631" i="2"/>
  <c r="AN585" i="2"/>
  <c r="Y585" i="2" s="1"/>
  <c r="R593" i="2"/>
  <c r="C585" i="2" s="1"/>
  <c r="AD591" i="2"/>
  <c r="Y576" i="2" s="1"/>
  <c r="H591" i="2"/>
  <c r="C576" i="2" s="1"/>
  <c r="AN540" i="2"/>
  <c r="Y539" i="2" s="1"/>
  <c r="R548" i="2"/>
  <c r="C539" i="2" s="1"/>
  <c r="AD546" i="2"/>
  <c r="Y531" i="2" s="1"/>
  <c r="H546" i="2"/>
  <c r="C531" i="2" s="1"/>
  <c r="B538" i="2"/>
  <c r="AN486" i="2"/>
  <c r="Y486" i="2" s="1"/>
  <c r="R494" i="2"/>
  <c r="C486" i="2" s="1"/>
  <c r="AD492" i="2"/>
  <c r="Y477" i="2" s="1"/>
  <c r="H492" i="2"/>
  <c r="C477" i="2" s="1"/>
  <c r="AN446" i="2"/>
  <c r="Y44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76" i="1"/>
  <c r="Y1077" i="1" s="1"/>
  <c r="R1085" i="1"/>
  <c r="C1077" i="1" s="1"/>
  <c r="AD1083" i="1"/>
  <c r="Y1068" i="1" s="1"/>
  <c r="H1083" i="1"/>
  <c r="C1068" i="1" s="1"/>
  <c r="AN1031" i="1"/>
  <c r="Y1031" i="1" s="1"/>
  <c r="R1040" i="1"/>
  <c r="C1031" i="1" s="1"/>
  <c r="AD1038" i="1"/>
  <c r="Y1023" i="1" s="1"/>
  <c r="H1038" i="1"/>
  <c r="C1023" i="1" s="1"/>
  <c r="B1030" i="1"/>
  <c r="AN983" i="1"/>
  <c r="Y984" i="1" s="1"/>
  <c r="R992" i="1"/>
  <c r="C984" i="1" s="1"/>
  <c r="AD990" i="1"/>
  <c r="Y975" i="1" s="1"/>
  <c r="H990" i="1"/>
  <c r="C975" i="1" s="1"/>
  <c r="AN938" i="1"/>
  <c r="Y938" i="1" s="1"/>
  <c r="R947" i="1"/>
  <c r="C938" i="1" s="1"/>
  <c r="AD945" i="1"/>
  <c r="Y930" i="1" s="1"/>
  <c r="H945" i="1"/>
  <c r="C930" i="1" s="1"/>
  <c r="B937" i="1"/>
  <c r="AN889" i="1"/>
  <c r="Y890" i="1" s="1"/>
  <c r="R898" i="1"/>
  <c r="C890" i="1" s="1"/>
  <c r="AD896" i="1"/>
  <c r="Y881" i="1" s="1"/>
  <c r="H896" i="1"/>
  <c r="C881" i="1" s="1"/>
  <c r="AN844" i="1"/>
  <c r="Y844" i="1" s="1"/>
  <c r="R853" i="1"/>
  <c r="C844" i="1" s="1"/>
  <c r="AD851" i="1"/>
  <c r="Y836" i="1" s="1"/>
  <c r="H851" i="1"/>
  <c r="C836" i="1" s="1"/>
  <c r="B843" i="1"/>
  <c r="AN796" i="1"/>
  <c r="Y797" i="1" s="1"/>
  <c r="R805" i="1"/>
  <c r="C797" i="1" s="1"/>
  <c r="AD803" i="1"/>
  <c r="Y788" i="1" s="1"/>
  <c r="H803" i="1"/>
  <c r="C788" i="1" s="1"/>
  <c r="AN751" i="1"/>
  <c r="Y751" i="1" s="1"/>
  <c r="R760" i="1"/>
  <c r="C751" i="1" s="1"/>
  <c r="AD758" i="1"/>
  <c r="Y743" i="1" s="1"/>
  <c r="H758" i="1"/>
  <c r="C743" i="1" s="1"/>
  <c r="B750" i="1"/>
  <c r="AN703" i="1"/>
  <c r="Y704" i="1" s="1"/>
  <c r="R712" i="1"/>
  <c r="C704" i="1" s="1"/>
  <c r="AD710" i="1"/>
  <c r="Y695" i="1" s="1"/>
  <c r="H710" i="1"/>
  <c r="C695" i="1" s="1"/>
  <c r="AN658" i="1"/>
  <c r="Y658" i="1" s="1"/>
  <c r="R667" i="1"/>
  <c r="C658" i="1" s="1"/>
  <c r="AD665" i="1"/>
  <c r="Y650" i="1" s="1"/>
  <c r="H665" i="1"/>
  <c r="C650" i="1" s="1"/>
  <c r="B657" i="1"/>
  <c r="AN610" i="1"/>
  <c r="Y611" i="1" s="1"/>
  <c r="R619" i="1"/>
  <c r="C611" i="1" s="1"/>
  <c r="AD617" i="1"/>
  <c r="Y602" i="1" s="1"/>
  <c r="H617" i="1"/>
  <c r="C602" i="1" s="1"/>
  <c r="AN565" i="1"/>
  <c r="Y565" i="1" s="1"/>
  <c r="R574" i="1"/>
  <c r="C565" i="1" s="1"/>
  <c r="AD572" i="1"/>
  <c r="Y557" i="1" s="1"/>
  <c r="H572" i="1"/>
  <c r="C557" i="1" s="1"/>
  <c r="B564" i="1"/>
  <c r="AN511" i="1"/>
  <c r="Y512" i="1" s="1"/>
  <c r="R520" i="1"/>
  <c r="C512" i="1" s="1"/>
  <c r="AD518" i="1"/>
  <c r="Y503" i="1" s="1"/>
  <c r="H518" i="1"/>
  <c r="C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5" i="2" l="1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Y364" i="4" s="1"/>
  <c r="C406" i="4" s="1"/>
  <c r="C419" i="4" s="1"/>
  <c r="C401" i="4" s="1"/>
  <c r="C402" i="4" s="1"/>
  <c r="Y406" i="4" s="1"/>
  <c r="Y419" i="4" s="1"/>
  <c r="Y401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35" i="11" l="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48" i="4"/>
  <c r="C482" i="4" s="1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C474" i="7" l="1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/>
  <c r="X449" i="4" l="1"/>
  <c r="C437" i="5"/>
  <c r="C440" i="5" s="1"/>
  <c r="C442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C485" i="6" s="1"/>
  <c r="C488" i="6" s="1"/>
  <c r="X465" i="9"/>
  <c r="B523" i="7"/>
  <c r="C523" i="7"/>
  <c r="C542" i="7" s="1"/>
  <c r="C518" i="7" s="1"/>
  <c r="C519" i="7" s="1"/>
  <c r="X475" i="7"/>
  <c r="C194" i="1"/>
  <c r="C196" i="1" s="1"/>
  <c r="C544" i="4" l="1"/>
  <c r="C563" i="4" s="1"/>
  <c r="C540" i="4" s="1"/>
  <c r="Y532" i="11"/>
  <c r="C536" i="4"/>
  <c r="C539" i="4" s="1"/>
  <c r="C541" i="4" s="1"/>
  <c r="X544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C476" i="5"/>
  <c r="C479" i="5" s="1"/>
  <c r="X445" i="5"/>
  <c r="Y437" i="5"/>
  <c r="Y440" i="5" s="1"/>
  <c r="Y445" i="5"/>
  <c r="Y458" i="5" s="1"/>
  <c r="Y441" i="5" s="1"/>
  <c r="B443" i="5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44" i="4" l="1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6" i="2"/>
  <c r="C479" i="2" s="1"/>
  <c r="Y452" i="6"/>
  <c r="B494" i="6" s="1"/>
  <c r="Y442" i="5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Y541" i="4" l="1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90" i="6" s="1"/>
  <c r="Y494" i="6" s="1"/>
  <c r="Y513" i="6" s="1"/>
  <c r="Y489" i="6" s="1"/>
  <c r="C485" i="5"/>
  <c r="C504" i="5" s="1"/>
  <c r="C480" i="5" s="1"/>
  <c r="C481" i="5" s="1"/>
  <c r="X443" i="5"/>
  <c r="B485" i="5"/>
  <c r="X542" i="4"/>
  <c r="C590" i="4"/>
  <c r="C609" i="4" s="1"/>
  <c r="C585" i="4" s="1"/>
  <c r="C586" i="4" s="1"/>
  <c r="B588" i="4" s="1"/>
  <c r="X520" i="7"/>
  <c r="C576" i="7"/>
  <c r="C595" i="7" s="1"/>
  <c r="C572" i="7" s="1"/>
  <c r="C573" i="7" s="1"/>
  <c r="C563" i="9"/>
  <c r="C245" i="1"/>
  <c r="C264" i="1" s="1"/>
  <c r="C240" i="1" s="1"/>
  <c r="B245" i="1"/>
  <c r="C559" i="8" l="1"/>
  <c r="C562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Y490" i="6" s="1"/>
  <c r="C542" i="6" s="1"/>
  <c r="C561" i="6" s="1"/>
  <c r="C538" i="6" s="1"/>
  <c r="B492" i="6"/>
  <c r="X494" i="6"/>
  <c r="X485" i="5"/>
  <c r="B483" i="5"/>
  <c r="Y485" i="5"/>
  <c r="Y504" i="5" s="1"/>
  <c r="Y480" i="5" s="1"/>
  <c r="Y476" i="5"/>
  <c r="Y479" i="5" s="1"/>
  <c r="Y629" i="11"/>
  <c r="Y631" i="11" s="1"/>
  <c r="C674" i="11" s="1"/>
  <c r="C677" i="11" s="1"/>
  <c r="C679" i="11" s="1"/>
  <c r="Y590" i="4"/>
  <c r="Y609" i="4" s="1"/>
  <c r="Y585" i="4" s="1"/>
  <c r="X590" i="4"/>
  <c r="Y581" i="4"/>
  <c r="C637" i="4" s="1"/>
  <c r="C656" i="4" s="1"/>
  <c r="C633" i="4" s="1"/>
  <c r="C603" i="9"/>
  <c r="C606" i="9" s="1"/>
  <c r="X566" i="9"/>
  <c r="B564" i="9"/>
  <c r="Y566" i="9"/>
  <c r="Y585" i="9" s="1"/>
  <c r="Y562" i="9" s="1"/>
  <c r="Y558" i="9"/>
  <c r="Y561" i="9" s="1"/>
  <c r="C564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86" i="4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241" i="1"/>
  <c r="Y481" i="2" l="1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X674" i="2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C421" i="1" l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2" i="1"/>
  <c r="C505" i="1" s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C511" i="1" l="1"/>
  <c r="C530" i="1" s="1"/>
  <c r="C506" i="1" s="1"/>
  <c r="C507" i="1" s="1"/>
  <c r="X511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Y502" i="1" l="1"/>
  <c r="Y505" i="1" s="1"/>
  <c r="B509" i="1"/>
  <c r="Y511" i="1"/>
  <c r="Y530" i="1" s="1"/>
  <c r="Y506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X940" i="8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7" i="1" l="1"/>
  <c r="C564" i="1" s="1"/>
  <c r="C583" i="1" s="1"/>
  <c r="C560" i="1" s="1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C986" i="8"/>
  <c r="C1005" i="8" s="1"/>
  <c r="C981" i="8" s="1"/>
  <c r="C982" i="8" s="1"/>
  <c r="B984" i="8" s="1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X508" i="1" l="1"/>
  <c r="C556" i="1"/>
  <c r="C559" i="1" s="1"/>
  <c r="C561" i="1" s="1"/>
  <c r="C601" i="1" s="1"/>
  <c r="C604" i="1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Y1002" i="4"/>
  <c r="Y1005" i="4" s="1"/>
  <c r="Y1010" i="4"/>
  <c r="Y1029" i="4" s="1"/>
  <c r="Y1006" i="4" s="1"/>
  <c r="B1008" i="4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564" i="1" l="1"/>
  <c r="Y583" i="1" s="1"/>
  <c r="Y560" i="1" s="1"/>
  <c r="Y556" i="1"/>
  <c r="Y559" i="1" s="1"/>
  <c r="B562" i="1"/>
  <c r="X564" i="1"/>
  <c r="C1047" i="4"/>
  <c r="C1050" i="4" s="1"/>
  <c r="Y561" i="1"/>
  <c r="C610" i="1" s="1"/>
  <c r="C629" i="1" s="1"/>
  <c r="C605" i="1" s="1"/>
  <c r="C606" i="1" s="1"/>
  <c r="X610" i="1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Y1007" i="4"/>
  <c r="C1024" i="9"/>
  <c r="C1027" i="9" s="1"/>
  <c r="C1029" i="9" s="1"/>
  <c r="X982" i="9"/>
  <c r="C1042" i="7"/>
  <c r="C1061" i="7" s="1"/>
  <c r="C1038" i="7" s="1"/>
  <c r="Y989" i="7"/>
  <c r="Y991" i="7" s="1"/>
  <c r="Y1052" i="11"/>
  <c r="B610" i="1" l="1"/>
  <c r="C1025" i="8"/>
  <c r="C1028" i="8" s="1"/>
  <c r="C1030" i="8" s="1"/>
  <c r="Y1033" i="8" s="1"/>
  <c r="Y1052" i="8" s="1"/>
  <c r="Y1029" i="8" s="1"/>
  <c r="B608" i="1"/>
  <c r="Y610" i="1"/>
  <c r="Y629" i="1" s="1"/>
  <c r="Y605" i="1" s="1"/>
  <c r="Y601" i="1"/>
  <c r="C657" i="1" s="1"/>
  <c r="C676" i="1" s="1"/>
  <c r="C653" i="1" s="1"/>
  <c r="X562" i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Y1025" i="8"/>
  <c r="Y1028" i="8" s="1"/>
  <c r="C1070" i="8"/>
  <c r="C1073" i="8" s="1"/>
  <c r="X1033" i="8"/>
  <c r="B1031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604" i="1" l="1"/>
  <c r="Y606" i="1" s="1"/>
  <c r="C649" i="1" s="1"/>
  <c r="C652" i="1" s="1"/>
  <c r="C654" i="1" s="1"/>
  <c r="Y952" i="6"/>
  <c r="Y955" i="6" s="1"/>
  <c r="X954" i="5"/>
  <c r="Y961" i="6"/>
  <c r="Y980" i="6" s="1"/>
  <c r="Y956" i="6" s="1"/>
  <c r="Y957" i="6" s="1"/>
  <c r="X958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607" i="1" l="1"/>
  <c r="C1008" i="6"/>
  <c r="C1027" i="6" s="1"/>
  <c r="C1004" i="6" s="1"/>
  <c r="Y657" i="1"/>
  <c r="Y676" i="1" s="1"/>
  <c r="Y653" i="1" s="1"/>
  <c r="X657" i="1"/>
  <c r="B655" i="1"/>
  <c r="Y649" i="1"/>
  <c r="Y652" i="1" s="1"/>
  <c r="C694" i="1"/>
  <c r="C697" i="1" s="1"/>
  <c r="Y951" i="2"/>
  <c r="Y953" i="2" s="1"/>
  <c r="X954" i="2" s="1"/>
  <c r="Y1001" i="5"/>
  <c r="C1000" i="6"/>
  <c r="C1003" i="6" s="1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1005" i="6" l="1"/>
  <c r="Y1000" i="6" s="1"/>
  <c r="Y1003" i="6" s="1"/>
  <c r="Y654" i="1"/>
  <c r="B703" i="1" s="1"/>
  <c r="C996" i="2"/>
  <c r="C999" i="2" s="1"/>
  <c r="C1001" i="2" s="1"/>
  <c r="Y1004" i="2" s="1"/>
  <c r="Y1023" i="2" s="1"/>
  <c r="Y1000" i="2" s="1"/>
  <c r="C1045" i="6"/>
  <c r="C1048" i="6" s="1"/>
  <c r="C1050" i="5"/>
  <c r="C1069" i="5" s="1"/>
  <c r="C1045" i="5" s="1"/>
  <c r="C1046" i="5" s="1"/>
  <c r="X1002" i="5"/>
  <c r="B1050" i="5"/>
  <c r="B1006" i="6"/>
  <c r="X1008" i="6"/>
  <c r="Y1008" i="6"/>
  <c r="Y1027" i="6" s="1"/>
  <c r="Y1004" i="6" s="1"/>
  <c r="Y1005" i="6" s="1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C703" i="1" l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X1006" i="6"/>
  <c r="C1054" i="6"/>
  <c r="C1073" i="6" s="1"/>
  <c r="C1049" i="6" s="1"/>
  <c r="C1050" i="6" s="1"/>
  <c r="B1054" i="6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B701" i="1" l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B1052" i="6"/>
  <c r="X1054" i="6"/>
  <c r="Y1054" i="6"/>
  <c r="Y1073" i="6" s="1"/>
  <c r="Y1049" i="6" s="1"/>
  <c r="Y1045" i="6"/>
  <c r="Y1048" i="6" s="1"/>
  <c r="Y1084" i="7"/>
  <c r="X1085" i="7" s="1"/>
  <c r="Y699" i="1" l="1"/>
  <c r="C742" i="1" s="1"/>
  <c r="C745" i="1" s="1"/>
  <c r="C747" i="1" s="1"/>
  <c r="B1048" i="2"/>
  <c r="Y1041" i="2"/>
  <c r="Y1044" i="2" s="1"/>
  <c r="Y1050" i="2"/>
  <c r="Y1069" i="2" s="1"/>
  <c r="Y1045" i="2" s="1"/>
  <c r="Y1050" i="6"/>
  <c r="X1051" i="6" s="1"/>
  <c r="X700" i="1" l="1"/>
  <c r="Y750" i="1"/>
  <c r="Y769" i="1" s="1"/>
  <c r="Y746" i="1" s="1"/>
  <c r="B748" i="1"/>
  <c r="X750" i="1"/>
  <c r="C787" i="1"/>
  <c r="C790" i="1" s="1"/>
  <c r="Y742" i="1"/>
  <c r="Y745" i="1" s="1"/>
  <c r="Y747" i="1" s="1"/>
  <c r="Y1046" i="2"/>
  <c r="X1047" i="2" s="1"/>
  <c r="C796" i="1" l="1"/>
  <c r="C815" i="1" s="1"/>
  <c r="C791" i="1" s="1"/>
  <c r="C792" i="1" s="1"/>
  <c r="X748" i="1"/>
  <c r="B796" i="1"/>
  <c r="X796" i="1" l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3" i="3"/>
  <c r="C506" i="3" s="1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<sst xmlns="http://schemas.openxmlformats.org/spreadsheetml/2006/main" count="25139" uniqueCount="887">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</sst>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29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81</v>
      </c>
      <c r="F8" s="134"/>
      <c r="G8" s="134"/>
      <c r="H8" s="134"/>
      <c r="V8" s="17"/>
      <c r="X8" s="23" t="s">
        <v>32</v>
      </c>
      <c r="Y8" s="20">
        <f>IF(B8="PAGADO",0,C13)</f>
        <v>-261</v>
      </c>
      <c r="AA8" s="134" t="s">
        <v>60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4" t="s">
        <v>60</v>
      </c>
      <c r="F53" s="134"/>
      <c r="G53" s="134"/>
      <c r="H53" s="134"/>
      <c r="V53" s="17"/>
      <c r="X53" s="23" t="s">
        <v>32</v>
      </c>
      <c r="Y53" s="20">
        <f>IF(B53="PAGADO",0,C58)</f>
        <v>97.079999999999984</v>
      </c>
      <c r="AA53" s="134" t="s">
        <v>81</v>
      </c>
      <c r="AB53" s="134"/>
      <c r="AC53" s="134"/>
      <c r="AD53" s="134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4" t="s">
        <v>81</v>
      </c>
      <c r="F106" s="134"/>
      <c r="G106" s="134"/>
      <c r="H106" s="134"/>
      <c r="V106" s="17"/>
      <c r="X106" s="23" t="s">
        <v>32</v>
      </c>
      <c r="Y106" s="20">
        <f>IF(B106="PAGADO",0,C111)</f>
        <v>97.079999999999984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4" t="s">
        <v>81</v>
      </c>
      <c r="F151" s="134"/>
      <c r="G151" s="134"/>
      <c r="H151" s="134"/>
      <c r="V151" s="17"/>
      <c r="X151" s="23" t="s">
        <v>32</v>
      </c>
      <c r="Y151" s="20">
        <f>IF(B151="PAGADO",0,C156)</f>
        <v>97.079999999999984</v>
      </c>
      <c r="AA151" s="134" t="s">
        <v>81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4" t="s">
        <v>81</v>
      </c>
      <c r="F200" s="134"/>
      <c r="G200" s="134"/>
      <c r="H200" s="134"/>
      <c r="V200" s="17"/>
      <c r="X200" s="23" t="s">
        <v>32</v>
      </c>
      <c r="Y200" s="20">
        <f>IF(B200="PAGADO",0,C205)</f>
        <v>-796.44</v>
      </c>
      <c r="AA200" s="134" t="s">
        <v>81</v>
      </c>
      <c r="AB200" s="134"/>
      <c r="AC200" s="134"/>
      <c r="AD200" s="134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NO PAGAR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NO PAGAR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796.44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4" t="s">
        <v>20</v>
      </c>
      <c r="F245" s="134"/>
      <c r="G245" s="134"/>
      <c r="H245" s="134"/>
      <c r="V245" s="17"/>
      <c r="X245" s="23" t="s">
        <v>32</v>
      </c>
      <c r="Y245" s="20">
        <f>IF(B245="PAGADO",0,C250)</f>
        <v>-892.3900000000001</v>
      </c>
      <c r="AA245" s="134" t="s">
        <v>20</v>
      </c>
      <c r="AB245" s="134"/>
      <c r="AC245" s="134"/>
      <c r="AD245" s="134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NO PAGAR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4" t="s">
        <v>603</v>
      </c>
      <c r="F292" s="134"/>
      <c r="G292" s="134"/>
      <c r="H292" s="134"/>
      <c r="V292" s="17"/>
      <c r="X292" s="23" t="s">
        <v>32</v>
      </c>
      <c r="Y292" s="20">
        <f>IF(B292="PAGADO",0,C297)</f>
        <v>-892.3900000000001</v>
      </c>
      <c r="AA292" s="134" t="s">
        <v>81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NO PAGAR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4" t="s">
        <v>81</v>
      </c>
      <c r="F337" s="134"/>
      <c r="G337" s="134"/>
      <c r="H337" s="134"/>
      <c r="V337" s="17"/>
      <c r="X337" s="23" t="s">
        <v>32</v>
      </c>
      <c r="Y337" s="20">
        <f>IF(B1137="PAGADO",0,C342)</f>
        <v>-1988.3400000000001</v>
      </c>
      <c r="AA337" s="134" t="s">
        <v>60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29" t="s">
        <v>7</v>
      </c>
      <c r="AB342" s="130"/>
      <c r="AC342" s="13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NO PAGAR</v>
      </c>
      <c r="Y343" s="136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NO PAGAR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37" t="s">
        <v>5</v>
      </c>
      <c r="AC344" s="13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25">
        <v>45041</v>
      </c>
      <c r="AB345" s="138" t="s">
        <v>695</v>
      </c>
      <c r="AC345" s="13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-2044.2500000000002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NO PAGAR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NO PAGAR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4" t="s">
        <v>848</v>
      </c>
      <c r="F430" s="134"/>
      <c r="G430" s="134"/>
      <c r="H430" s="134"/>
      <c r="V430" s="17"/>
      <c r="X430" s="23" t="s">
        <v>32</v>
      </c>
      <c r="Y430" s="20">
        <f>IF(B1230="PAGADO",0,C435)</f>
        <v>-2044.2500000000002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NO PAGAR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NO PAGAR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2" t="s">
        <v>29</v>
      </c>
      <c r="AD476" s="132"/>
      <c r="AE476" s="132"/>
    </row>
    <row r="477" spans="8:31">
      <c r="H477" s="133" t="s">
        <v>28</v>
      </c>
      <c r="I477" s="133"/>
      <c r="J477" s="133"/>
      <c r="V477" s="17"/>
      <c r="AC477" s="132"/>
      <c r="AD477" s="132"/>
      <c r="AE477" s="132"/>
    </row>
    <row r="478" spans="8:31">
      <c r="H478" s="133"/>
      <c r="I478" s="133"/>
      <c r="J478" s="133"/>
      <c r="V478" s="17"/>
      <c r="AC478" s="132"/>
      <c r="AD478" s="132"/>
      <c r="AE478" s="132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IF(B482="PAGADO",0,C487)</f>
        <v>-2044.2500000000002</v>
      </c>
      <c r="AA482" s="134" t="s">
        <v>20</v>
      </c>
      <c r="AB482" s="134"/>
      <c r="AC482" s="134"/>
      <c r="AD482" s="134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35" t="str">
        <f>IF(C487&lt;0,"NO PAGAR","COBRAR")</f>
        <v>NO PAGAR</v>
      </c>
      <c r="C488" s="13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5" t="str">
        <f>IF(Y487&lt;0,"NO PAGAR","COBRAR")</f>
        <v>NO PAGAR</v>
      </c>
      <c r="Y488" s="13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27" t="s">
        <v>9</v>
      </c>
      <c r="C489" s="12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27" t="s">
        <v>9</v>
      </c>
      <c r="Y489" s="12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29" t="s">
        <v>7</v>
      </c>
      <c r="AB498" s="130"/>
      <c r="AC498" s="13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  <c r="AJ500" s="129" t="s">
        <v>7</v>
      </c>
      <c r="AK500" s="130"/>
      <c r="AL500" s="130"/>
      <c r="AM500" s="131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3" t="s">
        <v>30</v>
      </c>
      <c r="I522" s="133"/>
      <c r="J522" s="133"/>
      <c r="V522" s="17"/>
      <c r="AA522" s="133" t="s">
        <v>31</v>
      </c>
      <c r="AB522" s="133"/>
      <c r="AC522" s="133"/>
    </row>
    <row r="523" spans="1:43">
      <c r="H523" s="133"/>
      <c r="I523" s="133"/>
      <c r="J523" s="133"/>
      <c r="V523" s="17"/>
      <c r="AA523" s="133"/>
      <c r="AB523" s="133"/>
      <c r="AC523" s="133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4" t="s">
        <v>20</v>
      </c>
      <c r="F527" s="134"/>
      <c r="G527" s="134"/>
      <c r="H527" s="134"/>
      <c r="V527" s="17"/>
      <c r="X527" s="23" t="s">
        <v>32</v>
      </c>
      <c r="Y527" s="20">
        <f>IF(B1327="PAGADO",0,C532)</f>
        <v>-2044.2500000000002</v>
      </c>
      <c r="AA527" s="134" t="s">
        <v>20</v>
      </c>
      <c r="AB527" s="134"/>
      <c r="AC527" s="134"/>
      <c r="AD527" s="134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36" t="str">
        <f>IF(Y532&lt;0,"NO PAGAR","COBRAR'")</f>
        <v>NO PAGAR</v>
      </c>
      <c r="Y533" s="13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36" t="str">
        <f>IF(C532&lt;0,"NO PAGAR","COBRAR'")</f>
        <v>NO PAGAR</v>
      </c>
      <c r="C534" s="13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27" t="s">
        <v>9</v>
      </c>
      <c r="C535" s="12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27" t="s">
        <v>9</v>
      </c>
      <c r="Y535" s="12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29" t="s">
        <v>7</v>
      </c>
      <c r="F543" s="130"/>
      <c r="G543" s="13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29" t="s">
        <v>7</v>
      </c>
      <c r="AB543" s="130"/>
      <c r="AC543" s="13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29" t="s">
        <v>7</v>
      </c>
      <c r="O545" s="130"/>
      <c r="P545" s="130"/>
      <c r="Q545" s="131"/>
      <c r="R545" s="18">
        <f>SUM(R529:R544)</f>
        <v>0</v>
      </c>
      <c r="S545" s="3"/>
      <c r="V545" s="17"/>
      <c r="X545" s="12"/>
      <c r="Y545" s="10"/>
      <c r="AJ545" s="129" t="s">
        <v>7</v>
      </c>
      <c r="AK545" s="130"/>
      <c r="AL545" s="130"/>
      <c r="AM545" s="131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2" t="s">
        <v>29</v>
      </c>
      <c r="AD575" s="132"/>
      <c r="AE575" s="132"/>
    </row>
    <row r="576" spans="8:31">
      <c r="H576" s="133" t="s">
        <v>28</v>
      </c>
      <c r="I576" s="133"/>
      <c r="J576" s="133"/>
      <c r="V576" s="17"/>
      <c r="AC576" s="132"/>
      <c r="AD576" s="132"/>
      <c r="AE576" s="132"/>
    </row>
    <row r="577" spans="2:41">
      <c r="H577" s="133"/>
      <c r="I577" s="133"/>
      <c r="J577" s="133"/>
      <c r="V577" s="17"/>
      <c r="AC577" s="132"/>
      <c r="AD577" s="132"/>
      <c r="AE577" s="132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IF(B581="PAGADO",0,C586)</f>
        <v>-2044.2500000000002</v>
      </c>
      <c r="AA581" s="134" t="s">
        <v>20</v>
      </c>
      <c r="AB581" s="134"/>
      <c r="AC581" s="134"/>
      <c r="AD581" s="134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35" t="str">
        <f>IF(C586&lt;0,"NO PAGAR","COBRAR")</f>
        <v>NO PAGAR</v>
      </c>
      <c r="C587" s="13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5" t="str">
        <f>IF(Y586&lt;0,"NO PAGAR","COBRAR")</f>
        <v>NO PAGAR</v>
      </c>
      <c r="Y587" s="13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27" t="s">
        <v>9</v>
      </c>
      <c r="C588" s="12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27" t="s">
        <v>9</v>
      </c>
      <c r="Y588" s="12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29" t="s">
        <v>7</v>
      </c>
      <c r="AB597" s="130"/>
      <c r="AC597" s="13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  <c r="AJ599" s="129" t="s">
        <v>7</v>
      </c>
      <c r="AK599" s="130"/>
      <c r="AL599" s="130"/>
      <c r="AM599" s="131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3" t="s">
        <v>30</v>
      </c>
      <c r="I621" s="133"/>
      <c r="J621" s="133"/>
      <c r="V621" s="17"/>
      <c r="AA621" s="133" t="s">
        <v>31</v>
      </c>
      <c r="AB621" s="133"/>
      <c r="AC621" s="133"/>
    </row>
    <row r="622" spans="1:43">
      <c r="H622" s="133"/>
      <c r="I622" s="133"/>
      <c r="J622" s="133"/>
      <c r="V622" s="17"/>
      <c r="AA622" s="133"/>
      <c r="AB622" s="133"/>
      <c r="AC622" s="133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4" t="s">
        <v>20</v>
      </c>
      <c r="F626" s="134"/>
      <c r="G626" s="134"/>
      <c r="H626" s="134"/>
      <c r="V626" s="17"/>
      <c r="X626" s="23" t="s">
        <v>32</v>
      </c>
      <c r="Y626" s="20">
        <f>IF(B1426="PAGADO",0,C631)</f>
        <v>-2044.2500000000002</v>
      </c>
      <c r="AA626" s="134" t="s">
        <v>20</v>
      </c>
      <c r="AB626" s="134"/>
      <c r="AC626" s="134"/>
      <c r="AD626" s="134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36" t="str">
        <f>IF(Y631&lt;0,"NO PAGAR","COBRAR'")</f>
        <v>NO PAGAR</v>
      </c>
      <c r="Y632" s="13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36" t="str">
        <f>IF(C631&lt;0,"NO PAGAR","COBRAR'")</f>
        <v>NO PAGAR</v>
      </c>
      <c r="C633" s="13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29" t="s">
        <v>7</v>
      </c>
      <c r="F642" s="130"/>
      <c r="G642" s="13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29" t="s">
        <v>7</v>
      </c>
      <c r="AB642" s="130"/>
      <c r="AC642" s="13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29" t="s">
        <v>7</v>
      </c>
      <c r="O644" s="130"/>
      <c r="P644" s="130"/>
      <c r="Q644" s="131"/>
      <c r="R644" s="18">
        <f>SUM(R628:R643)</f>
        <v>0</v>
      </c>
      <c r="S644" s="3"/>
      <c r="V644" s="17"/>
      <c r="X644" s="12"/>
      <c r="Y644" s="10"/>
      <c r="AJ644" s="129" t="s">
        <v>7</v>
      </c>
      <c r="AK644" s="130"/>
      <c r="AL644" s="130"/>
      <c r="AM644" s="131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2" t="s">
        <v>29</v>
      </c>
      <c r="AD668" s="132"/>
      <c r="AE668" s="132"/>
    </row>
    <row r="669" spans="8:31">
      <c r="H669" s="133" t="s">
        <v>28</v>
      </c>
      <c r="I669" s="133"/>
      <c r="J669" s="133"/>
      <c r="V669" s="17"/>
      <c r="AC669" s="132"/>
      <c r="AD669" s="132"/>
      <c r="AE669" s="132"/>
    </row>
    <row r="670" spans="8:31">
      <c r="H670" s="133"/>
      <c r="I670" s="133"/>
      <c r="J670" s="133"/>
      <c r="V670" s="17"/>
      <c r="AC670" s="132"/>
      <c r="AD670" s="132"/>
      <c r="AE670" s="132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IF(B674="PAGADO",0,C679)</f>
        <v>-2044.2500000000002</v>
      </c>
      <c r="AA674" s="134" t="s">
        <v>20</v>
      </c>
      <c r="AB674" s="134"/>
      <c r="AC674" s="134"/>
      <c r="AD674" s="134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35" t="str">
        <f>IF(C679&lt;0,"NO PAGAR","COBRAR")</f>
        <v>NO PAGAR</v>
      </c>
      <c r="C680" s="13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5" t="str">
        <f>IF(Y679&lt;0,"NO PAGAR","COBRAR")</f>
        <v>NO PAGAR</v>
      </c>
      <c r="Y680" s="13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27" t="s">
        <v>9</v>
      </c>
      <c r="C681" s="12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27" t="s">
        <v>9</v>
      </c>
      <c r="Y681" s="12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29" t="s">
        <v>7</v>
      </c>
      <c r="AB690" s="130"/>
      <c r="AC690" s="13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  <c r="AJ692" s="129" t="s">
        <v>7</v>
      </c>
      <c r="AK692" s="130"/>
      <c r="AL692" s="130"/>
      <c r="AM692" s="131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3" t="s">
        <v>30</v>
      </c>
      <c r="I714" s="133"/>
      <c r="J714" s="133"/>
      <c r="V714" s="17"/>
      <c r="AA714" s="133" t="s">
        <v>31</v>
      </c>
      <c r="AB714" s="133"/>
      <c r="AC714" s="133"/>
    </row>
    <row r="715" spans="1:43">
      <c r="H715" s="133"/>
      <c r="I715" s="133"/>
      <c r="J715" s="133"/>
      <c r="V715" s="17"/>
      <c r="AA715" s="133"/>
      <c r="AB715" s="133"/>
      <c r="AC715" s="133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4" t="s">
        <v>20</v>
      </c>
      <c r="F719" s="134"/>
      <c r="G719" s="134"/>
      <c r="H719" s="134"/>
      <c r="V719" s="17"/>
      <c r="X719" s="23" t="s">
        <v>32</v>
      </c>
      <c r="Y719" s="20">
        <f>IF(B1519="PAGADO",0,C724)</f>
        <v>-2044.2500000000002</v>
      </c>
      <c r="AA719" s="134" t="s">
        <v>20</v>
      </c>
      <c r="AB719" s="134"/>
      <c r="AC719" s="134"/>
      <c r="AD719" s="134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36" t="str">
        <f>IF(Y724&lt;0,"NO PAGAR","COBRAR'")</f>
        <v>NO PAGAR</v>
      </c>
      <c r="Y725" s="136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36" t="str">
        <f>IF(C724&lt;0,"NO PAGAR","COBRAR'")</f>
        <v>NO PAGAR</v>
      </c>
      <c r="C726" s="136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29" t="s">
        <v>7</v>
      </c>
      <c r="F735" s="130"/>
      <c r="G735" s="131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29" t="s">
        <v>7</v>
      </c>
      <c r="AB735" s="130"/>
      <c r="AC735" s="131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29" t="s">
        <v>7</v>
      </c>
      <c r="O737" s="130"/>
      <c r="P737" s="130"/>
      <c r="Q737" s="131"/>
      <c r="R737" s="18">
        <f>SUM(R721:R736)</f>
        <v>0</v>
      </c>
      <c r="S737" s="3"/>
      <c r="V737" s="17"/>
      <c r="X737" s="12"/>
      <c r="Y737" s="10"/>
      <c r="AJ737" s="129" t="s">
        <v>7</v>
      </c>
      <c r="AK737" s="130"/>
      <c r="AL737" s="130"/>
      <c r="AM737" s="131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2" t="s">
        <v>29</v>
      </c>
      <c r="AD761" s="132"/>
      <c r="AE761" s="132"/>
    </row>
    <row r="762" spans="2:41">
      <c r="H762" s="133" t="s">
        <v>28</v>
      </c>
      <c r="I762" s="133"/>
      <c r="J762" s="133"/>
      <c r="V762" s="17"/>
      <c r="AC762" s="132"/>
      <c r="AD762" s="132"/>
      <c r="AE762" s="132"/>
    </row>
    <row r="763" spans="2:41">
      <c r="H763" s="133"/>
      <c r="I763" s="133"/>
      <c r="J763" s="133"/>
      <c r="V763" s="17"/>
      <c r="AC763" s="132"/>
      <c r="AD763" s="132"/>
      <c r="AE763" s="132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IF(B767="PAGADO",0,C772)</f>
        <v>-2044.2500000000002</v>
      </c>
      <c r="AA767" s="134" t="s">
        <v>20</v>
      </c>
      <c r="AB767" s="134"/>
      <c r="AC767" s="134"/>
      <c r="AD767" s="134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35" t="str">
        <f>IF(C772&lt;0,"NO PAGAR","COBRAR")</f>
        <v>NO PAGAR</v>
      </c>
      <c r="C773" s="13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5" t="str">
        <f>IF(Y772&lt;0,"NO PAGAR","COBRAR")</f>
        <v>NO PAGAR</v>
      </c>
      <c r="Y773" s="13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27" t="s">
        <v>9</v>
      </c>
      <c r="C774" s="12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27" t="s">
        <v>9</v>
      </c>
      <c r="Y774" s="12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29" t="s">
        <v>7</v>
      </c>
      <c r="AB783" s="130"/>
      <c r="AC783" s="131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  <c r="AJ785" s="129" t="s">
        <v>7</v>
      </c>
      <c r="AK785" s="130"/>
      <c r="AL785" s="130"/>
      <c r="AM785" s="131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3" t="s">
        <v>30</v>
      </c>
      <c r="I807" s="133"/>
      <c r="J807" s="133"/>
      <c r="V807" s="17"/>
      <c r="AA807" s="133" t="s">
        <v>31</v>
      </c>
      <c r="AB807" s="133"/>
      <c r="AC807" s="133"/>
    </row>
    <row r="808" spans="1:43">
      <c r="H808" s="133"/>
      <c r="I808" s="133"/>
      <c r="J808" s="133"/>
      <c r="V808" s="17"/>
      <c r="AA808" s="133"/>
      <c r="AB808" s="133"/>
      <c r="AC808" s="133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4" t="s">
        <v>20</v>
      </c>
      <c r="F812" s="134"/>
      <c r="G812" s="134"/>
      <c r="H812" s="134"/>
      <c r="V812" s="17"/>
      <c r="X812" s="23" t="s">
        <v>32</v>
      </c>
      <c r="Y812" s="20">
        <f>IF(B1612="PAGADO",0,C817)</f>
        <v>-2044.2500000000002</v>
      </c>
      <c r="AA812" s="134" t="s">
        <v>20</v>
      </c>
      <c r="AB812" s="134"/>
      <c r="AC812" s="134"/>
      <c r="AD812" s="134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36" t="str">
        <f>IF(Y817&lt;0,"NO PAGAR","COBRAR'")</f>
        <v>NO PAGAR</v>
      </c>
      <c r="Y818" s="136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36" t="str">
        <f>IF(C817&lt;0,"NO PAGAR","COBRAR'")</f>
        <v>NO PAGAR</v>
      </c>
      <c r="C819" s="136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29" t="s">
        <v>7</v>
      </c>
      <c r="F828" s="130"/>
      <c r="G828" s="131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29" t="s">
        <v>7</v>
      </c>
      <c r="AB828" s="130"/>
      <c r="AC828" s="131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29" t="s">
        <v>7</v>
      </c>
      <c r="O830" s="130"/>
      <c r="P830" s="130"/>
      <c r="Q830" s="131"/>
      <c r="R830" s="18">
        <f>SUM(R814:R829)</f>
        <v>0</v>
      </c>
      <c r="S830" s="3"/>
      <c r="V830" s="17"/>
      <c r="X830" s="12"/>
      <c r="Y830" s="10"/>
      <c r="AJ830" s="129" t="s">
        <v>7</v>
      </c>
      <c r="AK830" s="130"/>
      <c r="AL830" s="130"/>
      <c r="AM830" s="131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2" t="s">
        <v>29</v>
      </c>
      <c r="AD854" s="132"/>
      <c r="AE854" s="132"/>
    </row>
    <row r="855" spans="2:41">
      <c r="H855" s="133" t="s">
        <v>28</v>
      </c>
      <c r="I855" s="133"/>
      <c r="J855" s="133"/>
      <c r="V855" s="17"/>
      <c r="AC855" s="132"/>
      <c r="AD855" s="132"/>
      <c r="AE855" s="132"/>
    </row>
    <row r="856" spans="2:41">
      <c r="H856" s="133"/>
      <c r="I856" s="133"/>
      <c r="J856" s="133"/>
      <c r="V856" s="17"/>
      <c r="AC856" s="132"/>
      <c r="AD856" s="132"/>
      <c r="AE856" s="132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IF(B860="PAGADO",0,C865)</f>
        <v>-2044.2500000000002</v>
      </c>
      <c r="AA860" s="134" t="s">
        <v>20</v>
      </c>
      <c r="AB860" s="134"/>
      <c r="AC860" s="134"/>
      <c r="AD860" s="134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35" t="str">
        <f>IF(C865&lt;0,"NO PAGAR","COBRAR")</f>
        <v>NO PAGAR</v>
      </c>
      <c r="C866" s="13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5" t="str">
        <f>IF(Y865&lt;0,"NO PAGAR","COBRAR")</f>
        <v>NO PAGAR</v>
      </c>
      <c r="Y866" s="13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27" t="s">
        <v>9</v>
      </c>
      <c r="C867" s="12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27" t="s">
        <v>9</v>
      </c>
      <c r="Y867" s="12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29" t="s">
        <v>7</v>
      </c>
      <c r="AB876" s="130"/>
      <c r="AC876" s="131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  <c r="AJ878" s="129" t="s">
        <v>7</v>
      </c>
      <c r="AK878" s="130"/>
      <c r="AL878" s="130"/>
      <c r="AM878" s="131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3" t="s">
        <v>30</v>
      </c>
      <c r="I900" s="133"/>
      <c r="J900" s="133"/>
      <c r="V900" s="17"/>
      <c r="AA900" s="133" t="s">
        <v>31</v>
      </c>
      <c r="AB900" s="133"/>
      <c r="AC900" s="133"/>
    </row>
    <row r="901" spans="1:43">
      <c r="H901" s="133"/>
      <c r="I901" s="133"/>
      <c r="J901" s="133"/>
      <c r="V901" s="17"/>
      <c r="AA901" s="133"/>
      <c r="AB901" s="133"/>
      <c r="AC901" s="133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4" t="s">
        <v>20</v>
      </c>
      <c r="F905" s="134"/>
      <c r="G905" s="134"/>
      <c r="H905" s="134"/>
      <c r="V905" s="17"/>
      <c r="X905" s="23" t="s">
        <v>32</v>
      </c>
      <c r="Y905" s="20">
        <f>IF(B1705="PAGADO",0,C910)</f>
        <v>-2044.2500000000002</v>
      </c>
      <c r="AA905" s="134" t="s">
        <v>20</v>
      </c>
      <c r="AB905" s="134"/>
      <c r="AC905" s="134"/>
      <c r="AD905" s="134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36" t="str">
        <f>IF(Y910&lt;0,"NO PAGAR","COBRAR'")</f>
        <v>NO PAGAR</v>
      </c>
      <c r="Y911" s="136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36" t="str">
        <f>IF(C910&lt;0,"NO PAGAR","COBRAR'")</f>
        <v>NO PAGAR</v>
      </c>
      <c r="C912" s="136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27" t="s">
        <v>9</v>
      </c>
      <c r="C913" s="12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27" t="s">
        <v>9</v>
      </c>
      <c r="Y913" s="12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29" t="s">
        <v>7</v>
      </c>
      <c r="F921" s="130"/>
      <c r="G921" s="131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29" t="s">
        <v>7</v>
      </c>
      <c r="AB921" s="130"/>
      <c r="AC921" s="131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29" t="s">
        <v>7</v>
      </c>
      <c r="O923" s="130"/>
      <c r="P923" s="130"/>
      <c r="Q923" s="131"/>
      <c r="R923" s="18">
        <f>SUM(R907:R922)</f>
        <v>0</v>
      </c>
      <c r="S923" s="3"/>
      <c r="V923" s="17"/>
      <c r="X923" s="12"/>
      <c r="Y923" s="10"/>
      <c r="AJ923" s="129" t="s">
        <v>7</v>
      </c>
      <c r="AK923" s="130"/>
      <c r="AL923" s="130"/>
      <c r="AM923" s="131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2" t="s">
        <v>29</v>
      </c>
      <c r="AD948" s="132"/>
      <c r="AE948" s="132"/>
    </row>
    <row r="949" spans="2:41">
      <c r="H949" s="133" t="s">
        <v>28</v>
      </c>
      <c r="I949" s="133"/>
      <c r="J949" s="133"/>
      <c r="V949" s="17"/>
      <c r="AC949" s="132"/>
      <c r="AD949" s="132"/>
      <c r="AE949" s="132"/>
    </row>
    <row r="950" spans="2:41">
      <c r="H950" s="133"/>
      <c r="I950" s="133"/>
      <c r="J950" s="133"/>
      <c r="V950" s="17"/>
      <c r="AC950" s="132"/>
      <c r="AD950" s="132"/>
      <c r="AE950" s="132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IF(B954="PAGADO",0,C959)</f>
        <v>-2044.2500000000002</v>
      </c>
      <c r="AA954" s="134" t="s">
        <v>20</v>
      </c>
      <c r="AB954" s="134"/>
      <c r="AC954" s="134"/>
      <c r="AD954" s="134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35" t="str">
        <f>IF(C959&lt;0,"NO PAGAR","COBRAR")</f>
        <v>NO PAGAR</v>
      </c>
      <c r="C960" s="13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5" t="str">
        <f>IF(Y959&lt;0,"NO PAGAR","COBRAR")</f>
        <v>NO PAGAR</v>
      </c>
      <c r="Y960" s="13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27" t="s">
        <v>9</v>
      </c>
      <c r="C961" s="12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27" t="s">
        <v>9</v>
      </c>
      <c r="Y961" s="1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29" t="s">
        <v>7</v>
      </c>
      <c r="AB970" s="130"/>
      <c r="AC970" s="131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  <c r="AJ972" s="129" t="s">
        <v>7</v>
      </c>
      <c r="AK972" s="130"/>
      <c r="AL972" s="130"/>
      <c r="AM972" s="131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3" t="s">
        <v>30</v>
      </c>
      <c r="I994" s="133"/>
      <c r="J994" s="133"/>
      <c r="V994" s="17"/>
      <c r="AA994" s="133" t="s">
        <v>31</v>
      </c>
      <c r="AB994" s="133"/>
      <c r="AC994" s="133"/>
    </row>
    <row r="995" spans="2:41">
      <c r="H995" s="133"/>
      <c r="I995" s="133"/>
      <c r="J995" s="133"/>
      <c r="V995" s="17"/>
      <c r="AA995" s="133"/>
      <c r="AB995" s="133"/>
      <c r="AC995" s="133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4" t="s">
        <v>20</v>
      </c>
      <c r="F999" s="134"/>
      <c r="G999" s="134"/>
      <c r="H999" s="134"/>
      <c r="V999" s="17"/>
      <c r="X999" s="23" t="s">
        <v>32</v>
      </c>
      <c r="Y999" s="20">
        <f>IF(B1799="PAGADO",0,C1004)</f>
        <v>-2044.2500000000002</v>
      </c>
      <c r="AA999" s="134" t="s">
        <v>20</v>
      </c>
      <c r="AB999" s="134"/>
      <c r="AC999" s="134"/>
      <c r="AD999" s="134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36" t="str">
        <f>IF(Y1004&lt;0,"NO PAGAR","COBRAR'")</f>
        <v>NO PAGAR</v>
      </c>
      <c r="Y1005" s="136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36" t="str">
        <f>IF(C1004&lt;0,"NO PAGAR","COBRAR'")</f>
        <v>NO PAGAR</v>
      </c>
      <c r="C1006" s="136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29" t="s">
        <v>7</v>
      </c>
      <c r="F1015" s="130"/>
      <c r="G1015" s="131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29" t="s">
        <v>7</v>
      </c>
      <c r="AB1015" s="130"/>
      <c r="AC1015" s="131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29" t="s">
        <v>7</v>
      </c>
      <c r="O1017" s="130"/>
      <c r="P1017" s="130"/>
      <c r="Q1017" s="131"/>
      <c r="R1017" s="18">
        <f>SUM(R1001:R1016)</f>
        <v>0</v>
      </c>
      <c r="S1017" s="3"/>
      <c r="V1017" s="17"/>
      <c r="X1017" s="12"/>
      <c r="Y1017" s="10"/>
      <c r="AJ1017" s="129" t="s">
        <v>7</v>
      </c>
      <c r="AK1017" s="130"/>
      <c r="AL1017" s="130"/>
      <c r="AM1017" s="131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2" t="s">
        <v>29</v>
      </c>
      <c r="AD1041" s="132"/>
      <c r="AE1041" s="132"/>
    </row>
    <row r="1042" spans="2:41">
      <c r="H1042" s="133" t="s">
        <v>28</v>
      </c>
      <c r="I1042" s="133"/>
      <c r="J1042" s="133"/>
      <c r="V1042" s="17"/>
      <c r="AC1042" s="132"/>
      <c r="AD1042" s="132"/>
      <c r="AE1042" s="132"/>
    </row>
    <row r="1043" spans="2:41">
      <c r="H1043" s="133"/>
      <c r="I1043" s="133"/>
      <c r="J1043" s="133"/>
      <c r="V1043" s="17"/>
      <c r="AC1043" s="132"/>
      <c r="AD1043" s="132"/>
      <c r="AE1043" s="132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IF(B1047="PAGADO",0,C1052)</f>
        <v>-2044.2500000000002</v>
      </c>
      <c r="AA1047" s="134" t="s">
        <v>20</v>
      </c>
      <c r="AB1047" s="134"/>
      <c r="AC1047" s="134"/>
      <c r="AD1047" s="134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35" t="str">
        <f>IF(C1052&lt;0,"NO PAGAR","COBRAR")</f>
        <v>NO PAGAR</v>
      </c>
      <c r="C1053" s="13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5" t="str">
        <f>IF(Y1052&lt;0,"NO PAGAR","COBRAR")</f>
        <v>NO PAGAR</v>
      </c>
      <c r="Y1053" s="13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27" t="s">
        <v>9</v>
      </c>
      <c r="C1054" s="12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27" t="s">
        <v>9</v>
      </c>
      <c r="Y1054" s="12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29" t="s">
        <v>7</v>
      </c>
      <c r="AB1063" s="130"/>
      <c r="AC1063" s="131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  <c r="AJ1065" s="129" t="s">
        <v>7</v>
      </c>
      <c r="AK1065" s="130"/>
      <c r="AL1065" s="130"/>
      <c r="AM1065" s="131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3" t="s">
        <v>30</v>
      </c>
      <c r="I1087" s="133"/>
      <c r="J1087" s="133"/>
      <c r="V1087" s="17"/>
      <c r="AA1087" s="133" t="s">
        <v>31</v>
      </c>
      <c r="AB1087" s="133"/>
      <c r="AC1087" s="133"/>
    </row>
    <row r="1088" spans="1:43">
      <c r="H1088" s="133"/>
      <c r="I1088" s="133"/>
      <c r="J1088" s="133"/>
      <c r="V1088" s="17"/>
      <c r="AA1088" s="133"/>
      <c r="AB1088" s="133"/>
      <c r="AC1088" s="133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4" t="s">
        <v>20</v>
      </c>
      <c r="F1092" s="134"/>
      <c r="G1092" s="134"/>
      <c r="H1092" s="134"/>
      <c r="V1092" s="17"/>
      <c r="X1092" s="23" t="s">
        <v>32</v>
      </c>
      <c r="Y1092" s="20">
        <f>IF(B1892="PAGADO",0,C1097)</f>
        <v>-2044.2500000000002</v>
      </c>
      <c r="AA1092" s="134" t="s">
        <v>20</v>
      </c>
      <c r="AB1092" s="134"/>
      <c r="AC1092" s="134"/>
      <c r="AD1092" s="134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36" t="str">
        <f>IF(Y1097&lt;0,"NO PAGAR","COBRAR'")</f>
        <v>NO PAGAR</v>
      </c>
      <c r="Y1098" s="136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36" t="str">
        <f>IF(C1097&lt;0,"NO PAGAR","COBRAR'")</f>
        <v>NO PAGAR</v>
      </c>
      <c r="C1099" s="136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27" t="s">
        <v>9</v>
      </c>
      <c r="C1100" s="128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27" t="s">
        <v>9</v>
      </c>
      <c r="Y1100" s="128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29" t="s">
        <v>7</v>
      </c>
      <c r="F1108" s="130"/>
      <c r="G1108" s="131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29" t="s">
        <v>7</v>
      </c>
      <c r="AB1108" s="130"/>
      <c r="AC1108" s="131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29" t="s">
        <v>7</v>
      </c>
      <c r="O1110" s="130"/>
      <c r="P1110" s="130"/>
      <c r="Q1110" s="131"/>
      <c r="R1110" s="18">
        <f>SUM(R1094:R1109)</f>
        <v>0</v>
      </c>
      <c r="S1110" s="3"/>
      <c r="V1110" s="17"/>
      <c r="X1110" s="12"/>
      <c r="Y1110" s="10"/>
      <c r="AJ1110" s="129" t="s">
        <v>7</v>
      </c>
      <c r="AK1110" s="130"/>
      <c r="AL1110" s="130"/>
      <c r="AM1110" s="131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S454" zoomScale="89" zoomScaleNormal="89" workbookViewId="0">
      <selection activeCell="AA466" sqref="AA466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NO PAGAR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4" t="s">
        <v>20</v>
      </c>
      <c r="F328" s="134"/>
      <c r="G328" s="134"/>
      <c r="H328" s="134"/>
      <c r="V328" s="17"/>
      <c r="X328" s="23" t="s">
        <v>32</v>
      </c>
      <c r="Y328" s="20">
        <f>IF(B1112="PAGADO",0,C333)</f>
        <v>-412.94000000000005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NO PAGAR</v>
      </c>
      <c r="Y334" s="136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NO PAGAR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163.55000000000001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AA373" s="107"/>
      <c r="AB373" s="107"/>
      <c r="AC373" s="139" t="s">
        <v>29</v>
      </c>
      <c r="AD373" s="139"/>
      <c r="AE373" s="139"/>
    </row>
    <row r="374" spans="2:41">
      <c r="V374" s="17"/>
      <c r="AA374" s="107"/>
      <c r="AB374" s="107"/>
      <c r="AC374" s="139"/>
      <c r="AD374" s="139"/>
      <c r="AE374" s="139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39"/>
      <c r="AD375" s="139"/>
      <c r="AE375" s="139"/>
    </row>
    <row r="376" spans="2:41" ht="23.25">
      <c r="B376" s="23" t="s">
        <v>32</v>
      </c>
      <c r="C376" s="20">
        <f>IF(X328="PAGADO",0,Y333)</f>
        <v>-1811.12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-1561.12</v>
      </c>
      <c r="AA376" s="134" t="s">
        <v>20</v>
      </c>
      <c r="AB376" s="134"/>
      <c r="AC376" s="134"/>
      <c r="AD376" s="134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NO PAGAR</v>
      </c>
      <c r="C382" s="13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NO PAGAR</v>
      </c>
      <c r="Y382" s="135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29" t="s">
        <v>7</v>
      </c>
      <c r="F391" s="130"/>
      <c r="G391" s="13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29" t="s">
        <v>7</v>
      </c>
      <c r="AB392" s="130"/>
      <c r="AC392" s="13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29" t="s">
        <v>7</v>
      </c>
      <c r="O394" s="130"/>
      <c r="P394" s="130"/>
      <c r="Q394" s="131"/>
      <c r="R394" s="18">
        <f>SUM(R378:R393)</f>
        <v>1300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33" t="s">
        <v>31</v>
      </c>
      <c r="AB411" s="133"/>
      <c r="AC411" s="133"/>
    </row>
    <row r="412" spans="1:43" ht="15" customHeight="1">
      <c r="H412" s="76"/>
      <c r="I412" s="76"/>
      <c r="J412" s="76"/>
      <c r="V412" s="17"/>
      <c r="AA412" s="133"/>
      <c r="AB412" s="133"/>
      <c r="AC412" s="133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34" t="s">
        <v>20</v>
      </c>
      <c r="F416" s="134"/>
      <c r="G416" s="134"/>
      <c r="H416" s="134"/>
      <c r="V416" s="17"/>
      <c r="X416" s="23" t="s">
        <v>32</v>
      </c>
      <c r="Y416" s="20">
        <f>IF(B416="PAGADO",0,C421)</f>
        <v>0</v>
      </c>
      <c r="AA416" s="134" t="s">
        <v>20</v>
      </c>
      <c r="AB416" s="134"/>
      <c r="AC416" s="134"/>
      <c r="AD416" s="134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36" t="str">
        <f>IF(Y421&lt;0,"NO PAGAR","COBRAR'")</f>
        <v>NO PAGAR</v>
      </c>
      <c r="Y422" s="13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36" t="str">
        <f>IF(C421&lt;0,"NO PAGAR","COBRAR'")</f>
        <v>COBRAR'</v>
      </c>
      <c r="C423" s="136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27" t="s">
        <v>9</v>
      </c>
      <c r="C424" s="128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27" t="s">
        <v>9</v>
      </c>
      <c r="Y424" s="12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29" t="s">
        <v>7</v>
      </c>
      <c r="AK425" s="130"/>
      <c r="AL425" s="130"/>
      <c r="AM425" s="131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29" t="s">
        <v>7</v>
      </c>
      <c r="F432" s="130"/>
      <c r="G432" s="13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29" t="s">
        <v>7</v>
      </c>
      <c r="AB432" s="130"/>
      <c r="AC432" s="131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29" t="s">
        <v>7</v>
      </c>
      <c r="O434" s="130"/>
      <c r="P434" s="130"/>
      <c r="Q434" s="131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32" t="s">
        <v>29</v>
      </c>
      <c r="AD456" s="132"/>
      <c r="AE456" s="132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132"/>
      <c r="AD457" s="132"/>
      <c r="AE457" s="132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132"/>
      <c r="AD458" s="132"/>
      <c r="AE458" s="132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34" t="s">
        <v>20</v>
      </c>
      <c r="F462" s="134"/>
      <c r="G462" s="134"/>
      <c r="H462" s="134"/>
      <c r="V462" s="17"/>
      <c r="X462" s="23" t="s">
        <v>32</v>
      </c>
      <c r="Y462" s="20">
        <f>IF(B462="PAGADO",0,C467)</f>
        <v>-526.89999999999986</v>
      </c>
      <c r="AA462" s="134" t="s">
        <v>20</v>
      </c>
      <c r="AB462" s="134"/>
      <c r="AC462" s="134"/>
      <c r="AD462" s="134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485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485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526.89999999999986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-41.899999999999864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35" t="str">
        <f>IF(C467&lt;0,"NO PAGAR","COBRAR")</f>
        <v>NO PAGAR</v>
      </c>
      <c r="C468" s="13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35" t="str">
        <f>IF(Y467&lt;0,"NO PAGAR","COBRAR")</f>
        <v>NO PAGAR</v>
      </c>
      <c r="Y468" s="13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27" t="s">
        <v>9</v>
      </c>
      <c r="C469" s="12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27" t="s">
        <v>9</v>
      </c>
      <c r="Y469" s="12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29" t="s">
        <v>7</v>
      </c>
      <c r="AK471" s="130"/>
      <c r="AL471" s="130"/>
      <c r="AM471" s="131"/>
      <c r="AN471" s="18">
        <f>SUM(AN455:AN470)</f>
        <v>0</v>
      </c>
      <c r="AO471" s="3"/>
    </row>
    <row r="472" spans="2:41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29" t="s">
        <v>7</v>
      </c>
      <c r="F478" s="130"/>
      <c r="G478" s="13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29" t="s">
        <v>7</v>
      </c>
      <c r="AB478" s="130"/>
      <c r="AC478" s="131"/>
      <c r="AD478" s="5">
        <f>SUM(AD464:AD477)</f>
        <v>485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29" t="s">
        <v>7</v>
      </c>
      <c r="O480" s="130"/>
      <c r="P480" s="130"/>
      <c r="Q480" s="131"/>
      <c r="R480" s="18">
        <f>SUM(R464:R479)</f>
        <v>0</v>
      </c>
      <c r="S480" s="3"/>
      <c r="V480" s="17"/>
      <c r="X480" s="12"/>
      <c r="Y480" s="10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1"/>
      <c r="C483" s="10"/>
      <c r="V483" s="17"/>
      <c r="X483" s="11"/>
      <c r="Y483" s="10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526.89999999999986</v>
      </c>
      <c r="AJ484" s="17"/>
      <c r="AK484" s="17"/>
      <c r="AL484" s="17"/>
      <c r="AM484" s="17"/>
      <c r="AN484" s="17"/>
      <c r="AO484" s="17"/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  <c r="AJ485" s="17"/>
      <c r="AK485" s="17"/>
      <c r="AL485" s="17"/>
      <c r="AM485" s="17"/>
      <c r="AN485" s="17"/>
      <c r="AO485" s="17"/>
    </row>
    <row r="486" spans="1:43">
      <c r="E486" s="1" t="s">
        <v>19</v>
      </c>
      <c r="V486" s="17"/>
      <c r="AA486" s="1" t="s">
        <v>19</v>
      </c>
      <c r="AJ486" s="17"/>
      <c r="AK486" s="17"/>
      <c r="AL486" s="17"/>
      <c r="AM486" s="17"/>
      <c r="AN486" s="17"/>
      <c r="AO486" s="17"/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2" t="s">
        <v>1</v>
      </c>
      <c r="AK494" s="2" t="s">
        <v>5</v>
      </c>
      <c r="AL494" s="2" t="s">
        <v>4</v>
      </c>
      <c r="AM494" s="2" t="s">
        <v>6</v>
      </c>
      <c r="AN494" s="2" t="s">
        <v>7</v>
      </c>
      <c r="AO494" s="3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3"/>
      <c r="AK495" s="3"/>
      <c r="AL495" s="3"/>
      <c r="AM495" s="3"/>
      <c r="AN495" s="18"/>
      <c r="AO495" s="3"/>
      <c r="AP495" s="17"/>
      <c r="AQ495" s="17"/>
    </row>
    <row r="496" spans="1:43">
      <c r="V496" s="17"/>
      <c r="AJ496" s="3"/>
      <c r="AK496" s="3"/>
      <c r="AL496" s="3"/>
      <c r="AM496" s="3"/>
      <c r="AN496" s="18"/>
      <c r="AO496" s="3"/>
    </row>
    <row r="497" spans="2:41" ht="15" customHeight="1">
      <c r="H497" s="76" t="s">
        <v>30</v>
      </c>
      <c r="I497" s="76"/>
      <c r="J497" s="76"/>
      <c r="V497" s="17"/>
      <c r="AA497" s="133" t="s">
        <v>31</v>
      </c>
      <c r="AB497" s="133"/>
      <c r="AC497" s="133"/>
      <c r="AJ497" s="3"/>
      <c r="AK497" s="3"/>
      <c r="AL497" s="3"/>
      <c r="AM497" s="3"/>
      <c r="AN497" s="18"/>
      <c r="AO497" s="3"/>
    </row>
    <row r="498" spans="2:41" ht="15" customHeight="1">
      <c r="H498" s="76"/>
      <c r="I498" s="76"/>
      <c r="J498" s="76"/>
      <c r="V498" s="17"/>
      <c r="AA498" s="133"/>
      <c r="AB498" s="133"/>
      <c r="AC498" s="133"/>
      <c r="AJ498" s="3"/>
      <c r="AK498" s="3"/>
      <c r="AL498" s="3"/>
      <c r="AM498" s="3"/>
      <c r="AN498" s="18"/>
      <c r="AO498" s="3"/>
    </row>
    <row r="499" spans="2:41">
      <c r="V499" s="17"/>
      <c r="AJ499" s="3"/>
      <c r="AK499" s="3"/>
      <c r="AL499" s="3"/>
      <c r="AM499" s="3"/>
      <c r="AN499" s="18"/>
      <c r="AO499" s="3"/>
    </row>
    <row r="500" spans="2:41">
      <c r="V500" s="17"/>
      <c r="AJ500" s="3"/>
      <c r="AK500" s="3"/>
      <c r="AL500" s="3"/>
      <c r="AM500" s="3"/>
      <c r="AN500" s="18"/>
      <c r="AO500" s="3"/>
    </row>
    <row r="501" spans="2:41" ht="23.25">
      <c r="B501" s="24" t="s">
        <v>66</v>
      </c>
      <c r="V501" s="17"/>
      <c r="X501" s="22" t="s">
        <v>66</v>
      </c>
      <c r="AJ501" s="3"/>
      <c r="AK501" s="3"/>
      <c r="AL501" s="3"/>
      <c r="AM501" s="3"/>
      <c r="AN501" s="18"/>
      <c r="AO501" s="3"/>
    </row>
    <row r="502" spans="2:41" ht="23.25">
      <c r="B502" s="23" t="s">
        <v>32</v>
      </c>
      <c r="C502" s="20">
        <f>IF(X462="PAGADO",0,C467)</f>
        <v>-526.89999999999986</v>
      </c>
      <c r="E502" s="134" t="s">
        <v>20</v>
      </c>
      <c r="F502" s="134"/>
      <c r="G502" s="134"/>
      <c r="H502" s="134"/>
      <c r="V502" s="17"/>
      <c r="X502" s="23" t="s">
        <v>32</v>
      </c>
      <c r="Y502" s="20">
        <f>IF(B1302="PAGADO",0,C507)</f>
        <v>-41.899999999999864</v>
      </c>
      <c r="AA502" s="134" t="s">
        <v>20</v>
      </c>
      <c r="AB502" s="134"/>
      <c r="AC502" s="134"/>
      <c r="AD502" s="134"/>
      <c r="AJ502" s="3"/>
      <c r="AK502" s="3"/>
      <c r="AL502" s="3"/>
      <c r="AM502" s="3"/>
      <c r="AN502" s="18"/>
      <c r="AO502" s="3"/>
    </row>
    <row r="503" spans="2:41">
      <c r="B503" s="1" t="s">
        <v>0</v>
      </c>
      <c r="C503" s="19">
        <f>H518</f>
        <v>0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3"/>
      <c r="AK503" s="3"/>
      <c r="AL503" s="3"/>
      <c r="AM503" s="3"/>
      <c r="AN503" s="18"/>
      <c r="AO503" s="3"/>
    </row>
    <row r="504" spans="2:41">
      <c r="C504" s="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41.899999999999864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41.899999999999864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-41.899999999999864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-41.899999999999864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6" t="str">
        <f>IF(Y507&lt;0,"NO PAGAR","COBRAR'")</f>
        <v>NO PAGAR</v>
      </c>
      <c r="Y508" s="136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36" t="str">
        <f>IF(C507&lt;0,"NO PAGAR","COBRAR'")</f>
        <v>NO PAGAR</v>
      </c>
      <c r="C509" s="136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41.899999999999864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41.899999999999864</v>
      </c>
      <c r="AA511" s="4"/>
      <c r="AB511" s="3"/>
      <c r="AC511" s="3"/>
      <c r="AD511" s="5"/>
      <c r="AJ511" s="129" t="s">
        <v>7</v>
      </c>
      <c r="AK511" s="130"/>
      <c r="AL511" s="130"/>
      <c r="AM511" s="131"/>
      <c r="AN511" s="18">
        <f>SUM(AN495:AN510)</f>
        <v>0</v>
      </c>
      <c r="AO511" s="3"/>
    </row>
    <row r="512" spans="2:41">
      <c r="B512" s="11" t="s">
        <v>10</v>
      </c>
      <c r="C512" s="10">
        <f>R520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AN511</f>
        <v>0</v>
      </c>
      <c r="AA512" s="4"/>
      <c r="AB512" s="3"/>
      <c r="AC512" s="3"/>
      <c r="AD512" s="5"/>
    </row>
    <row r="513" spans="2:30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</row>
    <row r="514" spans="2:30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</row>
    <row r="515" spans="2:30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</row>
    <row r="516" spans="2:30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</row>
    <row r="517" spans="2:30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</row>
    <row r="518" spans="2:30">
      <c r="B518" s="11" t="s">
        <v>16</v>
      </c>
      <c r="C518" s="10"/>
      <c r="E518" s="129" t="s">
        <v>7</v>
      </c>
      <c r="F518" s="130"/>
      <c r="G518" s="131"/>
      <c r="H518" s="5">
        <f>SUM(H504:H517)</f>
        <v>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29" t="s">
        <v>7</v>
      </c>
      <c r="AB518" s="130"/>
      <c r="AC518" s="131"/>
      <c r="AD518" s="5">
        <f>SUM(AD504:AD517)</f>
        <v>0</v>
      </c>
    </row>
    <row r="519" spans="2:30">
      <c r="B519" s="11" t="s">
        <v>17</v>
      </c>
      <c r="C519" s="10"/>
      <c r="E519" s="13"/>
      <c r="F519" s="13"/>
      <c r="G519" s="13"/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</row>
    <row r="520" spans="2:30">
      <c r="B520" s="12"/>
      <c r="C520" s="10"/>
      <c r="N520" s="129" t="s">
        <v>7</v>
      </c>
      <c r="O520" s="130"/>
      <c r="P520" s="130"/>
      <c r="Q520" s="131"/>
      <c r="R520" s="18">
        <f>SUM(R504:R519)</f>
        <v>0</v>
      </c>
      <c r="S520" s="3"/>
      <c r="V520" s="17"/>
      <c r="X520" s="12"/>
      <c r="Y520" s="10"/>
    </row>
    <row r="521" spans="2:30">
      <c r="B521" s="12"/>
      <c r="C521" s="10"/>
      <c r="V521" s="17"/>
      <c r="X521" s="12"/>
      <c r="Y521" s="10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E523" s="14"/>
      <c r="V523" s="17"/>
      <c r="X523" s="12"/>
      <c r="Y523" s="10"/>
      <c r="AA523" s="14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2"/>
      <c r="C527" s="10"/>
      <c r="V527" s="17"/>
      <c r="X527" s="12"/>
      <c r="Y527" s="10"/>
    </row>
    <row r="528" spans="2:30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41.899999999999864</v>
      </c>
      <c r="D530" t="s">
        <v>22</v>
      </c>
      <c r="E530" t="s">
        <v>21</v>
      </c>
      <c r="V530" s="17"/>
      <c r="X530" s="15" t="s">
        <v>18</v>
      </c>
      <c r="Y530" s="16">
        <f>SUM(Y511:Y529)</f>
        <v>41.899999999999864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J548" s="2" t="s">
        <v>1</v>
      </c>
      <c r="AK548" s="2" t="s">
        <v>5</v>
      </c>
      <c r="AL548" s="2" t="s">
        <v>4</v>
      </c>
      <c r="AM548" s="2" t="s">
        <v>6</v>
      </c>
      <c r="AN548" s="2" t="s">
        <v>7</v>
      </c>
      <c r="AO548" s="3"/>
    </row>
    <row r="549" spans="2:41">
      <c r="V549" s="17"/>
      <c r="AJ549" s="3"/>
      <c r="AK549" s="3"/>
      <c r="AL549" s="3"/>
      <c r="AM549" s="3"/>
      <c r="AN549" s="18"/>
      <c r="AO549" s="3"/>
    </row>
    <row r="550" spans="2:41">
      <c r="V550" s="17"/>
      <c r="AC550" s="132" t="s">
        <v>29</v>
      </c>
      <c r="AD550" s="132"/>
      <c r="AE550" s="132"/>
      <c r="AJ550" s="3"/>
      <c r="AK550" s="3"/>
      <c r="AL550" s="3"/>
      <c r="AM550" s="3"/>
      <c r="AN550" s="18"/>
      <c r="AO550" s="3"/>
    </row>
    <row r="551" spans="2:41" ht="15" customHeight="1">
      <c r="H551" s="76" t="s">
        <v>28</v>
      </c>
      <c r="I551" s="76"/>
      <c r="J551" s="76"/>
      <c r="V551" s="17"/>
      <c r="AC551" s="132"/>
      <c r="AD551" s="132"/>
      <c r="AE551" s="132"/>
      <c r="AJ551" s="3"/>
      <c r="AK551" s="3"/>
      <c r="AL551" s="3"/>
      <c r="AM551" s="3"/>
      <c r="AN551" s="18"/>
      <c r="AO551" s="3"/>
    </row>
    <row r="552" spans="2:41" ht="15" customHeight="1">
      <c r="H552" s="76"/>
      <c r="I552" s="76"/>
      <c r="J552" s="76"/>
      <c r="V552" s="17"/>
      <c r="AC552" s="132"/>
      <c r="AD552" s="132"/>
      <c r="AE552" s="132"/>
      <c r="AJ552" s="3"/>
      <c r="AK552" s="3"/>
      <c r="AL552" s="3"/>
      <c r="AM552" s="3"/>
      <c r="AN552" s="18"/>
      <c r="AO552" s="3"/>
    </row>
    <row r="553" spans="2:41">
      <c r="V553" s="17"/>
      <c r="AJ553" s="3"/>
      <c r="AK553" s="3"/>
      <c r="AL553" s="3"/>
      <c r="AM553" s="3"/>
      <c r="AN553" s="18"/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 ht="23.25">
      <c r="B555" s="22" t="s">
        <v>67</v>
      </c>
      <c r="V555" s="17"/>
      <c r="X555" s="22" t="s">
        <v>67</v>
      </c>
      <c r="AJ555" s="3"/>
      <c r="AK555" s="3"/>
      <c r="AL555" s="3"/>
      <c r="AM555" s="3"/>
      <c r="AN555" s="18"/>
      <c r="AO555" s="3"/>
    </row>
    <row r="556" spans="2:41" ht="23.25">
      <c r="B556" s="23" t="s">
        <v>32</v>
      </c>
      <c r="C556" s="20">
        <f>IF(X502="PAGADO",0,Y507)</f>
        <v>-41.899999999999864</v>
      </c>
      <c r="E556" s="134" t="s">
        <v>20</v>
      </c>
      <c r="F556" s="134"/>
      <c r="G556" s="134"/>
      <c r="H556" s="134"/>
      <c r="V556" s="17"/>
      <c r="X556" s="23" t="s">
        <v>32</v>
      </c>
      <c r="Y556" s="20">
        <f>IF(B556="PAGADO",0,C561)</f>
        <v>-41.899999999999864</v>
      </c>
      <c r="AA556" s="134" t="s">
        <v>20</v>
      </c>
      <c r="AB556" s="134"/>
      <c r="AC556" s="134"/>
      <c r="AD556" s="134"/>
      <c r="AJ556" s="3"/>
      <c r="AK556" s="3"/>
      <c r="AL556" s="3"/>
      <c r="AM556" s="3"/>
      <c r="AN556" s="18"/>
      <c r="AO556" s="3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3"/>
      <c r="AK557" s="3"/>
      <c r="AL557" s="3"/>
      <c r="AM557" s="3"/>
      <c r="AN557" s="18"/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41.899999999999864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41.899999999999864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-41.899999999999864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-41.899999999999864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35" t="str">
        <f>IF(C561&lt;0,"NO PAGAR","COBRAR")</f>
        <v>NO PAGAR</v>
      </c>
      <c r="C562" s="13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35" t="str">
        <f>IF(Y561&lt;0,"NO PAGAR","COBRAR")</f>
        <v>NO PAGAR</v>
      </c>
      <c r="Y562" s="13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27" t="s">
        <v>9</v>
      </c>
      <c r="C563" s="12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7" t="s">
        <v>9</v>
      </c>
      <c r="Y563" s="12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41.899999999999864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41.899999999999864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AN565</f>
        <v>0</v>
      </c>
      <c r="AA565" s="4"/>
      <c r="AB565" s="3"/>
      <c r="AC565" s="3"/>
      <c r="AD565" s="5"/>
      <c r="AJ565" s="129" t="s">
        <v>7</v>
      </c>
      <c r="AK565" s="130"/>
      <c r="AL565" s="130"/>
      <c r="AM565" s="131"/>
      <c r="AN565" s="18">
        <f>SUM(AN549:AN564)</f>
        <v>0</v>
      </c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</row>
    <row r="572" spans="2:41">
      <c r="B572" s="11" t="s">
        <v>17</v>
      </c>
      <c r="C572" s="10"/>
      <c r="E572" s="129" t="s">
        <v>7</v>
      </c>
      <c r="F572" s="130"/>
      <c r="G572" s="131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29" t="s">
        <v>7</v>
      </c>
      <c r="AB572" s="130"/>
      <c r="AC572" s="131"/>
      <c r="AD572" s="5">
        <f>SUM(AD558:AD571)</f>
        <v>0</v>
      </c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</row>
    <row r="574" spans="2:41">
      <c r="B574" s="12"/>
      <c r="C574" s="10"/>
      <c r="N574" s="129" t="s">
        <v>7</v>
      </c>
      <c r="O574" s="130"/>
      <c r="P574" s="130"/>
      <c r="Q574" s="131"/>
      <c r="R574" s="18">
        <f>SUM(R558:R573)</f>
        <v>0</v>
      </c>
      <c r="S574" s="3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41.899999999999864</v>
      </c>
      <c r="V583" s="17"/>
      <c r="X583" s="15" t="s">
        <v>18</v>
      </c>
      <c r="Y583" s="16">
        <f>SUM(Y564:Y582)</f>
        <v>41.899999999999864</v>
      </c>
      <c r="AJ583" s="17"/>
      <c r="AK583" s="17"/>
      <c r="AL583" s="17"/>
      <c r="AM583" s="17"/>
      <c r="AN583" s="17"/>
      <c r="AO583" s="17"/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  <c r="AJ584" s="17"/>
      <c r="AK584" s="17"/>
      <c r="AL584" s="17"/>
      <c r="AM584" s="17"/>
      <c r="AN584" s="17"/>
      <c r="AO584" s="17"/>
    </row>
    <row r="585" spans="1:43">
      <c r="E585" s="1" t="s">
        <v>19</v>
      </c>
      <c r="V585" s="17"/>
      <c r="AA585" s="1" t="s">
        <v>19</v>
      </c>
      <c r="AJ585" s="17"/>
      <c r="AK585" s="17"/>
      <c r="AL585" s="17"/>
      <c r="AM585" s="17"/>
      <c r="AN585" s="17"/>
      <c r="AO585" s="17"/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2" t="s">
        <v>1</v>
      </c>
      <c r="AK593" s="2" t="s">
        <v>5</v>
      </c>
      <c r="AL593" s="2" t="s">
        <v>4</v>
      </c>
      <c r="AM593" s="2" t="s">
        <v>6</v>
      </c>
      <c r="AN593" s="2" t="s">
        <v>7</v>
      </c>
      <c r="AO593" s="3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3"/>
      <c r="AK594" s="3"/>
      <c r="AL594" s="3"/>
      <c r="AM594" s="3"/>
      <c r="AN594" s="18"/>
      <c r="AO594" s="3"/>
      <c r="AP594" s="17"/>
      <c r="AQ594" s="17"/>
    </row>
    <row r="595" spans="1:43">
      <c r="V595" s="17"/>
      <c r="AJ595" s="3"/>
      <c r="AK595" s="3"/>
      <c r="AL595" s="3"/>
      <c r="AM595" s="3"/>
      <c r="AN595" s="18"/>
      <c r="AO595" s="3"/>
    </row>
    <row r="596" spans="1:43" ht="15" customHeight="1">
      <c r="H596" s="76" t="s">
        <v>30</v>
      </c>
      <c r="I596" s="76"/>
      <c r="J596" s="76"/>
      <c r="V596" s="17"/>
      <c r="AA596" s="133" t="s">
        <v>31</v>
      </c>
      <c r="AB596" s="133"/>
      <c r="AC596" s="133"/>
      <c r="AJ596" s="3"/>
      <c r="AK596" s="3"/>
      <c r="AL596" s="3"/>
      <c r="AM596" s="3"/>
      <c r="AN596" s="18"/>
      <c r="AO596" s="3"/>
    </row>
    <row r="597" spans="1:43" ht="15" customHeight="1">
      <c r="H597" s="76"/>
      <c r="I597" s="76"/>
      <c r="J597" s="76"/>
      <c r="V597" s="17"/>
      <c r="AA597" s="133"/>
      <c r="AB597" s="133"/>
      <c r="AC597" s="133"/>
      <c r="AJ597" s="3"/>
      <c r="AK597" s="3"/>
      <c r="AL597" s="3"/>
      <c r="AM597" s="3"/>
      <c r="AN597" s="18"/>
      <c r="AO597" s="3"/>
    </row>
    <row r="598" spans="1:43">
      <c r="V598" s="17"/>
      <c r="AJ598" s="3"/>
      <c r="AK598" s="3"/>
      <c r="AL598" s="3"/>
      <c r="AM598" s="3"/>
      <c r="AN598" s="18"/>
      <c r="AO598" s="3"/>
    </row>
    <row r="599" spans="1:43">
      <c r="V599" s="17"/>
      <c r="AJ599" s="3"/>
      <c r="AK599" s="3"/>
      <c r="AL599" s="3"/>
      <c r="AM599" s="3"/>
      <c r="AN599" s="18"/>
      <c r="AO599" s="3"/>
    </row>
    <row r="600" spans="1:43" ht="23.25">
      <c r="B600" s="24" t="s">
        <v>67</v>
      </c>
      <c r="V600" s="17"/>
      <c r="X600" s="22" t="s">
        <v>67</v>
      </c>
      <c r="AJ600" s="3"/>
      <c r="AK600" s="3"/>
      <c r="AL600" s="3"/>
      <c r="AM600" s="3"/>
      <c r="AN600" s="18"/>
      <c r="AO600" s="3"/>
    </row>
    <row r="601" spans="1:43" ht="23.25">
      <c r="B601" s="23" t="s">
        <v>32</v>
      </c>
      <c r="C601" s="20">
        <f>IF(X556="PAGADO",0,C561)</f>
        <v>-41.899999999999864</v>
      </c>
      <c r="E601" s="134" t="s">
        <v>20</v>
      </c>
      <c r="F601" s="134"/>
      <c r="G601" s="134"/>
      <c r="H601" s="134"/>
      <c r="V601" s="17"/>
      <c r="X601" s="23" t="s">
        <v>32</v>
      </c>
      <c r="Y601" s="20">
        <f>IF(B1401="PAGADO",0,C606)</f>
        <v>-41.899999999999864</v>
      </c>
      <c r="AA601" s="134" t="s">
        <v>20</v>
      </c>
      <c r="AB601" s="134"/>
      <c r="AC601" s="134"/>
      <c r="AD601" s="134"/>
      <c r="AJ601" s="3"/>
      <c r="AK601" s="3"/>
      <c r="AL601" s="3"/>
      <c r="AM601" s="3"/>
      <c r="AN601" s="18"/>
      <c r="AO601" s="3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3"/>
      <c r="AK602" s="3"/>
      <c r="AL602" s="3"/>
      <c r="AM602" s="3"/>
      <c r="AN602" s="18"/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41.899999999999864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41.899999999999864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-41.899999999999864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-41.899999999999864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6" t="str">
        <f>IF(Y606&lt;0,"NO PAGAR","COBRAR'")</f>
        <v>NO PAGAR</v>
      </c>
      <c r="Y607" s="136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36" t="str">
        <f>IF(C606&lt;0,"NO PAGAR","COBRAR'")</f>
        <v>NO PAGAR</v>
      </c>
      <c r="C608" s="136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27" t="s">
        <v>9</v>
      </c>
      <c r="C609" s="128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27" t="s">
        <v>9</v>
      </c>
      <c r="Y609" s="12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41.899999999999864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41.899999999999864</v>
      </c>
      <c r="AA610" s="4"/>
      <c r="AB610" s="3"/>
      <c r="AC610" s="3"/>
      <c r="AD610" s="5"/>
      <c r="AJ610" s="129" t="s">
        <v>7</v>
      </c>
      <c r="AK610" s="130"/>
      <c r="AL610" s="130"/>
      <c r="AM610" s="131"/>
      <c r="AN610" s="18">
        <f>SUM(AN594:AN609)</f>
        <v>0</v>
      </c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AN610</f>
        <v>0</v>
      </c>
      <c r="AA611" s="4"/>
      <c r="AB611" s="3"/>
      <c r="AC611" s="3"/>
      <c r="AD611" s="5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</row>
    <row r="617" spans="2:41">
      <c r="B617" s="11" t="s">
        <v>16</v>
      </c>
      <c r="C617" s="10"/>
      <c r="E617" s="129" t="s">
        <v>7</v>
      </c>
      <c r="F617" s="130"/>
      <c r="G617" s="131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29" t="s">
        <v>7</v>
      </c>
      <c r="AB617" s="130"/>
      <c r="AC617" s="131"/>
      <c r="AD617" s="5">
        <f>SUM(AD603:AD616)</f>
        <v>0</v>
      </c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</row>
    <row r="619" spans="2:41">
      <c r="B619" s="12"/>
      <c r="C619" s="10"/>
      <c r="N619" s="129" t="s">
        <v>7</v>
      </c>
      <c r="O619" s="130"/>
      <c r="P619" s="130"/>
      <c r="Q619" s="131"/>
      <c r="R619" s="18">
        <f>SUM(R603:R618)</f>
        <v>0</v>
      </c>
      <c r="S619" s="3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41.899999999999864</v>
      </c>
      <c r="D629" t="s">
        <v>22</v>
      </c>
      <c r="E629" t="s">
        <v>21</v>
      </c>
      <c r="V629" s="17"/>
      <c r="X629" s="15" t="s">
        <v>18</v>
      </c>
      <c r="Y629" s="16">
        <f>SUM(Y610:Y628)</f>
        <v>41.899999999999864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J641" s="2" t="s">
        <v>1</v>
      </c>
      <c r="AK641" s="2" t="s">
        <v>5</v>
      </c>
      <c r="AL641" s="2" t="s">
        <v>4</v>
      </c>
      <c r="AM641" s="2" t="s">
        <v>6</v>
      </c>
      <c r="AN641" s="2" t="s">
        <v>7</v>
      </c>
      <c r="AO641" s="3"/>
    </row>
    <row r="642" spans="2:41">
      <c r="V642" s="17"/>
      <c r="AJ642" s="3"/>
      <c r="AK642" s="3"/>
      <c r="AL642" s="3"/>
      <c r="AM642" s="3"/>
      <c r="AN642" s="18"/>
      <c r="AO642" s="3"/>
    </row>
    <row r="643" spans="2:41">
      <c r="V643" s="17"/>
      <c r="AC643" s="132" t="s">
        <v>29</v>
      </c>
      <c r="AD643" s="132"/>
      <c r="AE643" s="132"/>
      <c r="AJ643" s="3"/>
      <c r="AK643" s="3"/>
      <c r="AL643" s="3"/>
      <c r="AM643" s="3"/>
      <c r="AN643" s="18"/>
      <c r="AO643" s="3"/>
    </row>
    <row r="644" spans="2:41" ht="15" customHeight="1">
      <c r="H644" s="76" t="s">
        <v>28</v>
      </c>
      <c r="I644" s="76"/>
      <c r="J644" s="76"/>
      <c r="V644" s="17"/>
      <c r="AC644" s="132"/>
      <c r="AD644" s="132"/>
      <c r="AE644" s="132"/>
      <c r="AJ644" s="3"/>
      <c r="AK644" s="3"/>
      <c r="AL644" s="3"/>
      <c r="AM644" s="3"/>
      <c r="AN644" s="18"/>
      <c r="AO644" s="3"/>
    </row>
    <row r="645" spans="2:41" ht="15" customHeight="1">
      <c r="H645" s="76"/>
      <c r="I645" s="76"/>
      <c r="J645" s="76"/>
      <c r="V645" s="17"/>
      <c r="AC645" s="132"/>
      <c r="AD645" s="132"/>
      <c r="AE645" s="132"/>
      <c r="AJ645" s="3"/>
      <c r="AK645" s="3"/>
      <c r="AL645" s="3"/>
      <c r="AM645" s="3"/>
      <c r="AN645" s="18"/>
      <c r="AO645" s="3"/>
    </row>
    <row r="646" spans="2:41">
      <c r="V646" s="17"/>
      <c r="AJ646" s="3"/>
      <c r="AK646" s="3"/>
      <c r="AL646" s="3"/>
      <c r="AM646" s="3"/>
      <c r="AN646" s="18"/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 ht="23.25">
      <c r="B648" s="22" t="s">
        <v>68</v>
      </c>
      <c r="V648" s="17"/>
      <c r="X648" s="22" t="s">
        <v>68</v>
      </c>
      <c r="AJ648" s="3"/>
      <c r="AK648" s="3"/>
      <c r="AL648" s="3"/>
      <c r="AM648" s="3"/>
      <c r="AN648" s="18"/>
      <c r="AO648" s="3"/>
    </row>
    <row r="649" spans="2:41" ht="23.25">
      <c r="B649" s="23" t="s">
        <v>32</v>
      </c>
      <c r="C649" s="20">
        <f>IF(X601="PAGADO",0,Y606)</f>
        <v>-41.899999999999864</v>
      </c>
      <c r="E649" s="134" t="s">
        <v>20</v>
      </c>
      <c r="F649" s="134"/>
      <c r="G649" s="134"/>
      <c r="H649" s="134"/>
      <c r="V649" s="17"/>
      <c r="X649" s="23" t="s">
        <v>32</v>
      </c>
      <c r="Y649" s="20">
        <f>IF(B649="PAGADO",0,C654)</f>
        <v>-41.899999999999864</v>
      </c>
      <c r="AA649" s="134" t="s">
        <v>20</v>
      </c>
      <c r="AB649" s="134"/>
      <c r="AC649" s="134"/>
      <c r="AD649" s="134"/>
      <c r="AJ649" s="3"/>
      <c r="AK649" s="3"/>
      <c r="AL649" s="3"/>
      <c r="AM649" s="3"/>
      <c r="AN649" s="18"/>
      <c r="AO649" s="3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3"/>
      <c r="AK650" s="3"/>
      <c r="AL650" s="3"/>
      <c r="AM650" s="3"/>
      <c r="AN650" s="18"/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41.899999999999864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41.899999999999864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-41.899999999999864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-41.899999999999864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35" t="str">
        <f>IF(C654&lt;0,"NO PAGAR","COBRAR")</f>
        <v>NO PAGAR</v>
      </c>
      <c r="C655" s="135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35" t="str">
        <f>IF(Y654&lt;0,"NO PAGAR","COBRAR")</f>
        <v>NO PAGAR</v>
      </c>
      <c r="Y655" s="135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27" t="s">
        <v>9</v>
      </c>
      <c r="C656" s="128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7" t="s">
        <v>9</v>
      </c>
      <c r="Y656" s="128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41.899999999999864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41.899999999999864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AN658</f>
        <v>0</v>
      </c>
      <c r="AA658" s="4"/>
      <c r="AB658" s="3"/>
      <c r="AC658" s="3"/>
      <c r="AD658" s="5"/>
      <c r="AJ658" s="129" t="s">
        <v>7</v>
      </c>
      <c r="AK658" s="130"/>
      <c r="AL658" s="130"/>
      <c r="AM658" s="131"/>
      <c r="AN658" s="18">
        <f>SUM(AN642:AN657)</f>
        <v>0</v>
      </c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</row>
    <row r="665" spans="2:41">
      <c r="B665" s="11" t="s">
        <v>17</v>
      </c>
      <c r="C665" s="10"/>
      <c r="E665" s="129" t="s">
        <v>7</v>
      </c>
      <c r="F665" s="130"/>
      <c r="G665" s="131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29" t="s">
        <v>7</v>
      </c>
      <c r="AB665" s="130"/>
      <c r="AC665" s="131"/>
      <c r="AD665" s="5">
        <f>SUM(AD651:AD664)</f>
        <v>0</v>
      </c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</row>
    <row r="667" spans="2:41">
      <c r="B667" s="12"/>
      <c r="C667" s="10"/>
      <c r="N667" s="129" t="s">
        <v>7</v>
      </c>
      <c r="O667" s="130"/>
      <c r="P667" s="130"/>
      <c r="Q667" s="131"/>
      <c r="R667" s="18">
        <f>SUM(R651:R666)</f>
        <v>0</v>
      </c>
      <c r="S667" s="3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41.899999999999864</v>
      </c>
      <c r="V676" s="17"/>
      <c r="X676" s="15" t="s">
        <v>18</v>
      </c>
      <c r="Y676" s="16">
        <f>SUM(Y657:Y675)</f>
        <v>41.899999999999864</v>
      </c>
      <c r="AJ676" s="17"/>
      <c r="AK676" s="17"/>
      <c r="AL676" s="17"/>
      <c r="AM676" s="17"/>
      <c r="AN676" s="17"/>
      <c r="AO676" s="17"/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  <c r="AJ677" s="17"/>
      <c r="AK677" s="17"/>
      <c r="AL677" s="17"/>
      <c r="AM677" s="17"/>
      <c r="AN677" s="17"/>
      <c r="AO677" s="17"/>
    </row>
    <row r="678" spans="1:43">
      <c r="E678" s="1" t="s">
        <v>19</v>
      </c>
      <c r="V678" s="17"/>
      <c r="AA678" s="1" t="s">
        <v>19</v>
      </c>
      <c r="AJ678" s="17"/>
      <c r="AK678" s="17"/>
      <c r="AL678" s="17"/>
      <c r="AM678" s="17"/>
      <c r="AN678" s="17"/>
      <c r="AO678" s="17"/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2" t="s">
        <v>1</v>
      </c>
      <c r="AK686" s="2" t="s">
        <v>5</v>
      </c>
      <c r="AL686" s="2" t="s">
        <v>4</v>
      </c>
      <c r="AM686" s="2" t="s">
        <v>6</v>
      </c>
      <c r="AN686" s="2" t="s">
        <v>7</v>
      </c>
      <c r="AO686" s="3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3"/>
      <c r="AK687" s="3"/>
      <c r="AL687" s="3"/>
      <c r="AM687" s="3"/>
      <c r="AN687" s="18"/>
      <c r="AO687" s="3"/>
      <c r="AP687" s="17"/>
      <c r="AQ687" s="17"/>
    </row>
    <row r="688" spans="1:43">
      <c r="V688" s="17"/>
      <c r="AJ688" s="3"/>
      <c r="AK688" s="3"/>
      <c r="AL688" s="3"/>
      <c r="AM688" s="3"/>
      <c r="AN688" s="18"/>
      <c r="AO688" s="3"/>
    </row>
    <row r="689" spans="2:41" ht="15" customHeight="1">
      <c r="H689" s="76" t="s">
        <v>30</v>
      </c>
      <c r="I689" s="76"/>
      <c r="J689" s="76"/>
      <c r="V689" s="17"/>
      <c r="AA689" s="133" t="s">
        <v>31</v>
      </c>
      <c r="AB689" s="133"/>
      <c r="AC689" s="133"/>
      <c r="AJ689" s="3"/>
      <c r="AK689" s="3"/>
      <c r="AL689" s="3"/>
      <c r="AM689" s="3"/>
      <c r="AN689" s="18"/>
      <c r="AO689" s="3"/>
    </row>
    <row r="690" spans="2:41" ht="15" customHeight="1">
      <c r="H690" s="76"/>
      <c r="I690" s="76"/>
      <c r="J690" s="76"/>
      <c r="V690" s="17"/>
      <c r="AA690" s="133"/>
      <c r="AB690" s="133"/>
      <c r="AC690" s="133"/>
      <c r="AJ690" s="3"/>
      <c r="AK690" s="3"/>
      <c r="AL690" s="3"/>
      <c r="AM690" s="3"/>
      <c r="AN690" s="18"/>
      <c r="AO690" s="3"/>
    </row>
    <row r="691" spans="2:41">
      <c r="V691" s="17"/>
      <c r="AJ691" s="3"/>
      <c r="AK691" s="3"/>
      <c r="AL691" s="3"/>
      <c r="AM691" s="3"/>
      <c r="AN691" s="18"/>
      <c r="AO691" s="3"/>
    </row>
    <row r="692" spans="2:41">
      <c r="V692" s="17"/>
      <c r="AJ692" s="3"/>
      <c r="AK692" s="3"/>
      <c r="AL692" s="3"/>
      <c r="AM692" s="3"/>
      <c r="AN692" s="18"/>
      <c r="AO692" s="3"/>
    </row>
    <row r="693" spans="2:41" ht="23.25">
      <c r="B693" s="24" t="s">
        <v>68</v>
      </c>
      <c r="V693" s="17"/>
      <c r="X693" s="22" t="s">
        <v>68</v>
      </c>
      <c r="AJ693" s="3"/>
      <c r="AK693" s="3"/>
      <c r="AL693" s="3"/>
      <c r="AM693" s="3"/>
      <c r="AN693" s="18"/>
      <c r="AO693" s="3"/>
    </row>
    <row r="694" spans="2:41" ht="23.25">
      <c r="B694" s="23" t="s">
        <v>32</v>
      </c>
      <c r="C694" s="20">
        <f>IF(X649="PAGADO",0,C654)</f>
        <v>-41.899999999999864</v>
      </c>
      <c r="E694" s="134" t="s">
        <v>20</v>
      </c>
      <c r="F694" s="134"/>
      <c r="G694" s="134"/>
      <c r="H694" s="134"/>
      <c r="V694" s="17"/>
      <c r="X694" s="23" t="s">
        <v>32</v>
      </c>
      <c r="Y694" s="20">
        <f>IF(B1494="PAGADO",0,C699)</f>
        <v>-41.899999999999864</v>
      </c>
      <c r="AA694" s="134" t="s">
        <v>20</v>
      </c>
      <c r="AB694" s="134"/>
      <c r="AC694" s="134"/>
      <c r="AD694" s="134"/>
      <c r="AJ694" s="3"/>
      <c r="AK694" s="3"/>
      <c r="AL694" s="3"/>
      <c r="AM694" s="3"/>
      <c r="AN694" s="18"/>
      <c r="AO694" s="3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3"/>
      <c r="AK695" s="3"/>
      <c r="AL695" s="3"/>
      <c r="AM695" s="3"/>
      <c r="AN695" s="18"/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41.899999999999864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41.899999999999864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-41.899999999999864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-41.899999999999864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6" t="str">
        <f>IF(Y699&lt;0,"NO PAGAR","COBRAR'")</f>
        <v>NO PAGAR</v>
      </c>
      <c r="Y700" s="136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36" t="str">
        <f>IF(C699&lt;0,"NO PAGAR","COBRAR'")</f>
        <v>NO PAGAR</v>
      </c>
      <c r="C701" s="136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27" t="s">
        <v>9</v>
      </c>
      <c r="C702" s="128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27" t="s">
        <v>9</v>
      </c>
      <c r="Y702" s="12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41.899999999999864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41.899999999999864</v>
      </c>
      <c r="AA703" s="4"/>
      <c r="AB703" s="3"/>
      <c r="AC703" s="3"/>
      <c r="AD703" s="5"/>
      <c r="AJ703" s="129" t="s">
        <v>7</v>
      </c>
      <c r="AK703" s="130"/>
      <c r="AL703" s="130"/>
      <c r="AM703" s="131"/>
      <c r="AN703" s="18">
        <f>SUM(AN687:AN702)</f>
        <v>0</v>
      </c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AN703</f>
        <v>0</v>
      </c>
      <c r="AA704" s="4"/>
      <c r="AB704" s="3"/>
      <c r="AC704" s="3"/>
      <c r="AD704" s="5"/>
    </row>
    <row r="705" spans="2:30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</row>
    <row r="706" spans="2:30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</row>
    <row r="707" spans="2:30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</row>
    <row r="708" spans="2:30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</row>
    <row r="709" spans="2:30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</row>
    <row r="710" spans="2:30">
      <c r="B710" s="11" t="s">
        <v>16</v>
      </c>
      <c r="C710" s="10"/>
      <c r="E710" s="129" t="s">
        <v>7</v>
      </c>
      <c r="F710" s="130"/>
      <c r="G710" s="131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29" t="s">
        <v>7</v>
      </c>
      <c r="AB710" s="130"/>
      <c r="AC710" s="131"/>
      <c r="AD710" s="5">
        <f>SUM(AD696:AD709)</f>
        <v>0</v>
      </c>
    </row>
    <row r="711" spans="2:30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</row>
    <row r="712" spans="2:30">
      <c r="B712" s="12"/>
      <c r="C712" s="10"/>
      <c r="N712" s="129" t="s">
        <v>7</v>
      </c>
      <c r="O712" s="130"/>
      <c r="P712" s="130"/>
      <c r="Q712" s="131"/>
      <c r="R712" s="18">
        <f>SUM(R696:R711)</f>
        <v>0</v>
      </c>
      <c r="S712" s="3"/>
      <c r="V712" s="17"/>
      <c r="X712" s="12"/>
      <c r="Y712" s="10"/>
    </row>
    <row r="713" spans="2:30">
      <c r="B713" s="12"/>
      <c r="C713" s="10"/>
      <c r="V713" s="17"/>
      <c r="X713" s="12"/>
      <c r="Y713" s="10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E715" s="14"/>
      <c r="V715" s="17"/>
      <c r="X715" s="12"/>
      <c r="Y715" s="10"/>
      <c r="AA715" s="14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2"/>
      <c r="C719" s="10"/>
      <c r="V719" s="17"/>
      <c r="X719" s="12"/>
      <c r="Y719" s="10"/>
    </row>
    <row r="720" spans="2:30">
      <c r="B720" s="12"/>
      <c r="C720" s="10"/>
      <c r="V720" s="17"/>
      <c r="X720" s="12"/>
      <c r="Y720" s="10"/>
    </row>
    <row r="721" spans="2:41">
      <c r="B721" s="11"/>
      <c r="C721" s="10"/>
      <c r="V721" s="17"/>
      <c r="X721" s="11"/>
      <c r="Y721" s="10"/>
    </row>
    <row r="722" spans="2:41">
      <c r="B722" s="15" t="s">
        <v>18</v>
      </c>
      <c r="C722" s="16">
        <f>SUM(C703:C721)</f>
        <v>41.899999999999864</v>
      </c>
      <c r="D722" t="s">
        <v>22</v>
      </c>
      <c r="E722" t="s">
        <v>21</v>
      </c>
      <c r="V722" s="17"/>
      <c r="X722" s="15" t="s">
        <v>18</v>
      </c>
      <c r="Y722" s="16">
        <f>SUM(Y703:Y721)</f>
        <v>41.899999999999864</v>
      </c>
      <c r="Z722" t="s">
        <v>22</v>
      </c>
      <c r="AA722" t="s">
        <v>21</v>
      </c>
    </row>
    <row r="723" spans="2:41">
      <c r="E723" s="1" t="s">
        <v>19</v>
      </c>
      <c r="V723" s="17"/>
      <c r="AA723" s="1" t="s">
        <v>19</v>
      </c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</row>
    <row r="729" spans="2:41">
      <c r="V729" s="17"/>
    </row>
    <row r="730" spans="2:41">
      <c r="V730" s="17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  <c r="AJ734" s="2" t="s">
        <v>1</v>
      </c>
      <c r="AK734" s="2" t="s">
        <v>5</v>
      </c>
      <c r="AL734" s="2" t="s">
        <v>4</v>
      </c>
      <c r="AM734" s="2" t="s">
        <v>6</v>
      </c>
      <c r="AN734" s="2" t="s">
        <v>7</v>
      </c>
      <c r="AO734" s="3"/>
    </row>
    <row r="735" spans="2:41">
      <c r="V735" s="17"/>
      <c r="AJ735" s="3"/>
      <c r="AK735" s="3"/>
      <c r="AL735" s="3"/>
      <c r="AM735" s="3"/>
      <c r="AN735" s="18"/>
      <c r="AO735" s="3"/>
    </row>
    <row r="736" spans="2:41">
      <c r="V736" s="17"/>
      <c r="AC736" s="132" t="s">
        <v>29</v>
      </c>
      <c r="AD736" s="132"/>
      <c r="AE736" s="132"/>
      <c r="AJ736" s="3"/>
      <c r="AK736" s="3"/>
      <c r="AL736" s="3"/>
      <c r="AM736" s="3"/>
      <c r="AN736" s="18"/>
      <c r="AO736" s="3"/>
    </row>
    <row r="737" spans="2:41" ht="15" customHeight="1">
      <c r="H737" s="76" t="s">
        <v>28</v>
      </c>
      <c r="I737" s="76"/>
      <c r="J737" s="76"/>
      <c r="V737" s="17"/>
      <c r="AC737" s="132"/>
      <c r="AD737" s="132"/>
      <c r="AE737" s="132"/>
      <c r="AJ737" s="3"/>
      <c r="AK737" s="3"/>
      <c r="AL737" s="3"/>
      <c r="AM737" s="3"/>
      <c r="AN737" s="18"/>
      <c r="AO737" s="3"/>
    </row>
    <row r="738" spans="2:41" ht="15" customHeight="1">
      <c r="H738" s="76"/>
      <c r="I738" s="76"/>
      <c r="J738" s="76"/>
      <c r="V738" s="17"/>
      <c r="AC738" s="132"/>
      <c r="AD738" s="132"/>
      <c r="AE738" s="132"/>
      <c r="AJ738" s="3"/>
      <c r="AK738" s="3"/>
      <c r="AL738" s="3"/>
      <c r="AM738" s="3"/>
      <c r="AN738" s="18"/>
      <c r="AO738" s="3"/>
    </row>
    <row r="739" spans="2:41">
      <c r="V739" s="17"/>
      <c r="AJ739" s="3"/>
      <c r="AK739" s="3"/>
      <c r="AL739" s="3"/>
      <c r="AM739" s="3"/>
      <c r="AN739" s="18"/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 ht="23.25">
      <c r="B741" s="22" t="s">
        <v>69</v>
      </c>
      <c r="V741" s="17"/>
      <c r="X741" s="22" t="s">
        <v>69</v>
      </c>
      <c r="AJ741" s="3"/>
      <c r="AK741" s="3"/>
      <c r="AL741" s="3"/>
      <c r="AM741" s="3"/>
      <c r="AN741" s="18"/>
      <c r="AO741" s="3"/>
    </row>
    <row r="742" spans="2:41" ht="23.25">
      <c r="B742" s="23" t="s">
        <v>32</v>
      </c>
      <c r="C742" s="20">
        <f>IF(X694="PAGADO",0,Y699)</f>
        <v>-41.899999999999864</v>
      </c>
      <c r="E742" s="134" t="s">
        <v>20</v>
      </c>
      <c r="F742" s="134"/>
      <c r="G742" s="134"/>
      <c r="H742" s="134"/>
      <c r="V742" s="17"/>
      <c r="X742" s="23" t="s">
        <v>32</v>
      </c>
      <c r="Y742" s="20">
        <f>IF(B742="PAGADO",0,C747)</f>
        <v>-41.899999999999864</v>
      </c>
      <c r="AA742" s="134" t="s">
        <v>20</v>
      </c>
      <c r="AB742" s="134"/>
      <c r="AC742" s="134"/>
      <c r="AD742" s="134"/>
      <c r="AJ742" s="3"/>
      <c r="AK742" s="3"/>
      <c r="AL742" s="3"/>
      <c r="AM742" s="3"/>
      <c r="AN742" s="18"/>
      <c r="AO742" s="3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3"/>
      <c r="AK743" s="3"/>
      <c r="AL743" s="3"/>
      <c r="AM743" s="3"/>
      <c r="AN743" s="18"/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41.899999999999864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41.899999999999864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-41.899999999999864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-41.899999999999864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35" t="str">
        <f>IF(C747&lt;0,"NO PAGAR","COBRAR")</f>
        <v>NO PAGAR</v>
      </c>
      <c r="C748" s="135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35" t="str">
        <f>IF(Y747&lt;0,"NO PAGAR","COBRAR")</f>
        <v>NO PAGAR</v>
      </c>
      <c r="Y748" s="135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27" t="s">
        <v>9</v>
      </c>
      <c r="C749" s="128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7" t="s">
        <v>9</v>
      </c>
      <c r="Y749" s="128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41.899999999999864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41.899999999999864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AN751</f>
        <v>0</v>
      </c>
      <c r="AA751" s="4"/>
      <c r="AB751" s="3"/>
      <c r="AC751" s="3"/>
      <c r="AD751" s="5"/>
      <c r="AJ751" s="129" t="s">
        <v>7</v>
      </c>
      <c r="AK751" s="130"/>
      <c r="AL751" s="130"/>
      <c r="AM751" s="131"/>
      <c r="AN751" s="18">
        <f>SUM(AN735:AN750)</f>
        <v>0</v>
      </c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</row>
    <row r="753" spans="2:30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</row>
    <row r="754" spans="2:30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</row>
    <row r="755" spans="2:30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</row>
    <row r="756" spans="2:30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</row>
    <row r="757" spans="2:30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</row>
    <row r="758" spans="2:30">
      <c r="B758" s="11" t="s">
        <v>17</v>
      </c>
      <c r="C758" s="10"/>
      <c r="E758" s="129" t="s">
        <v>7</v>
      </c>
      <c r="F758" s="130"/>
      <c r="G758" s="131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29" t="s">
        <v>7</v>
      </c>
      <c r="AB758" s="130"/>
      <c r="AC758" s="131"/>
      <c r="AD758" s="5">
        <f>SUM(AD744:AD757)</f>
        <v>0</v>
      </c>
    </row>
    <row r="759" spans="2:30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</row>
    <row r="760" spans="2:30">
      <c r="B760" s="12"/>
      <c r="C760" s="10"/>
      <c r="N760" s="129" t="s">
        <v>7</v>
      </c>
      <c r="O760" s="130"/>
      <c r="P760" s="130"/>
      <c r="Q760" s="131"/>
      <c r="R760" s="18">
        <f>SUM(R744:R759)</f>
        <v>0</v>
      </c>
      <c r="S760" s="3"/>
      <c r="V760" s="17"/>
      <c r="X760" s="12"/>
      <c r="Y760" s="10"/>
    </row>
    <row r="761" spans="2:30">
      <c r="B761" s="12"/>
      <c r="C761" s="10"/>
      <c r="V761" s="17"/>
      <c r="X761" s="12"/>
      <c r="Y761" s="10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E763" s="14"/>
      <c r="V763" s="17"/>
      <c r="X763" s="12"/>
      <c r="Y763" s="10"/>
      <c r="AA763" s="14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V765" s="17"/>
      <c r="X765" s="12"/>
      <c r="Y765" s="10"/>
    </row>
    <row r="766" spans="2:30">
      <c r="B766" s="12"/>
      <c r="C766" s="10"/>
      <c r="V766" s="17"/>
      <c r="X766" s="12"/>
      <c r="Y766" s="10"/>
    </row>
    <row r="767" spans="2:30">
      <c r="B767" s="12"/>
      <c r="C767" s="10"/>
      <c r="V767" s="17"/>
      <c r="X767" s="12"/>
      <c r="Y767" s="10"/>
    </row>
    <row r="768" spans="2:30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41.899999999999864</v>
      </c>
      <c r="V769" s="17"/>
      <c r="X769" s="15" t="s">
        <v>18</v>
      </c>
      <c r="Y769" s="16">
        <f>SUM(Y750:Y768)</f>
        <v>41.899999999999864</v>
      </c>
      <c r="AJ769" s="17"/>
      <c r="AK769" s="17"/>
      <c r="AL769" s="17"/>
      <c r="AM769" s="17"/>
      <c r="AN769" s="17"/>
      <c r="AO769" s="17"/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  <c r="AJ770" s="17"/>
      <c r="AK770" s="17"/>
      <c r="AL770" s="17"/>
      <c r="AM770" s="17"/>
      <c r="AN770" s="17"/>
      <c r="AO770" s="17"/>
    </row>
    <row r="771" spans="1:43">
      <c r="E771" s="1" t="s">
        <v>19</v>
      </c>
      <c r="V771" s="17"/>
      <c r="AA771" s="1" t="s">
        <v>19</v>
      </c>
      <c r="AJ771" s="17"/>
      <c r="AK771" s="17"/>
      <c r="AL771" s="17"/>
      <c r="AM771" s="17"/>
      <c r="AN771" s="17"/>
      <c r="AO771" s="17"/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2" t="s">
        <v>1</v>
      </c>
      <c r="AK779" s="2" t="s">
        <v>5</v>
      </c>
      <c r="AL779" s="2" t="s">
        <v>4</v>
      </c>
      <c r="AM779" s="2" t="s">
        <v>6</v>
      </c>
      <c r="AN779" s="2" t="s">
        <v>7</v>
      </c>
      <c r="AO779" s="3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3"/>
      <c r="AK780" s="3"/>
      <c r="AL780" s="3"/>
      <c r="AM780" s="3"/>
      <c r="AN780" s="18"/>
      <c r="AO780" s="3"/>
      <c r="AP780" s="17"/>
      <c r="AQ780" s="17"/>
    </row>
    <row r="781" spans="1:43">
      <c r="V781" s="17"/>
      <c r="AJ781" s="3"/>
      <c r="AK781" s="3"/>
      <c r="AL781" s="3"/>
      <c r="AM781" s="3"/>
      <c r="AN781" s="18"/>
      <c r="AO781" s="3"/>
    </row>
    <row r="782" spans="1:43" ht="15" customHeight="1">
      <c r="H782" s="76" t="s">
        <v>30</v>
      </c>
      <c r="I782" s="76"/>
      <c r="J782" s="76"/>
      <c r="V782" s="17"/>
      <c r="AA782" s="133" t="s">
        <v>31</v>
      </c>
      <c r="AB782" s="133"/>
      <c r="AC782" s="133"/>
      <c r="AJ782" s="3"/>
      <c r="AK782" s="3"/>
      <c r="AL782" s="3"/>
      <c r="AM782" s="3"/>
      <c r="AN782" s="18"/>
      <c r="AO782" s="3"/>
    </row>
    <row r="783" spans="1:43" ht="15" customHeight="1">
      <c r="H783" s="76"/>
      <c r="I783" s="76"/>
      <c r="J783" s="76"/>
      <c r="V783" s="17"/>
      <c r="AA783" s="133"/>
      <c r="AB783" s="133"/>
      <c r="AC783" s="133"/>
      <c r="AJ783" s="3"/>
      <c r="AK783" s="3"/>
      <c r="AL783" s="3"/>
      <c r="AM783" s="3"/>
      <c r="AN783" s="18"/>
      <c r="AO783" s="3"/>
    </row>
    <row r="784" spans="1:43">
      <c r="V784" s="17"/>
      <c r="AJ784" s="3"/>
      <c r="AK784" s="3"/>
      <c r="AL784" s="3"/>
      <c r="AM784" s="3"/>
      <c r="AN784" s="18"/>
      <c r="AO784" s="3"/>
    </row>
    <row r="785" spans="2:41">
      <c r="V785" s="17"/>
      <c r="AJ785" s="3"/>
      <c r="AK785" s="3"/>
      <c r="AL785" s="3"/>
      <c r="AM785" s="3"/>
      <c r="AN785" s="18"/>
      <c r="AO785" s="3"/>
    </row>
    <row r="786" spans="2:41" ht="23.25">
      <c r="B786" s="24" t="s">
        <v>69</v>
      </c>
      <c r="V786" s="17"/>
      <c r="X786" s="22" t="s">
        <v>69</v>
      </c>
      <c r="AJ786" s="3"/>
      <c r="AK786" s="3"/>
      <c r="AL786" s="3"/>
      <c r="AM786" s="3"/>
      <c r="AN786" s="18"/>
      <c r="AO786" s="3"/>
    </row>
    <row r="787" spans="2:41" ht="23.25">
      <c r="B787" s="23" t="s">
        <v>32</v>
      </c>
      <c r="C787" s="20">
        <f>IF(X742="PAGADO",0,C747)</f>
        <v>-41.899999999999864</v>
      </c>
      <c r="E787" s="134" t="s">
        <v>20</v>
      </c>
      <c r="F787" s="134"/>
      <c r="G787" s="134"/>
      <c r="H787" s="134"/>
      <c r="V787" s="17"/>
      <c r="X787" s="23" t="s">
        <v>32</v>
      </c>
      <c r="Y787" s="20">
        <f>IF(B1587="PAGADO",0,C792)</f>
        <v>-41.899999999999864</v>
      </c>
      <c r="AA787" s="134" t="s">
        <v>20</v>
      </c>
      <c r="AB787" s="134"/>
      <c r="AC787" s="134"/>
      <c r="AD787" s="134"/>
      <c r="AJ787" s="3"/>
      <c r="AK787" s="3"/>
      <c r="AL787" s="3"/>
      <c r="AM787" s="3"/>
      <c r="AN787" s="18"/>
      <c r="AO787" s="3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3"/>
      <c r="AK788" s="3"/>
      <c r="AL788" s="3"/>
      <c r="AM788" s="3"/>
      <c r="AN788" s="18"/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41.899999999999864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41.899999999999864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-41.899999999999864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-41.899999999999864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6" t="str">
        <f>IF(Y792&lt;0,"NO PAGAR","COBRAR'")</f>
        <v>NO PAGAR</v>
      </c>
      <c r="Y793" s="136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36" t="str">
        <f>IF(C792&lt;0,"NO PAGAR","COBRAR'")</f>
        <v>NO PAGAR</v>
      </c>
      <c r="C794" s="13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27" t="s">
        <v>9</v>
      </c>
      <c r="C795" s="12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27" t="s">
        <v>9</v>
      </c>
      <c r="Y795" s="12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41.899999999999864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41.899999999999864</v>
      </c>
      <c r="AA796" s="4"/>
      <c r="AB796" s="3"/>
      <c r="AC796" s="3"/>
      <c r="AD796" s="5"/>
      <c r="AJ796" s="129" t="s">
        <v>7</v>
      </c>
      <c r="AK796" s="130"/>
      <c r="AL796" s="130"/>
      <c r="AM796" s="131"/>
      <c r="AN796" s="18">
        <f>SUM(AN780:AN795)</f>
        <v>0</v>
      </c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AN796</f>
        <v>0</v>
      </c>
      <c r="AA797" s="4"/>
      <c r="AB797" s="3"/>
      <c r="AC797" s="3"/>
      <c r="AD797" s="5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</row>
    <row r="801" spans="2:30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</row>
    <row r="802" spans="2:30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</row>
    <row r="803" spans="2:30">
      <c r="B803" s="11" t="s">
        <v>16</v>
      </c>
      <c r="C803" s="10"/>
      <c r="E803" s="129" t="s">
        <v>7</v>
      </c>
      <c r="F803" s="130"/>
      <c r="G803" s="131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29" t="s">
        <v>7</v>
      </c>
      <c r="AB803" s="130"/>
      <c r="AC803" s="131"/>
      <c r="AD803" s="5">
        <f>SUM(AD789:AD802)</f>
        <v>0</v>
      </c>
    </row>
    <row r="804" spans="2:30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</row>
    <row r="805" spans="2:30">
      <c r="B805" s="12"/>
      <c r="C805" s="10"/>
      <c r="N805" s="129" t="s">
        <v>7</v>
      </c>
      <c r="O805" s="130"/>
      <c r="P805" s="130"/>
      <c r="Q805" s="131"/>
      <c r="R805" s="18">
        <f>SUM(R789:R804)</f>
        <v>0</v>
      </c>
      <c r="S805" s="3"/>
      <c r="V805" s="17"/>
      <c r="X805" s="12"/>
      <c r="Y805" s="10"/>
    </row>
    <row r="806" spans="2:30">
      <c r="B806" s="12"/>
      <c r="C806" s="10"/>
      <c r="V806" s="17"/>
      <c r="X806" s="12"/>
      <c r="Y806" s="10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E808" s="14"/>
      <c r="V808" s="17"/>
      <c r="X808" s="12"/>
      <c r="Y808" s="10"/>
      <c r="AA808" s="14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2"/>
      <c r="C812" s="10"/>
      <c r="V812" s="17"/>
      <c r="X812" s="12"/>
      <c r="Y812" s="10"/>
    </row>
    <row r="813" spans="2:30">
      <c r="B813" s="12"/>
      <c r="C813" s="10"/>
      <c r="V813" s="17"/>
      <c r="X813" s="12"/>
      <c r="Y813" s="10"/>
    </row>
    <row r="814" spans="2:30">
      <c r="B814" s="11"/>
      <c r="C814" s="10"/>
      <c r="V814" s="17"/>
      <c r="X814" s="11"/>
      <c r="Y814" s="10"/>
    </row>
    <row r="815" spans="2:30">
      <c r="B815" s="15" t="s">
        <v>18</v>
      </c>
      <c r="C815" s="16">
        <f>SUM(C796:C814)</f>
        <v>41.899999999999864</v>
      </c>
      <c r="D815" t="s">
        <v>22</v>
      </c>
      <c r="E815" t="s">
        <v>21</v>
      </c>
      <c r="V815" s="17"/>
      <c r="X815" s="15" t="s">
        <v>18</v>
      </c>
      <c r="Y815" s="16">
        <f>SUM(Y796:Y814)</f>
        <v>41.899999999999864</v>
      </c>
      <c r="Z815" t="s">
        <v>22</v>
      </c>
      <c r="AA815" t="s">
        <v>21</v>
      </c>
    </row>
    <row r="816" spans="2:30">
      <c r="E816" s="1" t="s">
        <v>19</v>
      </c>
      <c r="V816" s="17"/>
      <c r="AA816" s="1" t="s">
        <v>19</v>
      </c>
    </row>
    <row r="817" spans="8:41">
      <c r="V817" s="17"/>
    </row>
    <row r="818" spans="8:41">
      <c r="V818" s="17"/>
    </row>
    <row r="819" spans="8:41">
      <c r="V819" s="17"/>
    </row>
    <row r="820" spans="8:41">
      <c r="V820" s="17"/>
    </row>
    <row r="821" spans="8:41">
      <c r="V821" s="17"/>
    </row>
    <row r="822" spans="8:41">
      <c r="V822" s="17"/>
    </row>
    <row r="823" spans="8:41">
      <c r="V823" s="17"/>
    </row>
    <row r="824" spans="8:41">
      <c r="V824" s="17"/>
    </row>
    <row r="825" spans="8:41">
      <c r="V825" s="17"/>
    </row>
    <row r="826" spans="8:41">
      <c r="V826" s="17"/>
    </row>
    <row r="827" spans="8:41">
      <c r="V827" s="17"/>
      <c r="AJ827" s="2" t="s">
        <v>1</v>
      </c>
      <c r="AK827" s="2" t="s">
        <v>5</v>
      </c>
      <c r="AL827" s="2" t="s">
        <v>4</v>
      </c>
      <c r="AM827" s="2" t="s">
        <v>6</v>
      </c>
      <c r="AN827" s="2" t="s">
        <v>7</v>
      </c>
      <c r="AO827" s="3"/>
    </row>
    <row r="828" spans="8:41">
      <c r="V828" s="17"/>
      <c r="AJ828" s="3"/>
      <c r="AK828" s="3"/>
      <c r="AL828" s="3"/>
      <c r="AM828" s="3"/>
      <c r="AN828" s="18"/>
      <c r="AO828" s="3"/>
    </row>
    <row r="829" spans="8:41">
      <c r="V829" s="17"/>
      <c r="AC829" s="132" t="s">
        <v>29</v>
      </c>
      <c r="AD829" s="132"/>
      <c r="AE829" s="132"/>
      <c r="AJ829" s="3"/>
      <c r="AK829" s="3"/>
      <c r="AL829" s="3"/>
      <c r="AM829" s="3"/>
      <c r="AN829" s="18"/>
      <c r="AO829" s="3"/>
    </row>
    <row r="830" spans="8:41" ht="15" customHeight="1">
      <c r="H830" s="76" t="s">
        <v>28</v>
      </c>
      <c r="I830" s="76"/>
      <c r="J830" s="76"/>
      <c r="V830" s="17"/>
      <c r="AC830" s="132"/>
      <c r="AD830" s="132"/>
      <c r="AE830" s="132"/>
      <c r="AJ830" s="3"/>
      <c r="AK830" s="3"/>
      <c r="AL830" s="3"/>
      <c r="AM830" s="3"/>
      <c r="AN830" s="18"/>
      <c r="AO830" s="3"/>
    </row>
    <row r="831" spans="8:41" ht="15" customHeight="1">
      <c r="H831" s="76"/>
      <c r="I831" s="76"/>
      <c r="J831" s="76"/>
      <c r="V831" s="17"/>
      <c r="AC831" s="132"/>
      <c r="AD831" s="132"/>
      <c r="AE831" s="132"/>
      <c r="AJ831" s="3"/>
      <c r="AK831" s="3"/>
      <c r="AL831" s="3"/>
      <c r="AM831" s="3"/>
      <c r="AN831" s="18"/>
      <c r="AO831" s="3"/>
    </row>
    <row r="832" spans="8:41">
      <c r="V832" s="17"/>
      <c r="AJ832" s="3"/>
      <c r="AK832" s="3"/>
      <c r="AL832" s="3"/>
      <c r="AM832" s="3"/>
      <c r="AN832" s="18"/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 ht="23.25">
      <c r="B834" s="22" t="s">
        <v>70</v>
      </c>
      <c r="V834" s="17"/>
      <c r="X834" s="22" t="s">
        <v>70</v>
      </c>
      <c r="AJ834" s="3"/>
      <c r="AK834" s="3"/>
      <c r="AL834" s="3"/>
      <c r="AM834" s="3"/>
      <c r="AN834" s="18"/>
      <c r="AO834" s="3"/>
    </row>
    <row r="835" spans="2:41" ht="23.25">
      <c r="B835" s="23" t="s">
        <v>32</v>
      </c>
      <c r="C835" s="20">
        <f>IF(X787="PAGADO",0,Y792)</f>
        <v>-41.899999999999864</v>
      </c>
      <c r="E835" s="134" t="s">
        <v>20</v>
      </c>
      <c r="F835" s="134"/>
      <c r="G835" s="134"/>
      <c r="H835" s="134"/>
      <c r="V835" s="17"/>
      <c r="X835" s="23" t="s">
        <v>32</v>
      </c>
      <c r="Y835" s="20">
        <f>IF(B835="PAGADO",0,C840)</f>
        <v>-41.899999999999864</v>
      </c>
      <c r="AA835" s="134" t="s">
        <v>20</v>
      </c>
      <c r="AB835" s="134"/>
      <c r="AC835" s="134"/>
      <c r="AD835" s="134"/>
      <c r="AJ835" s="3"/>
      <c r="AK835" s="3"/>
      <c r="AL835" s="3"/>
      <c r="AM835" s="3"/>
      <c r="AN835" s="18"/>
      <c r="AO835" s="3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3"/>
      <c r="AK836" s="3"/>
      <c r="AL836" s="3"/>
      <c r="AM836" s="3"/>
      <c r="AN836" s="18"/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41.899999999999864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41.899999999999864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-41.899999999999864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-41.899999999999864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35" t="str">
        <f>IF(C840&lt;0,"NO PAGAR","COBRAR")</f>
        <v>NO PAGAR</v>
      </c>
      <c r="C841" s="135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35" t="str">
        <f>IF(Y840&lt;0,"NO PAGAR","COBRAR")</f>
        <v>NO PAGAR</v>
      </c>
      <c r="Y841" s="135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27" t="s">
        <v>9</v>
      </c>
      <c r="C842" s="128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7" t="s">
        <v>9</v>
      </c>
      <c r="Y842" s="12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41.899999999999864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41.899999999999864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AN844</f>
        <v>0</v>
      </c>
      <c r="AA844" s="4"/>
      <c r="AB844" s="3"/>
      <c r="AC844" s="3"/>
      <c r="AD844" s="5"/>
      <c r="AJ844" s="129" t="s">
        <v>7</v>
      </c>
      <c r="AK844" s="130"/>
      <c r="AL844" s="130"/>
      <c r="AM844" s="131"/>
      <c r="AN844" s="18">
        <f>SUM(AN828:AN843)</f>
        <v>0</v>
      </c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</row>
    <row r="851" spans="2:41">
      <c r="B851" s="11" t="s">
        <v>17</v>
      </c>
      <c r="C851" s="10"/>
      <c r="E851" s="129" t="s">
        <v>7</v>
      </c>
      <c r="F851" s="130"/>
      <c r="G851" s="131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29" t="s">
        <v>7</v>
      </c>
      <c r="AB851" s="130"/>
      <c r="AC851" s="131"/>
      <c r="AD851" s="5">
        <f>SUM(AD837:AD850)</f>
        <v>0</v>
      </c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</row>
    <row r="853" spans="2:41">
      <c r="B853" s="12"/>
      <c r="C853" s="10"/>
      <c r="N853" s="129" t="s">
        <v>7</v>
      </c>
      <c r="O853" s="130"/>
      <c r="P853" s="130"/>
      <c r="Q853" s="131"/>
      <c r="R853" s="18">
        <f>SUM(R837:R852)</f>
        <v>0</v>
      </c>
      <c r="S853" s="3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41.899999999999864</v>
      </c>
      <c r="V862" s="17"/>
      <c r="X862" s="15" t="s">
        <v>18</v>
      </c>
      <c r="Y862" s="16">
        <f>SUM(Y843:Y861)</f>
        <v>41.899999999999864</v>
      </c>
      <c r="AJ862" s="17"/>
      <c r="AK862" s="17"/>
      <c r="AL862" s="17"/>
      <c r="AM862" s="17"/>
      <c r="AN862" s="17"/>
      <c r="AO862" s="17"/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  <c r="AJ863" s="17"/>
      <c r="AK863" s="17"/>
      <c r="AL863" s="17"/>
      <c r="AM863" s="17"/>
      <c r="AN863" s="17"/>
      <c r="AO863" s="17"/>
    </row>
    <row r="864" spans="2:41">
      <c r="E864" s="1" t="s">
        <v>19</v>
      </c>
      <c r="V864" s="17"/>
      <c r="AA864" s="1" t="s">
        <v>19</v>
      </c>
      <c r="AJ864" s="17"/>
      <c r="AK864" s="17"/>
      <c r="AL864" s="17"/>
      <c r="AM864" s="17"/>
      <c r="AN864" s="17"/>
      <c r="AO864" s="17"/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2" t="s">
        <v>1</v>
      </c>
      <c r="AK872" s="2" t="s">
        <v>5</v>
      </c>
      <c r="AL872" s="2" t="s">
        <v>4</v>
      </c>
      <c r="AM872" s="2" t="s">
        <v>6</v>
      </c>
      <c r="AN872" s="2" t="s">
        <v>7</v>
      </c>
      <c r="AO872" s="3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3"/>
      <c r="AK873" s="3"/>
      <c r="AL873" s="3"/>
      <c r="AM873" s="3"/>
      <c r="AN873" s="18"/>
      <c r="AO873" s="3"/>
      <c r="AP873" s="17"/>
      <c r="AQ873" s="17"/>
    </row>
    <row r="874" spans="1:43">
      <c r="V874" s="17"/>
      <c r="AJ874" s="3"/>
      <c r="AK874" s="3"/>
      <c r="AL874" s="3"/>
      <c r="AM874" s="3"/>
      <c r="AN874" s="18"/>
      <c r="AO874" s="3"/>
    </row>
    <row r="875" spans="1:43" ht="15" customHeight="1">
      <c r="H875" s="76" t="s">
        <v>30</v>
      </c>
      <c r="I875" s="76"/>
      <c r="J875" s="76"/>
      <c r="V875" s="17"/>
      <c r="AA875" s="133" t="s">
        <v>31</v>
      </c>
      <c r="AB875" s="133"/>
      <c r="AC875" s="133"/>
      <c r="AJ875" s="3"/>
      <c r="AK875" s="3"/>
      <c r="AL875" s="3"/>
      <c r="AM875" s="3"/>
      <c r="AN875" s="18"/>
      <c r="AO875" s="3"/>
    </row>
    <row r="876" spans="1:43" ht="15" customHeight="1">
      <c r="H876" s="76"/>
      <c r="I876" s="76"/>
      <c r="J876" s="76"/>
      <c r="V876" s="17"/>
      <c r="AA876" s="133"/>
      <c r="AB876" s="133"/>
      <c r="AC876" s="133"/>
      <c r="AJ876" s="3"/>
      <c r="AK876" s="3"/>
      <c r="AL876" s="3"/>
      <c r="AM876" s="3"/>
      <c r="AN876" s="18"/>
      <c r="AO876" s="3"/>
    </row>
    <row r="877" spans="1:43">
      <c r="V877" s="17"/>
      <c r="AJ877" s="3"/>
      <c r="AK877" s="3"/>
      <c r="AL877" s="3"/>
      <c r="AM877" s="3"/>
      <c r="AN877" s="18"/>
      <c r="AO877" s="3"/>
    </row>
    <row r="878" spans="1:43">
      <c r="V878" s="17"/>
      <c r="AJ878" s="3"/>
      <c r="AK878" s="3"/>
      <c r="AL878" s="3"/>
      <c r="AM878" s="3"/>
      <c r="AN878" s="18"/>
      <c r="AO878" s="3"/>
    </row>
    <row r="879" spans="1:43" ht="23.25">
      <c r="B879" s="24" t="s">
        <v>70</v>
      </c>
      <c r="V879" s="17"/>
      <c r="X879" s="22" t="s">
        <v>70</v>
      </c>
      <c r="AJ879" s="3"/>
      <c r="AK879" s="3"/>
      <c r="AL879" s="3"/>
      <c r="AM879" s="3"/>
      <c r="AN879" s="18"/>
      <c r="AO879" s="3"/>
    </row>
    <row r="880" spans="1:43" ht="23.25">
      <c r="B880" s="23" t="s">
        <v>32</v>
      </c>
      <c r="C880" s="20">
        <f>IF(X835="PAGADO",0,C840)</f>
        <v>-41.899999999999864</v>
      </c>
      <c r="E880" s="134" t="s">
        <v>20</v>
      </c>
      <c r="F880" s="134"/>
      <c r="G880" s="134"/>
      <c r="H880" s="134"/>
      <c r="V880" s="17"/>
      <c r="X880" s="23" t="s">
        <v>32</v>
      </c>
      <c r="Y880" s="20">
        <f>IF(B1680="PAGADO",0,C885)</f>
        <v>-41.899999999999864</v>
      </c>
      <c r="AA880" s="134" t="s">
        <v>20</v>
      </c>
      <c r="AB880" s="134"/>
      <c r="AC880" s="134"/>
      <c r="AD880" s="134"/>
      <c r="AJ880" s="3"/>
      <c r="AK880" s="3"/>
      <c r="AL880" s="3"/>
      <c r="AM880" s="3"/>
      <c r="AN880" s="18"/>
      <c r="AO880" s="3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3"/>
      <c r="AK881" s="3"/>
      <c r="AL881" s="3"/>
      <c r="AM881" s="3"/>
      <c r="AN881" s="18"/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41.899999999999864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41.899999999999864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-41.899999999999864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-41.899999999999864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6" t="str">
        <f>IF(Y885&lt;0,"NO PAGAR","COBRAR'")</f>
        <v>NO PAGAR</v>
      </c>
      <c r="Y886" s="136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36" t="str">
        <f>IF(C885&lt;0,"NO PAGAR","COBRAR'")</f>
        <v>NO PAGAR</v>
      </c>
      <c r="C887" s="136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27" t="s">
        <v>9</v>
      </c>
      <c r="C888" s="12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27" t="s">
        <v>9</v>
      </c>
      <c r="Y888" s="12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41.899999999999864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41.899999999999864</v>
      </c>
      <c r="AA889" s="4"/>
      <c r="AB889" s="3"/>
      <c r="AC889" s="3"/>
      <c r="AD889" s="5"/>
      <c r="AJ889" s="129" t="s">
        <v>7</v>
      </c>
      <c r="AK889" s="130"/>
      <c r="AL889" s="130"/>
      <c r="AM889" s="131"/>
      <c r="AN889" s="18">
        <f>SUM(AN873:AN888)</f>
        <v>0</v>
      </c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AN889</f>
        <v>0</v>
      </c>
      <c r="AA890" s="4"/>
      <c r="AB890" s="3"/>
      <c r="AC890" s="3"/>
      <c r="AD890" s="5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</row>
    <row r="896" spans="2:41">
      <c r="B896" s="11" t="s">
        <v>16</v>
      </c>
      <c r="C896" s="10"/>
      <c r="E896" s="129" t="s">
        <v>7</v>
      </c>
      <c r="F896" s="130"/>
      <c r="G896" s="131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29" t="s">
        <v>7</v>
      </c>
      <c r="AB896" s="130"/>
      <c r="AC896" s="131"/>
      <c r="AD896" s="5">
        <f>SUM(AD882:AD895)</f>
        <v>0</v>
      </c>
    </row>
    <row r="897" spans="2:29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</row>
    <row r="898" spans="2:29">
      <c r="B898" s="12"/>
      <c r="C898" s="10"/>
      <c r="N898" s="129" t="s">
        <v>7</v>
      </c>
      <c r="O898" s="130"/>
      <c r="P898" s="130"/>
      <c r="Q898" s="131"/>
      <c r="R898" s="18">
        <f>SUM(R882:R897)</f>
        <v>0</v>
      </c>
      <c r="S898" s="3"/>
      <c r="V898" s="17"/>
      <c r="X898" s="12"/>
      <c r="Y898" s="10"/>
    </row>
    <row r="899" spans="2:29">
      <c r="B899" s="12"/>
      <c r="C899" s="10"/>
      <c r="V899" s="17"/>
      <c r="X899" s="12"/>
      <c r="Y899" s="10"/>
    </row>
    <row r="900" spans="2:29">
      <c r="B900" s="12"/>
      <c r="C900" s="10"/>
      <c r="V900" s="17"/>
      <c r="X900" s="12"/>
      <c r="Y900" s="10"/>
    </row>
    <row r="901" spans="2:29">
      <c r="B901" s="12"/>
      <c r="C901" s="10"/>
      <c r="E901" s="14"/>
      <c r="V901" s="17"/>
      <c r="X901" s="12"/>
      <c r="Y901" s="10"/>
      <c r="AA901" s="14"/>
    </row>
    <row r="902" spans="2:29">
      <c r="B902" s="12"/>
      <c r="C902" s="10"/>
      <c r="V902" s="17"/>
      <c r="X902" s="12"/>
      <c r="Y902" s="10"/>
    </row>
    <row r="903" spans="2:29">
      <c r="B903" s="12"/>
      <c r="C903" s="10"/>
      <c r="V903" s="17"/>
      <c r="X903" s="12"/>
      <c r="Y903" s="10"/>
    </row>
    <row r="904" spans="2:29">
      <c r="B904" s="12"/>
      <c r="C904" s="10"/>
      <c r="V904" s="17"/>
      <c r="X904" s="12"/>
      <c r="Y904" s="10"/>
    </row>
    <row r="905" spans="2:29">
      <c r="B905" s="12"/>
      <c r="C905" s="10"/>
      <c r="V905" s="17"/>
      <c r="X905" s="12"/>
      <c r="Y905" s="10"/>
    </row>
    <row r="906" spans="2:29">
      <c r="B906" s="12"/>
      <c r="C906" s="10"/>
      <c r="V906" s="17"/>
      <c r="X906" s="12"/>
      <c r="Y906" s="10"/>
    </row>
    <row r="907" spans="2:29">
      <c r="B907" s="11"/>
      <c r="C907" s="10"/>
      <c r="V907" s="17"/>
      <c r="X907" s="11"/>
      <c r="Y907" s="10"/>
    </row>
    <row r="908" spans="2:29">
      <c r="B908" s="15" t="s">
        <v>18</v>
      </c>
      <c r="C908" s="16">
        <f>SUM(C889:C907)</f>
        <v>41.899999999999864</v>
      </c>
      <c r="D908" t="s">
        <v>22</v>
      </c>
      <c r="E908" t="s">
        <v>21</v>
      </c>
      <c r="V908" s="17"/>
      <c r="X908" s="15" t="s">
        <v>18</v>
      </c>
      <c r="Y908" s="16">
        <f>SUM(Y889:Y907)</f>
        <v>41.899999999999864</v>
      </c>
      <c r="Z908" t="s">
        <v>22</v>
      </c>
      <c r="AA908" t="s">
        <v>21</v>
      </c>
    </row>
    <row r="909" spans="2:29">
      <c r="E909" s="1" t="s">
        <v>19</v>
      </c>
      <c r="V909" s="17"/>
      <c r="AA909" s="1" t="s">
        <v>19</v>
      </c>
    </row>
    <row r="910" spans="2:29">
      <c r="V910" s="17"/>
    </row>
    <row r="911" spans="2:29">
      <c r="V911" s="17"/>
    </row>
    <row r="912" spans="2:29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J921" s="2" t="s">
        <v>1</v>
      </c>
      <c r="AK921" s="2" t="s">
        <v>5</v>
      </c>
      <c r="AL921" s="2" t="s">
        <v>4</v>
      </c>
      <c r="AM921" s="2" t="s">
        <v>6</v>
      </c>
      <c r="AN921" s="2" t="s">
        <v>7</v>
      </c>
      <c r="AO921" s="3"/>
    </row>
    <row r="922" spans="2:41">
      <c r="V922" s="17"/>
      <c r="AJ922" s="3"/>
      <c r="AK922" s="3"/>
      <c r="AL922" s="3"/>
      <c r="AM922" s="3"/>
      <c r="AN922" s="18"/>
      <c r="AO922" s="3"/>
    </row>
    <row r="923" spans="2:41">
      <c r="V923" s="17"/>
      <c r="AC923" s="132" t="s">
        <v>29</v>
      </c>
      <c r="AD923" s="132"/>
      <c r="AE923" s="132"/>
      <c r="AJ923" s="3"/>
      <c r="AK923" s="3"/>
      <c r="AL923" s="3"/>
      <c r="AM923" s="3"/>
      <c r="AN923" s="18"/>
      <c r="AO923" s="3"/>
    </row>
    <row r="924" spans="2:41" ht="15" customHeight="1">
      <c r="H924" s="76" t="s">
        <v>28</v>
      </c>
      <c r="I924" s="76"/>
      <c r="J924" s="76"/>
      <c r="V924" s="17"/>
      <c r="AC924" s="132"/>
      <c r="AD924" s="132"/>
      <c r="AE924" s="132"/>
      <c r="AJ924" s="3"/>
      <c r="AK924" s="3"/>
      <c r="AL924" s="3"/>
      <c r="AM924" s="3"/>
      <c r="AN924" s="18"/>
      <c r="AO924" s="3"/>
    </row>
    <row r="925" spans="2:41" ht="15" customHeight="1">
      <c r="H925" s="76"/>
      <c r="I925" s="76"/>
      <c r="J925" s="76"/>
      <c r="V925" s="17"/>
      <c r="AC925" s="132"/>
      <c r="AD925" s="132"/>
      <c r="AE925" s="132"/>
      <c r="AJ925" s="3"/>
      <c r="AK925" s="3"/>
      <c r="AL925" s="3"/>
      <c r="AM925" s="3"/>
      <c r="AN925" s="18"/>
      <c r="AO925" s="3"/>
    </row>
    <row r="926" spans="2:41">
      <c r="V926" s="17"/>
      <c r="AJ926" s="3"/>
      <c r="AK926" s="3"/>
      <c r="AL926" s="3"/>
      <c r="AM926" s="3"/>
      <c r="AN926" s="18"/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 ht="23.25">
      <c r="B928" s="22" t="s">
        <v>71</v>
      </c>
      <c r="V928" s="17"/>
      <c r="X928" s="22" t="s">
        <v>71</v>
      </c>
      <c r="AJ928" s="3"/>
      <c r="AK928" s="3"/>
      <c r="AL928" s="3"/>
      <c r="AM928" s="3"/>
      <c r="AN928" s="18"/>
      <c r="AO928" s="3"/>
    </row>
    <row r="929" spans="2:41" ht="23.25">
      <c r="B929" s="23" t="s">
        <v>32</v>
      </c>
      <c r="C929" s="20">
        <f>IF(X880="PAGADO",0,Y885)</f>
        <v>-41.899999999999864</v>
      </c>
      <c r="E929" s="134" t="s">
        <v>20</v>
      </c>
      <c r="F929" s="134"/>
      <c r="G929" s="134"/>
      <c r="H929" s="134"/>
      <c r="V929" s="17"/>
      <c r="X929" s="23" t="s">
        <v>32</v>
      </c>
      <c r="Y929" s="20">
        <f>IF(B929="PAGADO",0,C934)</f>
        <v>-41.899999999999864</v>
      </c>
      <c r="AA929" s="134" t="s">
        <v>20</v>
      </c>
      <c r="AB929" s="134"/>
      <c r="AC929" s="134"/>
      <c r="AD929" s="134"/>
      <c r="AJ929" s="3"/>
      <c r="AK929" s="3"/>
      <c r="AL929" s="3"/>
      <c r="AM929" s="3"/>
      <c r="AN929" s="18"/>
      <c r="AO929" s="3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3"/>
      <c r="AK930" s="3"/>
      <c r="AL930" s="3"/>
      <c r="AM930" s="3"/>
      <c r="AN930" s="18"/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41.899999999999864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41.899999999999864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-41.899999999999864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-41.899999999999864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35" t="str">
        <f>IF(C934&lt;0,"NO PAGAR","COBRAR")</f>
        <v>NO PAGAR</v>
      </c>
      <c r="C935" s="135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35" t="str">
        <f>IF(Y934&lt;0,"NO PAGAR","COBRAR")</f>
        <v>NO PAGAR</v>
      </c>
      <c r="Y935" s="135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27" t="s">
        <v>9</v>
      </c>
      <c r="C936" s="128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7" t="s">
        <v>9</v>
      </c>
      <c r="Y936" s="128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41.899999999999864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41.899999999999864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AN938</f>
        <v>0</v>
      </c>
      <c r="AA938" s="4"/>
      <c r="AB938" s="3"/>
      <c r="AC938" s="3"/>
      <c r="AD938" s="5"/>
      <c r="AJ938" s="129" t="s">
        <v>7</v>
      </c>
      <c r="AK938" s="130"/>
      <c r="AL938" s="130"/>
      <c r="AM938" s="131"/>
      <c r="AN938" s="18">
        <f>SUM(AN922:AN937)</f>
        <v>0</v>
      </c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</row>
    <row r="945" spans="2:41">
      <c r="B945" s="11" t="s">
        <v>17</v>
      </c>
      <c r="C945" s="10"/>
      <c r="E945" s="129" t="s">
        <v>7</v>
      </c>
      <c r="F945" s="130"/>
      <c r="G945" s="131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29" t="s">
        <v>7</v>
      </c>
      <c r="AB945" s="130"/>
      <c r="AC945" s="131"/>
      <c r="AD945" s="5">
        <f>SUM(AD931:AD944)</f>
        <v>0</v>
      </c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</row>
    <row r="947" spans="2:41">
      <c r="B947" s="12"/>
      <c r="C947" s="10"/>
      <c r="N947" s="129" t="s">
        <v>7</v>
      </c>
      <c r="O947" s="130"/>
      <c r="P947" s="130"/>
      <c r="Q947" s="131"/>
      <c r="R947" s="18">
        <f>SUM(R931:R946)</f>
        <v>0</v>
      </c>
      <c r="S947" s="3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41.899999999999864</v>
      </c>
      <c r="V956" s="17"/>
      <c r="X956" s="15" t="s">
        <v>18</v>
      </c>
      <c r="Y956" s="16">
        <f>SUM(Y937:Y955)</f>
        <v>41.899999999999864</v>
      </c>
      <c r="AJ956" s="17"/>
      <c r="AK956" s="17"/>
      <c r="AL956" s="17"/>
      <c r="AM956" s="17"/>
      <c r="AN956" s="17"/>
      <c r="AO956" s="17"/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  <c r="AJ957" s="17"/>
      <c r="AK957" s="17"/>
      <c r="AL957" s="17"/>
      <c r="AM957" s="17"/>
      <c r="AN957" s="17"/>
      <c r="AO957" s="17"/>
    </row>
    <row r="958" spans="2:41">
      <c r="E958" s="1" t="s">
        <v>19</v>
      </c>
      <c r="V958" s="17"/>
      <c r="AA958" s="1" t="s">
        <v>19</v>
      </c>
      <c r="AJ958" s="17"/>
      <c r="AK958" s="17"/>
      <c r="AL958" s="17"/>
      <c r="AM958" s="17"/>
      <c r="AN958" s="17"/>
      <c r="AO958" s="17"/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2" t="s">
        <v>1</v>
      </c>
      <c r="AK966" s="2" t="s">
        <v>5</v>
      </c>
      <c r="AL966" s="2" t="s">
        <v>4</v>
      </c>
      <c r="AM966" s="2" t="s">
        <v>6</v>
      </c>
      <c r="AN966" s="2" t="s">
        <v>7</v>
      </c>
      <c r="AO966" s="3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3"/>
      <c r="AK967" s="3"/>
      <c r="AL967" s="3"/>
      <c r="AM967" s="3"/>
      <c r="AN967" s="18"/>
      <c r="AO967" s="3"/>
      <c r="AP967" s="17"/>
      <c r="AQ967" s="17"/>
    </row>
    <row r="968" spans="1:43">
      <c r="V968" s="17"/>
      <c r="AJ968" s="3"/>
      <c r="AK968" s="3"/>
      <c r="AL968" s="3"/>
      <c r="AM968" s="3"/>
      <c r="AN968" s="18"/>
      <c r="AO968" s="3"/>
    </row>
    <row r="969" spans="1:43" ht="15" customHeight="1">
      <c r="H969" s="76" t="s">
        <v>30</v>
      </c>
      <c r="I969" s="76"/>
      <c r="J969" s="76"/>
      <c r="V969" s="17"/>
      <c r="AA969" s="133" t="s">
        <v>31</v>
      </c>
      <c r="AB969" s="133"/>
      <c r="AC969" s="133"/>
      <c r="AJ969" s="3"/>
      <c r="AK969" s="3"/>
      <c r="AL969" s="3"/>
      <c r="AM969" s="3"/>
      <c r="AN969" s="18"/>
      <c r="AO969" s="3"/>
    </row>
    <row r="970" spans="1:43" ht="15" customHeight="1">
      <c r="H970" s="76"/>
      <c r="I970" s="76"/>
      <c r="J970" s="76"/>
      <c r="V970" s="17"/>
      <c r="AA970" s="133"/>
      <c r="AB970" s="133"/>
      <c r="AC970" s="133"/>
      <c r="AJ970" s="3"/>
      <c r="AK970" s="3"/>
      <c r="AL970" s="3"/>
      <c r="AM970" s="3"/>
      <c r="AN970" s="18"/>
      <c r="AO970" s="3"/>
    </row>
    <row r="971" spans="1:43">
      <c r="V971" s="17"/>
      <c r="AJ971" s="3"/>
      <c r="AK971" s="3"/>
      <c r="AL971" s="3"/>
      <c r="AM971" s="3"/>
      <c r="AN971" s="18"/>
      <c r="AO971" s="3"/>
    </row>
    <row r="972" spans="1:43">
      <c r="V972" s="17"/>
      <c r="AJ972" s="3"/>
      <c r="AK972" s="3"/>
      <c r="AL972" s="3"/>
      <c r="AM972" s="3"/>
      <c r="AN972" s="18"/>
      <c r="AO972" s="3"/>
    </row>
    <row r="973" spans="1:43" ht="23.25">
      <c r="B973" s="24" t="s">
        <v>73</v>
      </c>
      <c r="V973" s="17"/>
      <c r="X973" s="22" t="s">
        <v>71</v>
      </c>
      <c r="AJ973" s="3"/>
      <c r="AK973" s="3"/>
      <c r="AL973" s="3"/>
      <c r="AM973" s="3"/>
      <c r="AN973" s="18"/>
      <c r="AO973" s="3"/>
    </row>
    <row r="974" spans="1:43" ht="23.25">
      <c r="B974" s="23" t="s">
        <v>32</v>
      </c>
      <c r="C974" s="20">
        <f>IF(X929="PAGADO",0,C934)</f>
        <v>-41.899999999999864</v>
      </c>
      <c r="E974" s="134" t="s">
        <v>20</v>
      </c>
      <c r="F974" s="134"/>
      <c r="G974" s="134"/>
      <c r="H974" s="134"/>
      <c r="V974" s="17"/>
      <c r="X974" s="23" t="s">
        <v>32</v>
      </c>
      <c r="Y974" s="20">
        <f>IF(B1774="PAGADO",0,C979)</f>
        <v>-41.899999999999864</v>
      </c>
      <c r="AA974" s="134" t="s">
        <v>20</v>
      </c>
      <c r="AB974" s="134"/>
      <c r="AC974" s="134"/>
      <c r="AD974" s="134"/>
      <c r="AJ974" s="3"/>
      <c r="AK974" s="3"/>
      <c r="AL974" s="3"/>
      <c r="AM974" s="3"/>
      <c r="AN974" s="18"/>
      <c r="AO974" s="3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3"/>
      <c r="AK975" s="3"/>
      <c r="AL975" s="3"/>
      <c r="AM975" s="3"/>
      <c r="AN975" s="18"/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41.899999999999864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41.899999999999864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-41.899999999999864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-41.899999999999864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6" t="str">
        <f>IF(Y979&lt;0,"NO PAGAR","COBRAR'")</f>
        <v>NO PAGAR</v>
      </c>
      <c r="Y980" s="13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36" t="str">
        <f>IF(C979&lt;0,"NO PAGAR","COBRAR'")</f>
        <v>NO PAGAR</v>
      </c>
      <c r="C981" s="13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27" t="s">
        <v>9</v>
      </c>
      <c r="C982" s="12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27" t="s">
        <v>9</v>
      </c>
      <c r="Y982" s="12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41.899999999999864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41.899999999999864</v>
      </c>
      <c r="AA983" s="4"/>
      <c r="AB983" s="3"/>
      <c r="AC983" s="3"/>
      <c r="AD983" s="5"/>
      <c r="AJ983" s="129" t="s">
        <v>7</v>
      </c>
      <c r="AK983" s="130"/>
      <c r="AL983" s="130"/>
      <c r="AM983" s="131"/>
      <c r="AN983" s="18">
        <f>SUM(AN967:AN982)</f>
        <v>0</v>
      </c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AN983</f>
        <v>0</v>
      </c>
      <c r="AA984" s="4"/>
      <c r="AB984" s="3"/>
      <c r="AC984" s="3"/>
      <c r="AD984" s="5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</row>
    <row r="990" spans="2:41">
      <c r="B990" s="11" t="s">
        <v>16</v>
      </c>
      <c r="C990" s="10"/>
      <c r="E990" s="129" t="s">
        <v>7</v>
      </c>
      <c r="F990" s="130"/>
      <c r="G990" s="131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29" t="s">
        <v>7</v>
      </c>
      <c r="AB990" s="130"/>
      <c r="AC990" s="131"/>
      <c r="AD990" s="5">
        <f>SUM(AD976:AD989)</f>
        <v>0</v>
      </c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</row>
    <row r="992" spans="2:41">
      <c r="B992" s="12"/>
      <c r="C992" s="10"/>
      <c r="N992" s="129" t="s">
        <v>7</v>
      </c>
      <c r="O992" s="130"/>
      <c r="P992" s="130"/>
      <c r="Q992" s="131"/>
      <c r="R992" s="18">
        <f>SUM(R976:R991)</f>
        <v>0</v>
      </c>
      <c r="S992" s="3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41.899999999999864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41.899999999999864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J1014" s="2" t="s">
        <v>1</v>
      </c>
      <c r="AK1014" s="2" t="s">
        <v>5</v>
      </c>
      <c r="AL1014" s="2" t="s">
        <v>4</v>
      </c>
      <c r="AM1014" s="2" t="s">
        <v>6</v>
      </c>
      <c r="AN1014" s="2" t="s">
        <v>7</v>
      </c>
      <c r="AO1014" s="3"/>
    </row>
    <row r="1015" spans="2:41">
      <c r="V1015" s="17"/>
      <c r="AJ1015" s="3"/>
      <c r="AK1015" s="3"/>
      <c r="AL1015" s="3"/>
      <c r="AM1015" s="3"/>
      <c r="AN1015" s="18"/>
      <c r="AO1015" s="3"/>
    </row>
    <row r="1016" spans="2:41">
      <c r="V1016" s="17"/>
      <c r="AC1016" s="132" t="s">
        <v>29</v>
      </c>
      <c r="AD1016" s="132"/>
      <c r="AE1016" s="132"/>
      <c r="AJ1016" s="3"/>
      <c r="AK1016" s="3"/>
      <c r="AL1016" s="3"/>
      <c r="AM1016" s="3"/>
      <c r="AN1016" s="18"/>
      <c r="AO1016" s="3"/>
    </row>
    <row r="1017" spans="2:41" ht="15" customHeight="1">
      <c r="H1017" s="76" t="s">
        <v>28</v>
      </c>
      <c r="I1017" s="76"/>
      <c r="J1017" s="76"/>
      <c r="V1017" s="17"/>
      <c r="AC1017" s="132"/>
      <c r="AD1017" s="132"/>
      <c r="AE1017" s="132"/>
      <c r="AJ1017" s="3"/>
      <c r="AK1017" s="3"/>
      <c r="AL1017" s="3"/>
      <c r="AM1017" s="3"/>
      <c r="AN1017" s="18"/>
      <c r="AO1017" s="3"/>
    </row>
    <row r="1018" spans="2:41" ht="15" customHeight="1">
      <c r="H1018" s="76"/>
      <c r="I1018" s="76"/>
      <c r="J1018" s="76"/>
      <c r="V1018" s="17"/>
      <c r="AC1018" s="132"/>
      <c r="AD1018" s="132"/>
      <c r="AE1018" s="132"/>
      <c r="AJ1018" s="3"/>
      <c r="AK1018" s="3"/>
      <c r="AL1018" s="3"/>
      <c r="AM1018" s="3"/>
      <c r="AN1018" s="18"/>
      <c r="AO1018" s="3"/>
    </row>
    <row r="1019" spans="2:41">
      <c r="V1019" s="17"/>
      <c r="AJ1019" s="3"/>
      <c r="AK1019" s="3"/>
      <c r="AL1019" s="3"/>
      <c r="AM1019" s="3"/>
      <c r="AN1019" s="18"/>
      <c r="AO1019" s="3"/>
    </row>
    <row r="1020" spans="2:41">
      <c r="V1020" s="17"/>
      <c r="AJ1020" s="3"/>
      <c r="AK1020" s="3"/>
      <c r="AL1020" s="3"/>
      <c r="AM1020" s="3"/>
      <c r="AN1020" s="18"/>
      <c r="AO1020" s="3"/>
    </row>
    <row r="1021" spans="2:41" ht="23.25">
      <c r="B1021" s="22" t="s">
        <v>72</v>
      </c>
      <c r="V1021" s="17"/>
      <c r="X1021" s="22" t="s">
        <v>74</v>
      </c>
      <c r="AJ1021" s="3"/>
      <c r="AK1021" s="3"/>
      <c r="AL1021" s="3"/>
      <c r="AM1021" s="3"/>
      <c r="AN1021" s="18"/>
      <c r="AO1021" s="3"/>
    </row>
    <row r="1022" spans="2:41" ht="23.25">
      <c r="B1022" s="23" t="s">
        <v>32</v>
      </c>
      <c r="C1022" s="20">
        <f>IF(X974="PAGADO",0,Y979)</f>
        <v>-41.899999999999864</v>
      </c>
      <c r="E1022" s="134" t="s">
        <v>20</v>
      </c>
      <c r="F1022" s="134"/>
      <c r="G1022" s="134"/>
      <c r="H1022" s="134"/>
      <c r="V1022" s="17"/>
      <c r="X1022" s="23" t="s">
        <v>32</v>
      </c>
      <c r="Y1022" s="20">
        <f>IF(B1022="PAGADO",0,C1027)</f>
        <v>-41.899999999999864</v>
      </c>
      <c r="AA1022" s="134" t="s">
        <v>20</v>
      </c>
      <c r="AB1022" s="134"/>
      <c r="AC1022" s="134"/>
      <c r="AD1022" s="134"/>
      <c r="AJ1022" s="3"/>
      <c r="AK1022" s="3"/>
      <c r="AL1022" s="3"/>
      <c r="AM1022" s="3"/>
      <c r="AN1022" s="18"/>
      <c r="AO1022" s="3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3"/>
      <c r="AK1023" s="3"/>
      <c r="AL1023" s="3"/>
      <c r="AM1023" s="3"/>
      <c r="AN1023" s="18"/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41.899999999999864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41.899999999999864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-41.899999999999864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-41.899999999999864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35" t="str">
        <f>IF(C1027&lt;0,"NO PAGAR","COBRAR")</f>
        <v>NO PAGAR</v>
      </c>
      <c r="C1028" s="135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35" t="str">
        <f>IF(Y1027&lt;0,"NO PAGAR","COBRAR")</f>
        <v>NO PAGAR</v>
      </c>
      <c r="Y1028" s="135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27" t="s">
        <v>9</v>
      </c>
      <c r="C1029" s="128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7" t="s">
        <v>9</v>
      </c>
      <c r="Y1029" s="12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41.899999999999864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41.899999999999864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AN1031</f>
        <v>0</v>
      </c>
      <c r="AA1031" s="4"/>
      <c r="AB1031" s="3"/>
      <c r="AC1031" s="3"/>
      <c r="AD1031" s="5"/>
      <c r="AJ1031" s="129" t="s">
        <v>7</v>
      </c>
      <c r="AK1031" s="130"/>
      <c r="AL1031" s="130"/>
      <c r="AM1031" s="131"/>
      <c r="AN1031" s="18">
        <f>SUM(AN1015:AN1030)</f>
        <v>0</v>
      </c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</row>
    <row r="1038" spans="2:41">
      <c r="B1038" s="11" t="s">
        <v>17</v>
      </c>
      <c r="C1038" s="10"/>
      <c r="E1038" s="129" t="s">
        <v>7</v>
      </c>
      <c r="F1038" s="130"/>
      <c r="G1038" s="131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29" t="s">
        <v>7</v>
      </c>
      <c r="AB1038" s="130"/>
      <c r="AC1038" s="131"/>
      <c r="AD1038" s="5">
        <f>SUM(AD1024:AD1037)</f>
        <v>0</v>
      </c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</row>
    <row r="1040" spans="2:41">
      <c r="B1040" s="12"/>
      <c r="C1040" s="10"/>
      <c r="N1040" s="129" t="s">
        <v>7</v>
      </c>
      <c r="O1040" s="130"/>
      <c r="P1040" s="130"/>
      <c r="Q1040" s="131"/>
      <c r="R1040" s="18">
        <f>SUM(R1024:R1039)</f>
        <v>0</v>
      </c>
      <c r="S1040" s="3"/>
      <c r="V1040" s="17"/>
      <c r="X1040" s="12"/>
      <c r="Y1040" s="10"/>
    </row>
    <row r="1041" spans="2:41">
      <c r="B1041" s="12"/>
      <c r="C1041" s="10"/>
      <c r="V1041" s="17"/>
      <c r="X1041" s="12"/>
      <c r="Y1041" s="10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E1043" s="14"/>
      <c r="V1043" s="17"/>
      <c r="X1043" s="12"/>
      <c r="Y1043" s="10"/>
      <c r="AA1043" s="14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1"/>
      <c r="C1048" s="10"/>
      <c r="V1048" s="17"/>
      <c r="X1048" s="11"/>
      <c r="Y1048" s="10"/>
    </row>
    <row r="1049" spans="2:41">
      <c r="B1049" s="15" t="s">
        <v>18</v>
      </c>
      <c r="C1049" s="16">
        <f>SUM(C1030:C1048)</f>
        <v>41.899999999999864</v>
      </c>
      <c r="V1049" s="17"/>
      <c r="X1049" s="15" t="s">
        <v>18</v>
      </c>
      <c r="Y1049" s="16">
        <f>SUM(Y1030:Y1048)</f>
        <v>41.899999999999864</v>
      </c>
      <c r="AJ1049" s="17"/>
      <c r="AK1049" s="17"/>
      <c r="AL1049" s="17"/>
      <c r="AM1049" s="17"/>
      <c r="AN1049" s="17"/>
      <c r="AO1049" s="17"/>
    </row>
    <row r="1050" spans="2:41">
      <c r="D1050" t="s">
        <v>22</v>
      </c>
      <c r="E1050" t="s">
        <v>21</v>
      </c>
      <c r="V1050" s="17"/>
      <c r="Z1050" t="s">
        <v>22</v>
      </c>
      <c r="AA1050" t="s">
        <v>21</v>
      </c>
      <c r="AJ1050" s="17"/>
      <c r="AK1050" s="17"/>
      <c r="AL1050" s="17"/>
      <c r="AM1050" s="17"/>
      <c r="AN1050" s="17"/>
      <c r="AO1050" s="17"/>
    </row>
    <row r="1051" spans="2:41">
      <c r="E1051" s="1" t="s">
        <v>19</v>
      </c>
      <c r="V1051" s="17"/>
      <c r="AA1051" s="1" t="s">
        <v>19</v>
      </c>
      <c r="AJ1051" s="17"/>
      <c r="AK1051" s="17"/>
      <c r="AL1051" s="17"/>
      <c r="AM1051" s="17"/>
      <c r="AN1051" s="17"/>
      <c r="AO1051" s="17"/>
    </row>
    <row r="1052" spans="2:41">
      <c r="V1052" s="17"/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2" t="s">
        <v>1</v>
      </c>
      <c r="AK1059" s="2" t="s">
        <v>5</v>
      </c>
      <c r="AL1059" s="2" t="s">
        <v>4</v>
      </c>
      <c r="AM1059" s="2" t="s">
        <v>6</v>
      </c>
      <c r="AN1059" s="2" t="s">
        <v>7</v>
      </c>
      <c r="AO1059" s="3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3"/>
      <c r="AK1060" s="3"/>
      <c r="AL1060" s="3"/>
      <c r="AM1060" s="3"/>
      <c r="AN1060" s="18"/>
      <c r="AO1060" s="3"/>
      <c r="AP1060" s="17"/>
      <c r="AQ1060" s="17"/>
    </row>
    <row r="1061" spans="1:43">
      <c r="V1061" s="17"/>
      <c r="AJ1061" s="3"/>
      <c r="AK1061" s="3"/>
      <c r="AL1061" s="3"/>
      <c r="AM1061" s="3"/>
      <c r="AN1061" s="18"/>
      <c r="AO1061" s="3"/>
    </row>
    <row r="1062" spans="1:43" ht="15" customHeight="1">
      <c r="H1062" s="76" t="s">
        <v>30</v>
      </c>
      <c r="I1062" s="76"/>
      <c r="J1062" s="76"/>
      <c r="V1062" s="17"/>
      <c r="AA1062" s="133" t="s">
        <v>31</v>
      </c>
      <c r="AB1062" s="133"/>
      <c r="AC1062" s="133"/>
      <c r="AJ1062" s="3"/>
      <c r="AK1062" s="3"/>
      <c r="AL1062" s="3"/>
      <c r="AM1062" s="3"/>
      <c r="AN1062" s="18"/>
      <c r="AO1062" s="3"/>
    </row>
    <row r="1063" spans="1:43" ht="15" customHeight="1">
      <c r="H1063" s="76"/>
      <c r="I1063" s="76"/>
      <c r="J1063" s="76"/>
      <c r="V1063" s="17"/>
      <c r="AA1063" s="133"/>
      <c r="AB1063" s="133"/>
      <c r="AC1063" s="133"/>
      <c r="AJ1063" s="3"/>
      <c r="AK1063" s="3"/>
      <c r="AL1063" s="3"/>
      <c r="AM1063" s="3"/>
      <c r="AN1063" s="18"/>
      <c r="AO1063" s="3"/>
    </row>
    <row r="1064" spans="1:43">
      <c r="V1064" s="17"/>
      <c r="AJ1064" s="3"/>
      <c r="AK1064" s="3"/>
      <c r="AL1064" s="3"/>
      <c r="AM1064" s="3"/>
      <c r="AN1064" s="18"/>
      <c r="AO1064" s="3"/>
    </row>
    <row r="1065" spans="1:43">
      <c r="V1065" s="17"/>
      <c r="AJ1065" s="3"/>
      <c r="AK1065" s="3"/>
      <c r="AL1065" s="3"/>
      <c r="AM1065" s="3"/>
      <c r="AN1065" s="18"/>
      <c r="AO1065" s="3"/>
    </row>
    <row r="1066" spans="1:43" ht="23.25">
      <c r="B1066" s="24" t="s">
        <v>72</v>
      </c>
      <c r="V1066" s="17"/>
      <c r="X1066" s="22" t="s">
        <v>72</v>
      </c>
      <c r="AJ1066" s="3"/>
      <c r="AK1066" s="3"/>
      <c r="AL1066" s="3"/>
      <c r="AM1066" s="3"/>
      <c r="AN1066" s="18"/>
      <c r="AO1066" s="3"/>
    </row>
    <row r="1067" spans="1:43" ht="23.25">
      <c r="B1067" s="23" t="s">
        <v>32</v>
      </c>
      <c r="C1067" s="20">
        <f>IF(X1022="PAGADO",0,C1027)</f>
        <v>-41.899999999999864</v>
      </c>
      <c r="E1067" s="134" t="s">
        <v>20</v>
      </c>
      <c r="F1067" s="134"/>
      <c r="G1067" s="134"/>
      <c r="H1067" s="134"/>
      <c r="V1067" s="17"/>
      <c r="X1067" s="23" t="s">
        <v>32</v>
      </c>
      <c r="Y1067" s="20">
        <f>IF(B1867="PAGADO",0,C1072)</f>
        <v>-41.899999999999864</v>
      </c>
      <c r="AA1067" s="134" t="s">
        <v>20</v>
      </c>
      <c r="AB1067" s="134"/>
      <c r="AC1067" s="134"/>
      <c r="AD1067" s="134"/>
      <c r="AJ1067" s="3"/>
      <c r="AK1067" s="3"/>
      <c r="AL1067" s="3"/>
      <c r="AM1067" s="3"/>
      <c r="AN1067" s="18"/>
      <c r="AO1067" s="3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3"/>
      <c r="AK1068" s="3"/>
      <c r="AL1068" s="3"/>
      <c r="AM1068" s="3"/>
      <c r="AN1068" s="18"/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41.899999999999864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41.899999999999864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-41.899999999999864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-41.899999999999864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6" t="str">
        <f>IF(Y1072&lt;0,"NO PAGAR","COBRAR'")</f>
        <v>NO PAGAR</v>
      </c>
      <c r="Y1073" s="136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36" t="str">
        <f>IF(C1072&lt;0,"NO PAGAR","COBRAR'")</f>
        <v>NO PAGAR</v>
      </c>
      <c r="C1074" s="136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27" t="s">
        <v>9</v>
      </c>
      <c r="C1075" s="128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27" t="s">
        <v>9</v>
      </c>
      <c r="Y1075" s="12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41.899999999999864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41.899999999999864</v>
      </c>
      <c r="AA1076" s="4"/>
      <c r="AB1076" s="3"/>
      <c r="AC1076" s="3"/>
      <c r="AD1076" s="5"/>
      <c r="AJ1076" s="129" t="s">
        <v>7</v>
      </c>
      <c r="AK1076" s="130"/>
      <c r="AL1076" s="130"/>
      <c r="AM1076" s="131"/>
      <c r="AN1076" s="18">
        <f>SUM(AN1060:AN1075)</f>
        <v>0</v>
      </c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AN1076</f>
        <v>0</v>
      </c>
      <c r="AA1077" s="4"/>
      <c r="AB1077" s="3"/>
      <c r="AC1077" s="3"/>
      <c r="AD1077" s="5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</row>
    <row r="1083" spans="2:41">
      <c r="B1083" s="11" t="s">
        <v>16</v>
      </c>
      <c r="C1083" s="10"/>
      <c r="E1083" s="129" t="s">
        <v>7</v>
      </c>
      <c r="F1083" s="130"/>
      <c r="G1083" s="131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29" t="s">
        <v>7</v>
      </c>
      <c r="AB1083" s="130"/>
      <c r="AC1083" s="131"/>
      <c r="AD1083" s="5">
        <f>SUM(AD1069:AD1082)</f>
        <v>0</v>
      </c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</row>
    <row r="1085" spans="2:41">
      <c r="B1085" s="12"/>
      <c r="C1085" s="10"/>
      <c r="N1085" s="129" t="s">
        <v>7</v>
      </c>
      <c r="O1085" s="130"/>
      <c r="P1085" s="130"/>
      <c r="Q1085" s="131"/>
      <c r="R1085" s="18">
        <f>SUM(R1069:R1084)</f>
        <v>0</v>
      </c>
      <c r="S1085" s="3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41.899999999999864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41.899999999999864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3">
    <mergeCell ref="E1083:G1083"/>
    <mergeCell ref="AA1083:AC1083"/>
    <mergeCell ref="N1085:Q1085"/>
    <mergeCell ref="AJ1076:AM1076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31:AM1031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83:AM983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38:AM938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89:AM889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44:AM844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796:AM796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51:AM751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03:AM703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58:AM658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0:AM610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65:AM565"/>
    <mergeCell ref="AA596:AC597"/>
    <mergeCell ref="E556:H556"/>
    <mergeCell ref="AA556:AD556"/>
    <mergeCell ref="B562:C562"/>
    <mergeCell ref="X562:Y562"/>
    <mergeCell ref="B563:C563"/>
    <mergeCell ref="X563:Y563"/>
    <mergeCell ref="E518:G518"/>
    <mergeCell ref="AA518:AC518"/>
    <mergeCell ref="N520:Q520"/>
    <mergeCell ref="AJ511:AM511"/>
    <mergeCell ref="AC550:AE552"/>
    <mergeCell ref="E502:H502"/>
    <mergeCell ref="AA502:AD502"/>
    <mergeCell ref="X508:Y508"/>
    <mergeCell ref="B509:C509"/>
    <mergeCell ref="B510:C510"/>
    <mergeCell ref="X510:Y510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opLeftCell="A429" zoomScale="85" zoomScaleNormal="85" zoomScalePageLayoutView="118" workbookViewId="0">
      <selection activeCell="P462" sqref="P46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4" t="s">
        <v>77</v>
      </c>
      <c r="F8" s="134"/>
      <c r="G8" s="134"/>
      <c r="H8" s="134"/>
      <c r="O8" s="142" t="s">
        <v>10</v>
      </c>
      <c r="P8" s="142"/>
      <c r="Q8" s="142"/>
      <c r="R8" s="142"/>
      <c r="V8" s="17"/>
      <c r="X8" s="23" t="s">
        <v>32</v>
      </c>
      <c r="Y8" s="20">
        <f>IF(B8="PAGADO",0,C13)</f>
        <v>-6043.71</v>
      </c>
      <c r="AA8" s="134" t="s">
        <v>140</v>
      </c>
      <c r="AB8" s="134"/>
      <c r="AC8" s="134"/>
      <c r="AD8" s="134"/>
      <c r="AK8" s="143" t="s">
        <v>188</v>
      </c>
      <c r="AL8" s="143"/>
      <c r="AM8" s="14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29" t="s">
        <v>7</v>
      </c>
      <c r="AB24" s="130"/>
      <c r="AC24" s="13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1133.21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4" t="s">
        <v>77</v>
      </c>
      <c r="F53" s="134"/>
      <c r="G53" s="134"/>
      <c r="H53" s="134"/>
      <c r="V53" s="17"/>
      <c r="X53" s="23" t="s">
        <v>32</v>
      </c>
      <c r="Y53" s="20">
        <f>IF(B53="PAGADO",0,C58)</f>
        <v>-6418.1900000000005</v>
      </c>
      <c r="AA53" s="134" t="s">
        <v>77</v>
      </c>
      <c r="AB53" s="134"/>
      <c r="AC53" s="134"/>
      <c r="AD53" s="134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962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4" t="s">
        <v>273</v>
      </c>
      <c r="F103" s="134"/>
      <c r="G103" s="134"/>
      <c r="H103" s="134"/>
      <c r="V103" s="17"/>
      <c r="X103" s="23" t="s">
        <v>32</v>
      </c>
      <c r="Y103" s="20">
        <f>IF(B103="PAGADO",0,C108)</f>
        <v>-5740.3400000000011</v>
      </c>
      <c r="AA103" s="134" t="s">
        <v>273</v>
      </c>
      <c r="AB103" s="134"/>
      <c r="AC103" s="134"/>
      <c r="AD103" s="134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35" t="str">
        <f>IF(C108&lt;0,"NO PAGAR","COBRAR")</f>
        <v>NO PAGAR</v>
      </c>
      <c r="C109" s="13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NO PAGAR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770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4" t="s">
        <v>273</v>
      </c>
      <c r="F136" s="134"/>
      <c r="G136" s="134"/>
      <c r="H136" s="134"/>
      <c r="V136" s="17"/>
      <c r="X136" s="23" t="s">
        <v>32</v>
      </c>
      <c r="Y136" s="20">
        <f>IF(B136="PAGADO",0,C141)</f>
        <v>-5568.4800000000014</v>
      </c>
      <c r="AA136" s="134" t="s">
        <v>273</v>
      </c>
      <c r="AB136" s="134"/>
      <c r="AC136" s="134"/>
      <c r="AD136" s="134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NO PAGAR</v>
      </c>
      <c r="Y142" s="13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NO PAGAR</v>
      </c>
      <c r="C143" s="13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2" t="s">
        <v>29</v>
      </c>
      <c r="AD170" s="132"/>
      <c r="AE170" s="132"/>
    </row>
    <row r="171" spans="2:31">
      <c r="H171" s="133" t="s">
        <v>28</v>
      </c>
      <c r="I171" s="133"/>
      <c r="J171" s="133"/>
      <c r="V171" s="17"/>
      <c r="AC171" s="132"/>
      <c r="AD171" s="132"/>
      <c r="AE171" s="132"/>
    </row>
    <row r="172" spans="2:31">
      <c r="H172" s="133"/>
      <c r="I172" s="133"/>
      <c r="J172" s="133"/>
      <c r="V172" s="17"/>
      <c r="AC172" s="132"/>
      <c r="AD172" s="132"/>
      <c r="AE172" s="132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4" t="s">
        <v>273</v>
      </c>
      <c r="F176" s="134"/>
      <c r="G176" s="134"/>
      <c r="H176" s="134"/>
      <c r="V176" s="17"/>
      <c r="X176" s="23" t="s">
        <v>32</v>
      </c>
      <c r="Y176" s="20">
        <f>IF(B176="PAGADO",0,C181)</f>
        <v>-5626.8700000000008</v>
      </c>
      <c r="AA176" s="134" t="s">
        <v>273</v>
      </c>
      <c r="AB176" s="134"/>
      <c r="AC176" s="134"/>
      <c r="AD176" s="134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35" t="str">
        <f>IF(C181&lt;0,"NO PAGAR","COBRAR")</f>
        <v>NO PAGAR</v>
      </c>
      <c r="C182" s="13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5" t="str">
        <f>IF(Y181&lt;0,"NO PAGAR","COBRAR")</f>
        <v>NO PAGAR</v>
      </c>
      <c r="Y182" s="135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27" t="s">
        <v>9</v>
      </c>
      <c r="C183" s="128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27" t="s">
        <v>9</v>
      </c>
      <c r="Y183" s="128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29" t="s">
        <v>7</v>
      </c>
      <c r="F192" s="130"/>
      <c r="G192" s="13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29" t="s">
        <v>7</v>
      </c>
      <c r="AB192" s="130"/>
      <c r="AC192" s="13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29" t="s">
        <v>7</v>
      </c>
      <c r="O194" s="130"/>
      <c r="P194" s="130"/>
      <c r="Q194" s="131"/>
      <c r="R194" s="18">
        <f>SUM(R178:R193)</f>
        <v>2555</v>
      </c>
      <c r="S194" s="3"/>
      <c r="V194" s="17"/>
      <c r="X194" s="12"/>
      <c r="Y194" s="10"/>
      <c r="AJ194" s="129" t="s">
        <v>7</v>
      </c>
      <c r="AK194" s="130"/>
      <c r="AL194" s="130"/>
      <c r="AM194" s="131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3" t="s">
        <v>30</v>
      </c>
      <c r="I216" s="133"/>
      <c r="J216" s="133"/>
      <c r="V216" s="17"/>
      <c r="AA216" s="133" t="s">
        <v>31</v>
      </c>
      <c r="AB216" s="133"/>
      <c r="AC216" s="133"/>
    </row>
    <row r="217" spans="1:43">
      <c r="H217" s="133"/>
      <c r="I217" s="133"/>
      <c r="J217" s="133"/>
      <c r="V217" s="17"/>
      <c r="AA217" s="133"/>
      <c r="AB217" s="133"/>
      <c r="AC217" s="133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4" t="s">
        <v>273</v>
      </c>
      <c r="F221" s="134"/>
      <c r="G221" s="134"/>
      <c r="H221" s="134"/>
      <c r="V221" s="17"/>
      <c r="X221" s="23" t="s">
        <v>32</v>
      </c>
      <c r="Y221" s="20">
        <f>IF(B221="PAGADO",0,C226)</f>
        <v>-5840.9500000000007</v>
      </c>
      <c r="AA221" s="134" t="s">
        <v>77</v>
      </c>
      <c r="AB221" s="134"/>
      <c r="AC221" s="134"/>
      <c r="AD221" s="134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36" t="str">
        <f>IF(Y226&lt;0,"NO PAGAR","COBRAR'")</f>
        <v>NO PAGAR</v>
      </c>
      <c r="Y227" s="13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36" t="str">
        <f>IF(C226&lt;0,"NO PAGAR","COBRAR'")</f>
        <v>NO PAGAR</v>
      </c>
      <c r="C228" s="136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27" t="s">
        <v>9</v>
      </c>
      <c r="C229" s="128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27" t="s">
        <v>9</v>
      </c>
      <c r="Y229" s="12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29" t="s">
        <v>7</v>
      </c>
      <c r="F237" s="130"/>
      <c r="G237" s="13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29" t="s">
        <v>7</v>
      </c>
      <c r="AB237" s="130"/>
      <c r="AC237" s="13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29" t="s">
        <v>7</v>
      </c>
      <c r="O239" s="130"/>
      <c r="P239" s="130"/>
      <c r="Q239" s="131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29" t="s">
        <v>7</v>
      </c>
      <c r="AK239" s="130"/>
      <c r="AL239" s="130"/>
      <c r="AM239" s="131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2" t="s">
        <v>29</v>
      </c>
      <c r="AD262" s="132"/>
      <c r="AE262" s="132"/>
    </row>
    <row r="263" spans="2:41">
      <c r="H263" s="133" t="s">
        <v>28</v>
      </c>
      <c r="I263" s="133"/>
      <c r="J263" s="133"/>
      <c r="V263" s="17"/>
      <c r="AC263" s="132"/>
      <c r="AD263" s="132"/>
      <c r="AE263" s="132"/>
    </row>
    <row r="264" spans="2:41">
      <c r="H264" s="133"/>
      <c r="I264" s="133"/>
      <c r="J264" s="133"/>
      <c r="V264" s="17"/>
      <c r="AC264" s="132"/>
      <c r="AD264" s="132"/>
      <c r="AE264" s="132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4" t="s">
        <v>567</v>
      </c>
      <c r="F268" s="134"/>
      <c r="G268" s="134"/>
      <c r="H268" s="134"/>
      <c r="V268" s="17"/>
      <c r="X268" s="23" t="s">
        <v>32</v>
      </c>
      <c r="Y268" s="20">
        <f>IF(B268="PAGADO",0,C273)</f>
        <v>-6873.1060000000016</v>
      </c>
      <c r="AA268" s="134" t="s">
        <v>567</v>
      </c>
      <c r="AB268" s="134"/>
      <c r="AC268" s="134"/>
      <c r="AD268" s="134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35" t="str">
        <f>IF(C273&lt;0,"NO PAGAR","COBRAR")</f>
        <v>NO PAGAR</v>
      </c>
      <c r="C274" s="135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5" t="str">
        <f>IF(Y273&lt;0,"NO PAGAR","COBRAR")</f>
        <v>NO PAGAR</v>
      </c>
      <c r="Y274" s="135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27" t="s">
        <v>9</v>
      </c>
      <c r="C275" s="12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27" t="s">
        <v>9</v>
      </c>
      <c r="Y275" s="128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29" t="s">
        <v>7</v>
      </c>
      <c r="F284" s="130"/>
      <c r="G284" s="13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29" t="s">
        <v>7</v>
      </c>
      <c r="AB284" s="130"/>
      <c r="AC284" s="13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29" t="s">
        <v>7</v>
      </c>
      <c r="O286" s="130"/>
      <c r="P286" s="130"/>
      <c r="Q286" s="131"/>
      <c r="R286" s="18">
        <f>SUM(R270:R285)</f>
        <v>1421.24</v>
      </c>
      <c r="S286" s="3"/>
      <c r="V286" s="17"/>
      <c r="X286" s="12"/>
      <c r="Y286" s="10"/>
      <c r="AJ286" s="129" t="s">
        <v>7</v>
      </c>
      <c r="AK286" s="130"/>
      <c r="AL286" s="130"/>
      <c r="AM286" s="131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3" t="s">
        <v>30</v>
      </c>
      <c r="I308" s="133"/>
      <c r="J308" s="133"/>
      <c r="V308" s="17"/>
      <c r="AA308" s="133" t="s">
        <v>31</v>
      </c>
      <c r="AB308" s="133"/>
      <c r="AC308" s="133"/>
    </row>
    <row r="309" spans="1:43">
      <c r="H309" s="133"/>
      <c r="I309" s="133"/>
      <c r="J309" s="133"/>
      <c r="V309" s="17"/>
      <c r="AA309" s="133"/>
      <c r="AB309" s="133"/>
      <c r="AC309" s="133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4" t="s">
        <v>273</v>
      </c>
      <c r="F313" s="134"/>
      <c r="G313" s="134"/>
      <c r="H313" s="134"/>
      <c r="V313" s="17"/>
      <c r="X313" s="23" t="s">
        <v>32</v>
      </c>
      <c r="Y313" s="20">
        <f>IF(B1086="PAGADO",0,C318)</f>
        <v>-6076.113000000003</v>
      </c>
      <c r="AA313" s="134" t="s">
        <v>567</v>
      </c>
      <c r="AB313" s="134"/>
      <c r="AC313" s="134"/>
      <c r="AD313" s="134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36" t="str">
        <f>IF(Y318&lt;0,"NO PAGAR","COBRAR'")</f>
        <v>NO PAGAR</v>
      </c>
      <c r="Y319" s="136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36" t="str">
        <f>IF(C318&lt;0,"NO PAGAR","COBRAR'")</f>
        <v>NO PAGAR</v>
      </c>
      <c r="C320" s="13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27" t="s">
        <v>9</v>
      </c>
      <c r="C321" s="12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27" t="s">
        <v>9</v>
      </c>
      <c r="Y321" s="12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29" t="s">
        <v>7</v>
      </c>
      <c r="AB329" s="130"/>
      <c r="AC329" s="13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29" t="s">
        <v>7</v>
      </c>
      <c r="O331" s="130"/>
      <c r="P331" s="130"/>
      <c r="Q331" s="131"/>
      <c r="R331" s="18">
        <f>SUM(R315:R330)</f>
        <v>350</v>
      </c>
      <c r="S331" s="3"/>
      <c r="V331" s="17"/>
      <c r="X331" s="12"/>
      <c r="Y331" s="10"/>
      <c r="AJ331" s="129" t="s">
        <v>7</v>
      </c>
      <c r="AK331" s="130"/>
      <c r="AL331" s="130"/>
      <c r="AM331" s="131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29" t="s">
        <v>7</v>
      </c>
      <c r="F335" s="130"/>
      <c r="G335" s="131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44" t="s">
        <v>64</v>
      </c>
      <c r="AC358" s="139" t="s">
        <v>29</v>
      </c>
      <c r="AD358" s="139"/>
      <c r="AE358" s="139"/>
    </row>
    <row r="359" spans="2:41">
      <c r="V359" s="17"/>
      <c r="X359" s="144"/>
      <c r="AC359" s="139"/>
      <c r="AD359" s="139"/>
      <c r="AE359" s="139"/>
    </row>
    <row r="360" spans="2:41" ht="23.25">
      <c r="B360" s="22" t="s">
        <v>64</v>
      </c>
      <c r="V360" s="17"/>
      <c r="X360" s="144"/>
      <c r="AC360" s="139"/>
      <c r="AD360" s="139"/>
      <c r="AE360" s="139"/>
    </row>
    <row r="361" spans="2:41" ht="23.25">
      <c r="B361" s="23" t="s">
        <v>32</v>
      </c>
      <c r="C361" s="20">
        <f>IF(X313="PAGADO",0,Y318)</f>
        <v>-5949.8130000000028</v>
      </c>
      <c r="E361" s="134" t="s">
        <v>273</v>
      </c>
      <c r="F361" s="134"/>
      <c r="G361" s="134"/>
      <c r="H361" s="134"/>
      <c r="V361" s="17"/>
      <c r="X361" s="23" t="s">
        <v>32</v>
      </c>
      <c r="Y361" s="20">
        <f>IF(B361="PAGADO",0,C366)</f>
        <v>-8314.8130000000019</v>
      </c>
      <c r="AA361" s="134" t="s">
        <v>77</v>
      </c>
      <c r="AB361" s="134"/>
      <c r="AC361" s="134"/>
      <c r="AD361" s="134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35" t="str">
        <f>IF(C366&lt;0,"NO PAGAR","COBRAR")</f>
        <v>NO PAGAR</v>
      </c>
      <c r="C367" s="135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5" t="str">
        <f>IF(Y366&lt;0,"NO PAGAR","COBRAR")</f>
        <v>NO PAGAR</v>
      </c>
      <c r="Y367" s="135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27" t="s">
        <v>9</v>
      </c>
      <c r="C368" s="128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27" t="s">
        <v>9</v>
      </c>
      <c r="Y368" s="128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29" t="s">
        <v>7</v>
      </c>
      <c r="AK373" s="130"/>
      <c r="AL373" s="130"/>
      <c r="AM373" s="131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29" t="s">
        <v>7</v>
      </c>
      <c r="AB374" s="130"/>
      <c r="AC374" s="131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29" t="s">
        <v>7</v>
      </c>
      <c r="F377" s="130"/>
      <c r="G377" s="13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29" t="s">
        <v>7</v>
      </c>
      <c r="O379" s="130"/>
      <c r="P379" s="130"/>
      <c r="Q379" s="131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33" t="s">
        <v>31</v>
      </c>
      <c r="AB394" s="133"/>
      <c r="AC394" s="133"/>
    </row>
    <row r="395" spans="1:43" ht="15" customHeight="1">
      <c r="H395" s="76"/>
      <c r="I395" s="76"/>
      <c r="J395" s="76"/>
      <c r="V395" s="17"/>
      <c r="AA395" s="133"/>
      <c r="AB395" s="133"/>
      <c r="AC395" s="133"/>
    </row>
    <row r="396" spans="1:43">
      <c r="B396" s="141" t="s">
        <v>64</v>
      </c>
      <c r="F396" s="140" t="s">
        <v>30</v>
      </c>
      <c r="G396" s="140"/>
      <c r="H396" s="140"/>
      <c r="V396" s="17"/>
    </row>
    <row r="397" spans="1:43">
      <c r="B397" s="141"/>
      <c r="F397" s="140"/>
      <c r="G397" s="140"/>
      <c r="H397" s="140"/>
      <c r="V397" s="17"/>
    </row>
    <row r="398" spans="1:43" ht="26.25" customHeight="1">
      <c r="B398" s="141"/>
      <c r="F398" s="140"/>
      <c r="G398" s="140"/>
      <c r="H398" s="14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4" t="s">
        <v>77</v>
      </c>
      <c r="F399" s="134"/>
      <c r="G399" s="134"/>
      <c r="H399" s="134"/>
      <c r="V399" s="17"/>
      <c r="X399" s="23" t="s">
        <v>32</v>
      </c>
      <c r="Y399" s="20">
        <f>IF(B1179="PAGADO",0,C404)</f>
        <v>-4920.3502550000012</v>
      </c>
      <c r="AA399" s="134" t="s">
        <v>567</v>
      </c>
      <c r="AB399" s="134"/>
      <c r="AC399" s="134"/>
      <c r="AD399" s="134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36" t="str">
        <f>IF(Y404&lt;0,"NO PAGAR","COBRAR'")</f>
        <v>NO PAGAR</v>
      </c>
      <c r="Y405" s="13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36" t="str">
        <f>IF(C404&lt;0,"NO PAGAR","COBRAR'")</f>
        <v>NO PAGAR</v>
      </c>
      <c r="C406" s="136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27" t="s">
        <v>9</v>
      </c>
      <c r="C407" s="128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27" t="s">
        <v>9</v>
      </c>
      <c r="Y407" s="12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29" t="s">
        <v>7</v>
      </c>
      <c r="AK409" s="130"/>
      <c r="AL409" s="130"/>
      <c r="AM409" s="131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29" t="s">
        <v>7</v>
      </c>
      <c r="AB415" s="130"/>
      <c r="AC415" s="131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1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29" t="s">
        <v>7</v>
      </c>
      <c r="O417" s="130"/>
      <c r="P417" s="130"/>
      <c r="Q417" s="13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1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1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1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1">
      <c r="B421" s="12"/>
      <c r="C421" s="10"/>
      <c r="E421" s="129" t="s">
        <v>7</v>
      </c>
      <c r="F421" s="130"/>
      <c r="G421" s="131"/>
      <c r="H421" s="5">
        <f>SUM(H401:H420)</f>
        <v>5050</v>
      </c>
      <c r="V421" s="17"/>
      <c r="X421" s="12"/>
      <c r="Y421" s="10"/>
    </row>
    <row r="422" spans="2:41">
      <c r="B422" s="11"/>
      <c r="C422" s="10"/>
      <c r="E422" s="14"/>
      <c r="H422" t="s">
        <v>858</v>
      </c>
      <c r="V422" s="17"/>
      <c r="X422" s="11"/>
      <c r="Y422" s="10"/>
    </row>
    <row r="423" spans="2:41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1">
      <c r="E424" t="s">
        <v>21</v>
      </c>
      <c r="V424" s="17"/>
      <c r="AA424" s="1" t="s">
        <v>19</v>
      </c>
    </row>
    <row r="425" spans="2:41">
      <c r="E425" s="1" t="s">
        <v>19</v>
      </c>
      <c r="V425" s="17"/>
    </row>
    <row r="426" spans="2:41">
      <c r="V426" s="17"/>
    </row>
    <row r="427" spans="2:41">
      <c r="V427" s="17"/>
    </row>
    <row r="428" spans="2:41">
      <c r="V428" s="17"/>
    </row>
    <row r="429" spans="2:41">
      <c r="V429" s="17"/>
    </row>
    <row r="430" spans="2:41">
      <c r="V430" s="17"/>
      <c r="AC430" s="132" t="s">
        <v>29</v>
      </c>
      <c r="AD430" s="132"/>
      <c r="AE430" s="132"/>
      <c r="AJ430" s="3"/>
      <c r="AK430" s="3"/>
      <c r="AL430" s="3"/>
      <c r="AM430" s="3"/>
      <c r="AN430" s="18"/>
      <c r="AO430" s="3"/>
    </row>
    <row r="431" spans="2:41" ht="15" customHeight="1">
      <c r="I431" s="76"/>
      <c r="J431" s="76"/>
      <c r="V431" s="17"/>
      <c r="AC431" s="132"/>
      <c r="AD431" s="132"/>
      <c r="AE431" s="132"/>
      <c r="AJ431" s="3"/>
      <c r="AK431" s="3"/>
      <c r="AL431" s="3"/>
      <c r="AM431" s="3"/>
      <c r="AN431" s="18"/>
      <c r="AO431" s="3"/>
    </row>
    <row r="432" spans="2:41" ht="15" customHeight="1">
      <c r="I432" s="76"/>
      <c r="J432" s="76"/>
      <c r="V432" s="17"/>
      <c r="AC432" s="132"/>
      <c r="AD432" s="132"/>
      <c r="AE432" s="132"/>
      <c r="AJ432" s="3"/>
      <c r="AK432" s="3"/>
      <c r="AL432" s="3"/>
      <c r="AM432" s="3"/>
      <c r="AN432" s="18"/>
      <c r="AO432" s="3"/>
    </row>
    <row r="433" spans="2:41">
      <c r="V433" s="17"/>
      <c r="AJ433" s="3"/>
      <c r="AK433" s="3"/>
      <c r="AL433" s="3"/>
      <c r="AM433" s="3"/>
      <c r="AN433" s="18"/>
      <c r="AO433" s="3"/>
    </row>
    <row r="434" spans="2:41" ht="26.25">
      <c r="H434" s="76" t="s">
        <v>28</v>
      </c>
      <c r="V434" s="17"/>
      <c r="AJ434" s="3"/>
      <c r="AK434" s="3"/>
      <c r="AL434" s="3"/>
      <c r="AM434" s="3"/>
      <c r="AN434" s="18"/>
      <c r="AO434" s="3"/>
    </row>
    <row r="435" spans="2:41" ht="26.25">
      <c r="B435" s="22" t="s">
        <v>66</v>
      </c>
      <c r="H435" s="76"/>
      <c r="V435" s="17"/>
      <c r="X435" s="22" t="s">
        <v>66</v>
      </c>
      <c r="AJ435" s="3"/>
      <c r="AK435" s="3"/>
      <c r="AL435" s="3"/>
      <c r="AM435" s="3"/>
      <c r="AN435" s="18"/>
      <c r="AO435" s="3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34" t="s">
        <v>20</v>
      </c>
      <c r="AB436" s="134"/>
      <c r="AC436" s="134"/>
      <c r="AD436" s="134"/>
      <c r="AJ436" s="3"/>
      <c r="AK436" s="3"/>
      <c r="AL436" s="3"/>
      <c r="AM436" s="3"/>
      <c r="AN436" s="18"/>
      <c r="AO436" s="3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J437" s="3"/>
      <c r="AK437" s="3"/>
      <c r="AL437" s="3"/>
      <c r="AM437" s="3"/>
      <c r="AN437" s="18"/>
      <c r="AO437" s="3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ht="23.25">
      <c r="B439" s="1" t="s">
        <v>24</v>
      </c>
      <c r="C439" s="19">
        <f>IF(C436&gt;0,C436+C437,C437)</f>
        <v>1327.25</v>
      </c>
      <c r="E439" s="134" t="s">
        <v>273</v>
      </c>
      <c r="F439" s="134"/>
      <c r="G439" s="134"/>
      <c r="H439" s="134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6401.2302550000013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-6401.2302550000013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ht="26.25">
      <c r="B442" s="135" t="str">
        <f>IF(C441&lt;0,"NO PAGAR","COBRAR")</f>
        <v>NO PAGAR</v>
      </c>
      <c r="C442" s="135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35" t="str">
        <f>IF(Y441&lt;0,"NO PAGAR","COBRAR")</f>
        <v>NO PAGAR</v>
      </c>
      <c r="Y442" s="135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27" t="s">
        <v>9</v>
      </c>
      <c r="C443" s="128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27" t="s">
        <v>9</v>
      </c>
      <c r="Y443" s="1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AN446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129" t="s">
        <v>7</v>
      </c>
      <c r="AK446" s="130"/>
      <c r="AL446" s="130"/>
      <c r="AM446" s="131"/>
      <c r="AN446" s="18">
        <f>SUM(AN430:AN445)</f>
        <v>0</v>
      </c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</row>
    <row r="449" spans="2:41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1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</row>
    <row r="451" spans="2:41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</row>
    <row r="452" spans="2:41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17</v>
      </c>
      <c r="Y452" s="10"/>
      <c r="AA452" s="129" t="s">
        <v>7</v>
      </c>
      <c r="AB452" s="130"/>
      <c r="AC452" s="131"/>
      <c r="AD452" s="5">
        <f>SUM(AD438:AD451)</f>
        <v>0</v>
      </c>
    </row>
    <row r="453" spans="2:41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</row>
    <row r="454" spans="2:41">
      <c r="B454" s="12"/>
      <c r="C454" s="10"/>
      <c r="E454" s="4"/>
      <c r="F454" s="3"/>
      <c r="G454" s="3"/>
      <c r="H454" s="5"/>
      <c r="N454" s="129" t="s">
        <v>7</v>
      </c>
      <c r="O454" s="130"/>
      <c r="P454" s="130"/>
      <c r="Q454" s="131"/>
      <c r="R454" s="18">
        <f>SUM(R438:R453)</f>
        <v>1965</v>
      </c>
      <c r="S454" s="3"/>
      <c r="V454" s="17"/>
      <c r="X454" s="12"/>
      <c r="Y454" s="10"/>
    </row>
    <row r="455" spans="2:41">
      <c r="B455" s="12"/>
      <c r="C455" s="10"/>
      <c r="E455" s="129" t="s">
        <v>7</v>
      </c>
      <c r="F455" s="130"/>
      <c r="G455" s="131"/>
      <c r="H455" s="5">
        <f>SUM(H441:H454)</f>
        <v>1327.25</v>
      </c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6401.2302550000013</v>
      </c>
    </row>
    <row r="459" spans="2:41">
      <c r="D459" t="s">
        <v>22</v>
      </c>
      <c r="V459" s="17"/>
      <c r="Z459" t="s">
        <v>22</v>
      </c>
      <c r="AA459" t="s">
        <v>21</v>
      </c>
      <c r="AJ459" s="17"/>
      <c r="AK459" s="17"/>
      <c r="AL459" s="17"/>
      <c r="AM459" s="17"/>
      <c r="AN459" s="17"/>
      <c r="AO459" s="17"/>
    </row>
    <row r="460" spans="2:41">
      <c r="V460" s="17"/>
      <c r="AA460" s="1" t="s">
        <v>19</v>
      </c>
      <c r="AJ460" s="17"/>
      <c r="AK460" s="17"/>
      <c r="AL460" s="17"/>
      <c r="AM460" s="17"/>
      <c r="AN460" s="17"/>
      <c r="AO460" s="17"/>
    </row>
    <row r="461" spans="2:41">
      <c r="V461" s="17"/>
      <c r="AJ461" s="17"/>
      <c r="AK461" s="17"/>
      <c r="AL461" s="17"/>
      <c r="AM461" s="17"/>
      <c r="AN461" s="17"/>
      <c r="AO461" s="17"/>
    </row>
    <row r="462" spans="2:41">
      <c r="E462" t="s">
        <v>21</v>
      </c>
      <c r="V462" s="17"/>
    </row>
    <row r="463" spans="2:41">
      <c r="E463" s="1" t="s">
        <v>19</v>
      </c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  <c r="AP469" s="17"/>
      <c r="AQ469" s="17"/>
    </row>
    <row r="470" spans="1:43">
      <c r="V470" s="17"/>
      <c r="AJ470" s="3"/>
      <c r="AK470" s="3"/>
      <c r="AL470" s="3"/>
      <c r="AM470" s="3"/>
      <c r="AN470" s="18"/>
      <c r="AO470" s="3"/>
    </row>
    <row r="471" spans="1:43" ht="29.25" customHeight="1">
      <c r="H471" s="76" t="s">
        <v>30</v>
      </c>
      <c r="J471" s="76"/>
      <c r="V471" s="17"/>
      <c r="AA471" s="133" t="s">
        <v>31</v>
      </c>
      <c r="AB471" s="133"/>
      <c r="AC471" s="133"/>
      <c r="AJ471" s="3"/>
      <c r="AK471" s="3"/>
      <c r="AL471" s="3"/>
      <c r="AM471" s="3"/>
      <c r="AN471" s="18"/>
      <c r="AO471" s="3"/>
    </row>
    <row r="472" spans="1:43" ht="15" customHeight="1">
      <c r="H472" s="76"/>
      <c r="J472" s="76"/>
      <c r="V472" s="17"/>
      <c r="AA472" s="133"/>
      <c r="AB472" s="133"/>
      <c r="AC472" s="133"/>
      <c r="AJ472" s="3"/>
      <c r="AK472" s="3"/>
      <c r="AL472" s="3"/>
      <c r="AM472" s="3"/>
      <c r="AN472" s="18"/>
      <c r="AO472" s="3"/>
    </row>
    <row r="473" spans="1:43">
      <c r="V473" s="17"/>
      <c r="AJ473" s="3"/>
      <c r="AK473" s="3"/>
      <c r="AL473" s="3"/>
      <c r="AM473" s="3"/>
      <c r="AN473" s="18"/>
      <c r="AO473" s="3"/>
    </row>
    <row r="474" spans="1:43">
      <c r="V474" s="17"/>
      <c r="AJ474" s="3"/>
      <c r="AK474" s="3"/>
      <c r="AL474" s="3"/>
      <c r="AM474" s="3"/>
      <c r="AN474" s="18"/>
      <c r="AO474" s="3"/>
    </row>
    <row r="475" spans="1:43" ht="23.25">
      <c r="B475" s="24" t="s">
        <v>66</v>
      </c>
      <c r="V475" s="17"/>
      <c r="X475" s="22" t="s">
        <v>66</v>
      </c>
      <c r="AJ475" s="3"/>
      <c r="AK475" s="3"/>
      <c r="AL475" s="3"/>
      <c r="AM475" s="3"/>
      <c r="AN475" s="18"/>
      <c r="AO475" s="3"/>
    </row>
    <row r="476" spans="1:43" ht="23.25">
      <c r="B476" s="23" t="s">
        <v>32</v>
      </c>
      <c r="C476" s="20">
        <f>IF(X436="PAGADO",0,C441)</f>
        <v>-6401.2302550000013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-6401.2302550000013</v>
      </c>
      <c r="AA476" s="134" t="s">
        <v>20</v>
      </c>
      <c r="AB476" s="134"/>
      <c r="AC476" s="134"/>
      <c r="AD476" s="134"/>
      <c r="AJ476" s="3"/>
      <c r="AK476" s="3"/>
      <c r="AL476" s="3"/>
      <c r="AM476" s="3"/>
      <c r="AN476" s="18"/>
      <c r="AO476" s="3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3"/>
      <c r="AK477" s="3"/>
      <c r="AL477" s="3"/>
      <c r="AM477" s="3"/>
      <c r="AN477" s="18"/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6401.2302550000013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6401.2302550000013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-6401.2302550000013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-6401.2302550000013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NO PAGAR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NO PAGAR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6401.2302550000013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6401.2302550000013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AN486</f>
        <v>0</v>
      </c>
      <c r="AA486" s="4"/>
      <c r="AB486" s="3"/>
      <c r="AC486" s="3"/>
      <c r="AD486" s="5"/>
      <c r="AJ486" s="129" t="s">
        <v>7</v>
      </c>
      <c r="AK486" s="130"/>
      <c r="AL486" s="130"/>
      <c r="AM486" s="131"/>
      <c r="AN486" s="18">
        <f>SUM(AN470:AN485)</f>
        <v>0</v>
      </c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6401.2302550000013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6401.2302550000013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41">
      <c r="V513" s="17"/>
    </row>
    <row r="514" spans="8:41">
      <c r="V514" s="17"/>
    </row>
    <row r="515" spans="8:41">
      <c r="V515" s="17"/>
    </row>
    <row r="516" spans="8:41">
      <c r="V516" s="17"/>
    </row>
    <row r="517" spans="8:41">
      <c r="V517" s="17"/>
    </row>
    <row r="518" spans="8:41">
      <c r="V518" s="17"/>
    </row>
    <row r="519" spans="8:41">
      <c r="V519" s="17"/>
    </row>
    <row r="520" spans="8:41">
      <c r="V520" s="17"/>
    </row>
    <row r="521" spans="8:41">
      <c r="V521" s="17"/>
    </row>
    <row r="522" spans="8:41" ht="26.25">
      <c r="I522" s="76"/>
      <c r="V522" s="17"/>
    </row>
    <row r="523" spans="8:41" ht="26.25">
      <c r="I523" s="76"/>
      <c r="V523" s="17"/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8:41">
      <c r="V524" s="17"/>
      <c r="AC524" s="132" t="s">
        <v>29</v>
      </c>
      <c r="AD524" s="132"/>
      <c r="AE524" s="132"/>
      <c r="AJ524" s="3"/>
      <c r="AK524" s="3"/>
      <c r="AL524" s="3"/>
      <c r="AM524" s="3"/>
      <c r="AN524" s="18"/>
      <c r="AO524" s="3"/>
    </row>
    <row r="525" spans="8:41" ht="15" customHeight="1">
      <c r="H525" s="76" t="s">
        <v>28</v>
      </c>
      <c r="J525" s="76"/>
      <c r="V525" s="17"/>
      <c r="AC525" s="132"/>
      <c r="AD525" s="132"/>
      <c r="AE525" s="132"/>
      <c r="AJ525" s="3"/>
      <c r="AK525" s="3"/>
      <c r="AL525" s="3"/>
      <c r="AM525" s="3"/>
      <c r="AN525" s="18"/>
      <c r="AO525" s="3"/>
    </row>
    <row r="526" spans="8:41" ht="15" customHeight="1">
      <c r="H526" s="76"/>
      <c r="J526" s="76"/>
      <c r="V526" s="17"/>
      <c r="AC526" s="132"/>
      <c r="AD526" s="132"/>
      <c r="AE526" s="132"/>
      <c r="AJ526" s="3"/>
      <c r="AK526" s="3"/>
      <c r="AL526" s="3"/>
      <c r="AM526" s="3"/>
      <c r="AN526" s="18"/>
      <c r="AO526" s="3"/>
    </row>
    <row r="527" spans="8:41">
      <c r="V527" s="17"/>
      <c r="AJ527" s="3"/>
      <c r="AK527" s="3"/>
      <c r="AL527" s="3"/>
      <c r="AM527" s="3"/>
      <c r="AN527" s="18"/>
      <c r="AO527" s="3"/>
    </row>
    <row r="528" spans="8:41">
      <c r="V528" s="17"/>
      <c r="AJ528" s="3"/>
      <c r="AK528" s="3"/>
      <c r="AL528" s="3"/>
      <c r="AM528" s="3"/>
      <c r="AN528" s="18"/>
      <c r="AO528" s="3"/>
    </row>
    <row r="529" spans="2:41" ht="23.25">
      <c r="B529" s="22" t="s">
        <v>67</v>
      </c>
      <c r="V529" s="17"/>
      <c r="X529" s="22" t="s">
        <v>67</v>
      </c>
      <c r="AJ529" s="3"/>
      <c r="AK529" s="3"/>
      <c r="AL529" s="3"/>
      <c r="AM529" s="3"/>
      <c r="AN529" s="18"/>
      <c r="AO529" s="3"/>
    </row>
    <row r="530" spans="2:41" ht="23.25">
      <c r="B530" s="23" t="s">
        <v>32</v>
      </c>
      <c r="C530" s="20">
        <f>IF(X476="PAGADO",0,Y481)</f>
        <v>-6401.2302550000013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-6401.2302550000013</v>
      </c>
      <c r="AA530" s="134" t="s">
        <v>20</v>
      </c>
      <c r="AB530" s="134"/>
      <c r="AC530" s="134"/>
      <c r="AD530" s="134"/>
      <c r="AJ530" s="3"/>
      <c r="AK530" s="3"/>
      <c r="AL530" s="3"/>
      <c r="AM530" s="3"/>
      <c r="AN530" s="18"/>
      <c r="AO530" s="3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3"/>
      <c r="AK531" s="3"/>
      <c r="AL531" s="3"/>
      <c r="AM531" s="3"/>
      <c r="AN531" s="18"/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6401.2302550000013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6401.2302550000013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-6401.2302550000013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-6401.2302550000013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NO PAGAR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NO PAGAR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6401.2302550000013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6401.2302550000013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AN540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129" t="s">
        <v>7</v>
      </c>
      <c r="AK540" s="130"/>
      <c r="AL540" s="130"/>
      <c r="AM540" s="131"/>
      <c r="AN540" s="18">
        <f>SUM(AN524:AN539)</f>
        <v>0</v>
      </c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6401.2302550000013</v>
      </c>
      <c r="V557" s="17"/>
      <c r="X557" s="15" t="s">
        <v>18</v>
      </c>
      <c r="Y557" s="16">
        <f>SUM(Y538:Y556)</f>
        <v>6401.2302550000013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  <c r="AJ558" s="17"/>
      <c r="AK558" s="17"/>
      <c r="AL558" s="17"/>
      <c r="AM558" s="17"/>
      <c r="AN558" s="17"/>
      <c r="AO558" s="17"/>
    </row>
    <row r="559" spans="2:41">
      <c r="E559" s="1" t="s">
        <v>19</v>
      </c>
      <c r="V559" s="17"/>
      <c r="AA559" s="1" t="s">
        <v>19</v>
      </c>
      <c r="AJ559" s="17"/>
      <c r="AK559" s="17"/>
      <c r="AL559" s="17"/>
      <c r="AM559" s="17"/>
      <c r="AN559" s="17"/>
      <c r="AO559" s="17"/>
    </row>
    <row r="560" spans="2:41">
      <c r="V560" s="17"/>
      <c r="AJ560" s="17"/>
      <c r="AK560" s="17"/>
      <c r="AL560" s="17"/>
      <c r="AM560" s="17"/>
      <c r="AN560" s="17"/>
      <c r="AO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  <c r="AP568" s="17"/>
      <c r="AQ568" s="17"/>
    </row>
    <row r="569" spans="1:43">
      <c r="V569" s="17"/>
      <c r="AJ569" s="3"/>
      <c r="AK569" s="3"/>
      <c r="AL569" s="3"/>
      <c r="AM569" s="3"/>
      <c r="AN569" s="18"/>
      <c r="AO569" s="3"/>
    </row>
    <row r="570" spans="1:43" ht="15" customHeight="1">
      <c r="H570" s="76" t="s">
        <v>30</v>
      </c>
      <c r="J570" s="76"/>
      <c r="V570" s="17"/>
      <c r="AA570" s="133" t="s">
        <v>31</v>
      </c>
      <c r="AB570" s="133"/>
      <c r="AC570" s="133"/>
      <c r="AJ570" s="3"/>
      <c r="AK570" s="3"/>
      <c r="AL570" s="3"/>
      <c r="AM570" s="3"/>
      <c r="AN570" s="18"/>
      <c r="AO570" s="3"/>
    </row>
    <row r="571" spans="1:43" ht="15" customHeight="1">
      <c r="H571" s="76"/>
      <c r="J571" s="76"/>
      <c r="V571" s="17"/>
      <c r="AA571" s="133"/>
      <c r="AB571" s="133"/>
      <c r="AC571" s="133"/>
      <c r="AJ571" s="3"/>
      <c r="AK571" s="3"/>
      <c r="AL571" s="3"/>
      <c r="AM571" s="3"/>
      <c r="AN571" s="18"/>
      <c r="AO571" s="3"/>
    </row>
    <row r="572" spans="1:43">
      <c r="V572" s="17"/>
      <c r="AJ572" s="3"/>
      <c r="AK572" s="3"/>
      <c r="AL572" s="3"/>
      <c r="AM572" s="3"/>
      <c r="AN572" s="18"/>
      <c r="AO572" s="3"/>
    </row>
    <row r="573" spans="1:43">
      <c r="V573" s="17"/>
      <c r="AJ573" s="3"/>
      <c r="AK573" s="3"/>
      <c r="AL573" s="3"/>
      <c r="AM573" s="3"/>
      <c r="AN573" s="18"/>
      <c r="AO573" s="3"/>
    </row>
    <row r="574" spans="1:43" ht="23.25">
      <c r="B574" s="24" t="s">
        <v>67</v>
      </c>
      <c r="V574" s="17"/>
      <c r="X574" s="22" t="s">
        <v>67</v>
      </c>
      <c r="AJ574" s="3"/>
      <c r="AK574" s="3"/>
      <c r="AL574" s="3"/>
      <c r="AM574" s="3"/>
      <c r="AN574" s="18"/>
      <c r="AO574" s="3"/>
    </row>
    <row r="575" spans="1:43" ht="23.25">
      <c r="B575" s="23" t="s">
        <v>32</v>
      </c>
      <c r="C575" s="20">
        <f>IF(X530="PAGADO",0,C535)</f>
        <v>-6401.2302550000013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-6401.2302550000013</v>
      </c>
      <c r="AA575" s="134" t="s">
        <v>20</v>
      </c>
      <c r="AB575" s="134"/>
      <c r="AC575" s="134"/>
      <c r="AD575" s="134"/>
      <c r="AJ575" s="3"/>
      <c r="AK575" s="3"/>
      <c r="AL575" s="3"/>
      <c r="AM575" s="3"/>
      <c r="AN575" s="18"/>
      <c r="AO575" s="3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3"/>
      <c r="AK576" s="3"/>
      <c r="AL576" s="3"/>
      <c r="AM576" s="3"/>
      <c r="AN576" s="18"/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6401.2302550000013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6401.2302550000013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-6401.2302550000013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-6401.2302550000013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NO PAGAR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NO PAGAR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6401.2302550000013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6401.2302550000013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AN585</f>
        <v>0</v>
      </c>
      <c r="AA585" s="4"/>
      <c r="AB585" s="3"/>
      <c r="AC585" s="3"/>
      <c r="AD585" s="5"/>
      <c r="AJ585" s="129" t="s">
        <v>7</v>
      </c>
      <c r="AK585" s="130"/>
      <c r="AL585" s="130"/>
      <c r="AM585" s="131"/>
      <c r="AN585" s="18">
        <f>SUM(AN569:AN584)</f>
        <v>0</v>
      </c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</row>
    <row r="593" spans="2:27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E596" s="14"/>
      <c r="V596" s="17"/>
      <c r="X596" s="12"/>
      <c r="Y596" s="10"/>
      <c r="AA596" s="14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2"/>
      <c r="C599" s="10"/>
      <c r="V599" s="17"/>
      <c r="X599" s="12"/>
      <c r="Y599" s="10"/>
    </row>
    <row r="600" spans="2:27">
      <c r="B600" s="12"/>
      <c r="C600" s="10"/>
      <c r="V600" s="17"/>
      <c r="X600" s="12"/>
      <c r="Y600" s="10"/>
    </row>
    <row r="601" spans="2:27">
      <c r="B601" s="12"/>
      <c r="C601" s="10"/>
      <c r="V601" s="17"/>
      <c r="X601" s="12"/>
      <c r="Y601" s="10"/>
    </row>
    <row r="602" spans="2:27">
      <c r="B602" s="11"/>
      <c r="C602" s="10"/>
      <c r="V602" s="17"/>
      <c r="X602" s="11"/>
      <c r="Y602" s="10"/>
    </row>
    <row r="603" spans="2:27">
      <c r="B603" s="15" t="s">
        <v>18</v>
      </c>
      <c r="C603" s="16">
        <f>SUM(C584:C602)</f>
        <v>6401.2302550000013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6401.2302550000013</v>
      </c>
      <c r="Z603" t="s">
        <v>22</v>
      </c>
      <c r="AA603" t="s">
        <v>21</v>
      </c>
    </row>
    <row r="604" spans="2:27">
      <c r="E604" s="1" t="s">
        <v>19</v>
      </c>
      <c r="V604" s="17"/>
      <c r="AA604" s="1" t="s">
        <v>19</v>
      </c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V617" s="17"/>
      <c r="AC617" s="132" t="s">
        <v>29</v>
      </c>
      <c r="AD617" s="132"/>
      <c r="AE617" s="132"/>
      <c r="AJ617" s="3"/>
      <c r="AK617" s="3"/>
      <c r="AL617" s="3"/>
      <c r="AM617" s="3"/>
      <c r="AN617" s="18"/>
      <c r="AO617" s="3"/>
    </row>
    <row r="618" spans="2:41" ht="15" customHeight="1">
      <c r="H618" s="76" t="s">
        <v>28</v>
      </c>
      <c r="J618" s="76"/>
      <c r="V618" s="17"/>
      <c r="AC618" s="132"/>
      <c r="AD618" s="132"/>
      <c r="AE618" s="132"/>
      <c r="AJ618" s="3"/>
      <c r="AK618" s="3"/>
      <c r="AL618" s="3"/>
      <c r="AM618" s="3"/>
      <c r="AN618" s="18"/>
      <c r="AO618" s="3"/>
    </row>
    <row r="619" spans="2:41" ht="15" customHeight="1">
      <c r="H619" s="76"/>
      <c r="J619" s="76"/>
      <c r="V619" s="17"/>
      <c r="AC619" s="132"/>
      <c r="AD619" s="132"/>
      <c r="AE619" s="132"/>
      <c r="AJ619" s="3"/>
      <c r="AK619" s="3"/>
      <c r="AL619" s="3"/>
      <c r="AM619" s="3"/>
      <c r="AN619" s="18"/>
      <c r="AO619" s="3"/>
    </row>
    <row r="620" spans="2:41">
      <c r="V620" s="17"/>
      <c r="AJ620" s="3"/>
      <c r="AK620" s="3"/>
      <c r="AL620" s="3"/>
      <c r="AM620" s="3"/>
      <c r="AN620" s="18"/>
      <c r="AO620" s="3"/>
    </row>
    <row r="621" spans="2:41">
      <c r="V621" s="17"/>
      <c r="AJ621" s="3"/>
      <c r="AK621" s="3"/>
      <c r="AL621" s="3"/>
      <c r="AM621" s="3"/>
      <c r="AN621" s="18"/>
      <c r="AO621" s="3"/>
    </row>
    <row r="622" spans="2:41" ht="23.25">
      <c r="B622" s="22" t="s">
        <v>68</v>
      </c>
      <c r="V622" s="17"/>
      <c r="X622" s="22" t="s">
        <v>68</v>
      </c>
      <c r="AJ622" s="3"/>
      <c r="AK622" s="3"/>
      <c r="AL622" s="3"/>
      <c r="AM622" s="3"/>
      <c r="AN622" s="18"/>
      <c r="AO622" s="3"/>
    </row>
    <row r="623" spans="2:41" ht="23.25">
      <c r="B623" s="23" t="s">
        <v>32</v>
      </c>
      <c r="C623" s="20">
        <f>IF(X575="PAGADO",0,Y580)</f>
        <v>-6401.2302550000013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-6401.2302550000013</v>
      </c>
      <c r="AA623" s="134" t="s">
        <v>20</v>
      </c>
      <c r="AB623" s="134"/>
      <c r="AC623" s="134"/>
      <c r="AD623" s="134"/>
      <c r="AJ623" s="3"/>
      <c r="AK623" s="3"/>
      <c r="AL623" s="3"/>
      <c r="AM623" s="3"/>
      <c r="AN623" s="18"/>
      <c r="AO623" s="3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3"/>
      <c r="AK624" s="3"/>
      <c r="AL624" s="3"/>
      <c r="AM624" s="3"/>
      <c r="AN624" s="18"/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6401.2302550000013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6401.2302550000013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-6401.2302550000013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-6401.2302550000013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NO PAGAR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NO PAGAR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6401.2302550000013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6401.2302550000013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AN633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129" t="s">
        <v>7</v>
      </c>
      <c r="AK633" s="130"/>
      <c r="AL633" s="130"/>
      <c r="AM633" s="131"/>
      <c r="AN633" s="18">
        <f>SUM(AN617:AN632)</f>
        <v>0</v>
      </c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6401.2302550000013</v>
      </c>
      <c r="V650" s="17"/>
      <c r="X650" s="15" t="s">
        <v>18</v>
      </c>
      <c r="Y650" s="16">
        <f>SUM(Y631:Y649)</f>
        <v>6401.2302550000013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  <c r="AJ651" s="17"/>
      <c r="AK651" s="17"/>
      <c r="AL651" s="17"/>
      <c r="AM651" s="17"/>
      <c r="AN651" s="17"/>
      <c r="AO651" s="17"/>
    </row>
    <row r="652" spans="2:41">
      <c r="E652" s="1" t="s">
        <v>19</v>
      </c>
      <c r="V652" s="17"/>
      <c r="AA652" s="1" t="s">
        <v>19</v>
      </c>
      <c r="AJ652" s="17"/>
      <c r="AK652" s="17"/>
      <c r="AL652" s="17"/>
      <c r="AM652" s="17"/>
      <c r="AN652" s="17"/>
      <c r="AO652" s="17"/>
    </row>
    <row r="653" spans="2:41">
      <c r="V653" s="17"/>
      <c r="AJ653" s="17"/>
      <c r="AK653" s="17"/>
      <c r="AL653" s="17"/>
      <c r="AM653" s="17"/>
      <c r="AN653" s="17"/>
      <c r="AO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  <c r="AP661" s="17"/>
      <c r="AQ661" s="17"/>
    </row>
    <row r="662" spans="1:43">
      <c r="V662" s="17"/>
      <c r="AJ662" s="3"/>
      <c r="AK662" s="3"/>
      <c r="AL662" s="3"/>
      <c r="AM662" s="3"/>
      <c r="AN662" s="18"/>
      <c r="AO662" s="3"/>
    </row>
    <row r="663" spans="1:43" ht="15" customHeight="1">
      <c r="H663" s="76" t="s">
        <v>30</v>
      </c>
      <c r="J663" s="76"/>
      <c r="V663" s="17"/>
      <c r="AA663" s="133" t="s">
        <v>31</v>
      </c>
      <c r="AB663" s="133"/>
      <c r="AC663" s="133"/>
      <c r="AJ663" s="3"/>
      <c r="AK663" s="3"/>
      <c r="AL663" s="3"/>
      <c r="AM663" s="3"/>
      <c r="AN663" s="18"/>
      <c r="AO663" s="3"/>
    </row>
    <row r="664" spans="1:43" ht="15" customHeight="1">
      <c r="H664" s="76"/>
      <c r="J664" s="76"/>
      <c r="V664" s="17"/>
      <c r="AA664" s="133"/>
      <c r="AB664" s="133"/>
      <c r="AC664" s="133"/>
      <c r="AJ664" s="3"/>
      <c r="AK664" s="3"/>
      <c r="AL664" s="3"/>
      <c r="AM664" s="3"/>
      <c r="AN664" s="18"/>
      <c r="AO664" s="3"/>
    </row>
    <row r="665" spans="1:43">
      <c r="V665" s="17"/>
      <c r="AJ665" s="3"/>
      <c r="AK665" s="3"/>
      <c r="AL665" s="3"/>
      <c r="AM665" s="3"/>
      <c r="AN665" s="18"/>
      <c r="AO665" s="3"/>
    </row>
    <row r="666" spans="1:43">
      <c r="V666" s="17"/>
      <c r="AJ666" s="3"/>
      <c r="AK666" s="3"/>
      <c r="AL666" s="3"/>
      <c r="AM666" s="3"/>
      <c r="AN666" s="18"/>
      <c r="AO666" s="3"/>
    </row>
    <row r="667" spans="1:43" ht="23.25">
      <c r="B667" s="24" t="s">
        <v>68</v>
      </c>
      <c r="V667" s="17"/>
      <c r="X667" s="22" t="s">
        <v>68</v>
      </c>
      <c r="AJ667" s="3"/>
      <c r="AK667" s="3"/>
      <c r="AL667" s="3"/>
      <c r="AM667" s="3"/>
      <c r="AN667" s="18"/>
      <c r="AO667" s="3"/>
    </row>
    <row r="668" spans="1:43" ht="23.25">
      <c r="B668" s="23" t="s">
        <v>32</v>
      </c>
      <c r="C668" s="20">
        <f>IF(X623="PAGADO",0,C628)</f>
        <v>-6401.2302550000013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-6401.2302550000013</v>
      </c>
      <c r="AA668" s="134" t="s">
        <v>20</v>
      </c>
      <c r="AB668" s="134"/>
      <c r="AC668" s="134"/>
      <c r="AD668" s="134"/>
      <c r="AJ668" s="3"/>
      <c r="AK668" s="3"/>
      <c r="AL668" s="3"/>
      <c r="AM668" s="3"/>
      <c r="AN668" s="18"/>
      <c r="AO668" s="3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3"/>
      <c r="AK669" s="3"/>
      <c r="AL669" s="3"/>
      <c r="AM669" s="3"/>
      <c r="AN669" s="18"/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6401.2302550000013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6401.2302550000013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-6401.2302550000013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-6401.2302550000013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NO PAGAR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NO PAGAR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6401.2302550000013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6401.2302550000013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AN678</f>
        <v>0</v>
      </c>
      <c r="AA678" s="4"/>
      <c r="AB678" s="3"/>
      <c r="AC678" s="3"/>
      <c r="AD678" s="5"/>
      <c r="AJ678" s="129" t="s">
        <v>7</v>
      </c>
      <c r="AK678" s="130"/>
      <c r="AL678" s="130"/>
      <c r="AM678" s="131"/>
      <c r="AN678" s="18">
        <f>SUM(AN662:AN677)</f>
        <v>0</v>
      </c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6401.2302550000013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6401.2302550000013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V710" s="17"/>
      <c r="AC710" s="132" t="s">
        <v>29</v>
      </c>
      <c r="AD710" s="132"/>
      <c r="AE710" s="132"/>
      <c r="AJ710" s="3"/>
      <c r="AK710" s="3"/>
      <c r="AL710" s="3"/>
      <c r="AM710" s="3"/>
      <c r="AN710" s="18"/>
      <c r="AO710" s="3"/>
    </row>
    <row r="711" spans="2:41" ht="15" customHeight="1">
      <c r="H711" s="76" t="s">
        <v>28</v>
      </c>
      <c r="J711" s="76"/>
      <c r="V711" s="17"/>
      <c r="AC711" s="132"/>
      <c r="AD711" s="132"/>
      <c r="AE711" s="132"/>
      <c r="AJ711" s="3"/>
      <c r="AK711" s="3"/>
      <c r="AL711" s="3"/>
      <c r="AM711" s="3"/>
      <c r="AN711" s="18"/>
      <c r="AO711" s="3"/>
    </row>
    <row r="712" spans="2:41" ht="15" customHeight="1">
      <c r="H712" s="76"/>
      <c r="J712" s="76"/>
      <c r="V712" s="17"/>
      <c r="AC712" s="132"/>
      <c r="AD712" s="132"/>
      <c r="AE712" s="132"/>
      <c r="AJ712" s="3"/>
      <c r="AK712" s="3"/>
      <c r="AL712" s="3"/>
      <c r="AM712" s="3"/>
      <c r="AN712" s="18"/>
      <c r="AO712" s="3"/>
    </row>
    <row r="713" spans="2:41">
      <c r="V713" s="17"/>
      <c r="AJ713" s="3"/>
      <c r="AK713" s="3"/>
      <c r="AL713" s="3"/>
      <c r="AM713" s="3"/>
      <c r="AN713" s="18"/>
      <c r="AO713" s="3"/>
    </row>
    <row r="714" spans="2:41">
      <c r="V714" s="17"/>
      <c r="AJ714" s="3"/>
      <c r="AK714" s="3"/>
      <c r="AL714" s="3"/>
      <c r="AM714" s="3"/>
      <c r="AN714" s="18"/>
      <c r="AO714" s="3"/>
    </row>
    <row r="715" spans="2:41" ht="23.25">
      <c r="B715" s="22" t="s">
        <v>69</v>
      </c>
      <c r="V715" s="17"/>
      <c r="X715" s="22" t="s">
        <v>69</v>
      </c>
      <c r="AJ715" s="3"/>
      <c r="AK715" s="3"/>
      <c r="AL715" s="3"/>
      <c r="AM715" s="3"/>
      <c r="AN715" s="18"/>
      <c r="AO715" s="3"/>
    </row>
    <row r="716" spans="2:41" ht="23.25">
      <c r="B716" s="23" t="s">
        <v>32</v>
      </c>
      <c r="C716" s="20">
        <f>IF(X668="PAGADO",0,Y673)</f>
        <v>-6401.2302550000013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-6401.2302550000013</v>
      </c>
      <c r="AA716" s="134" t="s">
        <v>20</v>
      </c>
      <c r="AB716" s="134"/>
      <c r="AC716" s="134"/>
      <c r="AD716" s="134"/>
      <c r="AJ716" s="3"/>
      <c r="AK716" s="3"/>
      <c r="AL716" s="3"/>
      <c r="AM716" s="3"/>
      <c r="AN716" s="18"/>
      <c r="AO716" s="3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3"/>
      <c r="AK717" s="3"/>
      <c r="AL717" s="3"/>
      <c r="AM717" s="3"/>
      <c r="AN717" s="18"/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6401.2302550000013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6401.2302550000013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-6401.2302550000013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-6401.2302550000013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NO PAGAR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NO PAGAR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6401.2302550000013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6401.2302550000013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AN726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129" t="s">
        <v>7</v>
      </c>
      <c r="AK726" s="130"/>
      <c r="AL726" s="130"/>
      <c r="AM726" s="131"/>
      <c r="AN726" s="18">
        <f>SUM(AN710:AN725)</f>
        <v>0</v>
      </c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6401.2302550000013</v>
      </c>
      <c r="V743" s="17"/>
      <c r="X743" s="15" t="s">
        <v>18</v>
      </c>
      <c r="Y743" s="16">
        <f>SUM(Y724:Y742)</f>
        <v>6401.2302550000013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  <c r="AJ744" s="17"/>
      <c r="AK744" s="17"/>
      <c r="AL744" s="17"/>
      <c r="AM744" s="17"/>
      <c r="AN744" s="17"/>
      <c r="AO744" s="17"/>
    </row>
    <row r="745" spans="1:43">
      <c r="E745" s="1" t="s">
        <v>19</v>
      </c>
      <c r="V745" s="17"/>
      <c r="AA745" s="1" t="s">
        <v>19</v>
      </c>
      <c r="AJ745" s="17"/>
      <c r="AK745" s="17"/>
      <c r="AL745" s="17"/>
      <c r="AM745" s="17"/>
      <c r="AN745" s="17"/>
      <c r="AO745" s="17"/>
    </row>
    <row r="746" spans="1:43">
      <c r="V746" s="17"/>
      <c r="AJ746" s="17"/>
      <c r="AK746" s="17"/>
      <c r="AL746" s="17"/>
      <c r="AM746" s="17"/>
      <c r="AN746" s="17"/>
      <c r="AO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  <c r="AP754" s="17"/>
      <c r="AQ754" s="17"/>
    </row>
    <row r="755" spans="1:43">
      <c r="V755" s="17"/>
      <c r="AJ755" s="3"/>
      <c r="AK755" s="3"/>
      <c r="AL755" s="3"/>
      <c r="AM755" s="3"/>
      <c r="AN755" s="18"/>
      <c r="AO755" s="3"/>
    </row>
    <row r="756" spans="1:43" ht="15" customHeight="1">
      <c r="H756" s="76" t="s">
        <v>30</v>
      </c>
      <c r="J756" s="76"/>
      <c r="V756" s="17"/>
      <c r="AA756" s="133" t="s">
        <v>31</v>
      </c>
      <c r="AB756" s="133"/>
      <c r="AC756" s="133"/>
      <c r="AJ756" s="3"/>
      <c r="AK756" s="3"/>
      <c r="AL756" s="3"/>
      <c r="AM756" s="3"/>
      <c r="AN756" s="18"/>
      <c r="AO756" s="3"/>
    </row>
    <row r="757" spans="1:43" ht="15" customHeight="1">
      <c r="H757" s="76"/>
      <c r="J757" s="76"/>
      <c r="V757" s="17"/>
      <c r="AA757" s="133"/>
      <c r="AB757" s="133"/>
      <c r="AC757" s="133"/>
      <c r="AJ757" s="3"/>
      <c r="AK757" s="3"/>
      <c r="AL757" s="3"/>
      <c r="AM757" s="3"/>
      <c r="AN757" s="18"/>
      <c r="AO757" s="3"/>
    </row>
    <row r="758" spans="1:43">
      <c r="V758" s="17"/>
      <c r="AJ758" s="3"/>
      <c r="AK758" s="3"/>
      <c r="AL758" s="3"/>
      <c r="AM758" s="3"/>
      <c r="AN758" s="18"/>
      <c r="AO758" s="3"/>
    </row>
    <row r="759" spans="1:43">
      <c r="V759" s="17"/>
      <c r="AJ759" s="3"/>
      <c r="AK759" s="3"/>
      <c r="AL759" s="3"/>
      <c r="AM759" s="3"/>
      <c r="AN759" s="18"/>
      <c r="AO759" s="3"/>
    </row>
    <row r="760" spans="1:43" ht="23.25">
      <c r="B760" s="24" t="s">
        <v>69</v>
      </c>
      <c r="V760" s="17"/>
      <c r="X760" s="22" t="s">
        <v>69</v>
      </c>
      <c r="AJ760" s="3"/>
      <c r="AK760" s="3"/>
      <c r="AL760" s="3"/>
      <c r="AM760" s="3"/>
      <c r="AN760" s="18"/>
      <c r="AO760" s="3"/>
    </row>
    <row r="761" spans="1:43" ht="23.25">
      <c r="B761" s="23" t="s">
        <v>32</v>
      </c>
      <c r="C761" s="20">
        <f>IF(X716="PAGADO",0,C721)</f>
        <v>-6401.2302550000013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-6401.2302550000013</v>
      </c>
      <c r="AA761" s="134" t="s">
        <v>20</v>
      </c>
      <c r="AB761" s="134"/>
      <c r="AC761" s="134"/>
      <c r="AD761" s="134"/>
      <c r="AJ761" s="3"/>
      <c r="AK761" s="3"/>
      <c r="AL761" s="3"/>
      <c r="AM761" s="3"/>
      <c r="AN761" s="18"/>
      <c r="AO761" s="3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3"/>
      <c r="AK762" s="3"/>
      <c r="AL762" s="3"/>
      <c r="AM762" s="3"/>
      <c r="AN762" s="18"/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6401.2302550000013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6401.2302550000013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-6401.2302550000013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-6401.2302550000013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NO PAGAR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NO PAGAR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6401.2302550000013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6401.2302550000013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AN771</f>
        <v>0</v>
      </c>
      <c r="AA771" s="4"/>
      <c r="AB771" s="3"/>
      <c r="AC771" s="3"/>
      <c r="AD771" s="5"/>
      <c r="AJ771" s="129" t="s">
        <v>7</v>
      </c>
      <c r="AK771" s="130"/>
      <c r="AL771" s="130"/>
      <c r="AM771" s="131"/>
      <c r="AN771" s="18">
        <f>SUM(AN755:AN770)</f>
        <v>0</v>
      </c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6401.2302550000013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6401.2302550000013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V803" s="17"/>
      <c r="AC803" s="132" t="s">
        <v>29</v>
      </c>
      <c r="AD803" s="132"/>
      <c r="AE803" s="132"/>
      <c r="AJ803" s="3"/>
      <c r="AK803" s="3"/>
      <c r="AL803" s="3"/>
      <c r="AM803" s="3"/>
      <c r="AN803" s="18"/>
      <c r="AO803" s="3"/>
    </row>
    <row r="804" spans="2:41" ht="15" customHeight="1">
      <c r="H804" s="76" t="s">
        <v>28</v>
      </c>
      <c r="J804" s="76"/>
      <c r="V804" s="17"/>
      <c r="AC804" s="132"/>
      <c r="AD804" s="132"/>
      <c r="AE804" s="132"/>
      <c r="AJ804" s="3"/>
      <c r="AK804" s="3"/>
      <c r="AL804" s="3"/>
      <c r="AM804" s="3"/>
      <c r="AN804" s="18"/>
      <c r="AO804" s="3"/>
    </row>
    <row r="805" spans="2:41" ht="15" customHeight="1">
      <c r="H805" s="76"/>
      <c r="J805" s="76"/>
      <c r="V805" s="17"/>
      <c r="AC805" s="132"/>
      <c r="AD805" s="132"/>
      <c r="AE805" s="132"/>
      <c r="AJ805" s="3"/>
      <c r="AK805" s="3"/>
      <c r="AL805" s="3"/>
      <c r="AM805" s="3"/>
      <c r="AN805" s="18"/>
      <c r="AO805" s="3"/>
    </row>
    <row r="806" spans="2:41">
      <c r="V806" s="17"/>
      <c r="AJ806" s="3"/>
      <c r="AK806" s="3"/>
      <c r="AL806" s="3"/>
      <c r="AM806" s="3"/>
      <c r="AN806" s="18"/>
      <c r="AO806" s="3"/>
    </row>
    <row r="807" spans="2:41">
      <c r="V807" s="17"/>
      <c r="AJ807" s="3"/>
      <c r="AK807" s="3"/>
      <c r="AL807" s="3"/>
      <c r="AM807" s="3"/>
      <c r="AN807" s="18"/>
      <c r="AO807" s="3"/>
    </row>
    <row r="808" spans="2:41" ht="23.25">
      <c r="B808" s="22" t="s">
        <v>70</v>
      </c>
      <c r="V808" s="17"/>
      <c r="X808" s="22" t="s">
        <v>70</v>
      </c>
      <c r="AJ808" s="3"/>
      <c r="AK808" s="3"/>
      <c r="AL808" s="3"/>
      <c r="AM808" s="3"/>
      <c r="AN808" s="18"/>
      <c r="AO808" s="3"/>
    </row>
    <row r="809" spans="2:41" ht="23.25">
      <c r="B809" s="23" t="s">
        <v>32</v>
      </c>
      <c r="C809" s="20">
        <f>IF(X761="PAGADO",0,Y766)</f>
        <v>-6401.2302550000013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-6401.2302550000013</v>
      </c>
      <c r="AA809" s="134" t="s">
        <v>20</v>
      </c>
      <c r="AB809" s="134"/>
      <c r="AC809" s="134"/>
      <c r="AD809" s="134"/>
      <c r="AJ809" s="3"/>
      <c r="AK809" s="3"/>
      <c r="AL809" s="3"/>
      <c r="AM809" s="3"/>
      <c r="AN809" s="18"/>
      <c r="AO809" s="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3"/>
      <c r="AK810" s="3"/>
      <c r="AL810" s="3"/>
      <c r="AM810" s="3"/>
      <c r="AN810" s="18"/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6401.2302550000013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6401.2302550000013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-6401.2302550000013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-6401.2302550000013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NO PAGAR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NO PAGAR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6401.2302550000013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6401.2302550000013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AN819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129" t="s">
        <v>7</v>
      </c>
      <c r="AK819" s="130"/>
      <c r="AL819" s="130"/>
      <c r="AM819" s="131"/>
      <c r="AN819" s="18">
        <f>SUM(AN803:AN818)</f>
        <v>0</v>
      </c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6401.2302550000013</v>
      </c>
      <c r="V836" s="17"/>
      <c r="X836" s="15" t="s">
        <v>18</v>
      </c>
      <c r="Y836" s="16">
        <f>SUM(Y817:Y835)</f>
        <v>6401.2302550000013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  <c r="AJ837" s="17"/>
      <c r="AK837" s="17"/>
      <c r="AL837" s="17"/>
      <c r="AM837" s="17"/>
      <c r="AN837" s="17"/>
      <c r="AO837" s="17"/>
    </row>
    <row r="838" spans="1:43">
      <c r="E838" s="1" t="s">
        <v>19</v>
      </c>
      <c r="V838" s="17"/>
      <c r="AA838" s="1" t="s">
        <v>19</v>
      </c>
      <c r="AJ838" s="17"/>
      <c r="AK838" s="17"/>
      <c r="AL838" s="17"/>
      <c r="AM838" s="17"/>
      <c r="AN838" s="17"/>
      <c r="AO838" s="17"/>
    </row>
    <row r="839" spans="1:43">
      <c r="V839" s="17"/>
      <c r="AJ839" s="17"/>
      <c r="AK839" s="17"/>
      <c r="AL839" s="17"/>
      <c r="AM839" s="17"/>
      <c r="AN839" s="17"/>
      <c r="AO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  <c r="AP847" s="17"/>
      <c r="AQ847" s="17"/>
    </row>
    <row r="848" spans="1:43">
      <c r="V848" s="17"/>
      <c r="AJ848" s="3"/>
      <c r="AK848" s="3"/>
      <c r="AL848" s="3"/>
      <c r="AM848" s="3"/>
      <c r="AN848" s="18"/>
      <c r="AO848" s="3"/>
    </row>
    <row r="849" spans="2:41" ht="15" customHeight="1">
      <c r="H849" s="76" t="s">
        <v>30</v>
      </c>
      <c r="J849" s="76"/>
      <c r="V849" s="17"/>
      <c r="AA849" s="133" t="s">
        <v>31</v>
      </c>
      <c r="AB849" s="133"/>
      <c r="AC849" s="133"/>
      <c r="AJ849" s="3"/>
      <c r="AK849" s="3"/>
      <c r="AL849" s="3"/>
      <c r="AM849" s="3"/>
      <c r="AN849" s="18"/>
      <c r="AO849" s="3"/>
    </row>
    <row r="850" spans="2:41" ht="15" customHeight="1">
      <c r="H850" s="76"/>
      <c r="J850" s="76"/>
      <c r="V850" s="17"/>
      <c r="AA850" s="133"/>
      <c r="AB850" s="133"/>
      <c r="AC850" s="133"/>
      <c r="AJ850" s="3"/>
      <c r="AK850" s="3"/>
      <c r="AL850" s="3"/>
      <c r="AM850" s="3"/>
      <c r="AN850" s="18"/>
      <c r="AO850" s="3"/>
    </row>
    <row r="851" spans="2:41">
      <c r="V851" s="17"/>
      <c r="AJ851" s="3"/>
      <c r="AK851" s="3"/>
      <c r="AL851" s="3"/>
      <c r="AM851" s="3"/>
      <c r="AN851" s="18"/>
      <c r="AO851" s="3"/>
    </row>
    <row r="852" spans="2:41">
      <c r="V852" s="17"/>
      <c r="AJ852" s="3"/>
      <c r="AK852" s="3"/>
      <c r="AL852" s="3"/>
      <c r="AM852" s="3"/>
      <c r="AN852" s="18"/>
      <c r="AO852" s="3"/>
    </row>
    <row r="853" spans="2:41" ht="23.25">
      <c r="B853" s="24" t="s">
        <v>70</v>
      </c>
      <c r="V853" s="17"/>
      <c r="X853" s="22" t="s">
        <v>70</v>
      </c>
      <c r="AJ853" s="3"/>
      <c r="AK853" s="3"/>
      <c r="AL853" s="3"/>
      <c r="AM853" s="3"/>
      <c r="AN853" s="18"/>
      <c r="AO853" s="3"/>
    </row>
    <row r="854" spans="2:41" ht="23.25">
      <c r="B854" s="23" t="s">
        <v>32</v>
      </c>
      <c r="C854" s="20">
        <f>IF(X809="PAGADO",0,C814)</f>
        <v>-6401.2302550000013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-6401.2302550000013</v>
      </c>
      <c r="AA854" s="134" t="s">
        <v>20</v>
      </c>
      <c r="AB854" s="134"/>
      <c r="AC854" s="134"/>
      <c r="AD854" s="134"/>
      <c r="AJ854" s="3"/>
      <c r="AK854" s="3"/>
      <c r="AL854" s="3"/>
      <c r="AM854" s="3"/>
      <c r="AN854" s="18"/>
      <c r="AO854" s="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3"/>
      <c r="AK855" s="3"/>
      <c r="AL855" s="3"/>
      <c r="AM855" s="3"/>
      <c r="AN855" s="18"/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6401.2302550000013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6401.2302550000013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-6401.2302550000013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-6401.2302550000013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NO PAGAR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NO PAGAR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6401.2302550000013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6401.2302550000013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AN864</f>
        <v>0</v>
      </c>
      <c r="AA864" s="4"/>
      <c r="AB864" s="3"/>
      <c r="AC864" s="3"/>
      <c r="AD864" s="5"/>
      <c r="AJ864" s="129" t="s">
        <v>7</v>
      </c>
      <c r="AK864" s="130"/>
      <c r="AL864" s="130"/>
      <c r="AM864" s="131"/>
      <c r="AN864" s="18">
        <f>SUM(AN848:AN863)</f>
        <v>0</v>
      </c>
      <c r="AO864" s="3"/>
    </row>
    <row r="865" spans="2:30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</row>
    <row r="866" spans="2:30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</row>
    <row r="867" spans="2:30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</row>
    <row r="868" spans="2:30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</row>
    <row r="869" spans="2:30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</row>
    <row r="870" spans="2:30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</row>
    <row r="871" spans="2:30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</row>
    <row r="872" spans="2:30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</row>
    <row r="873" spans="2:30">
      <c r="B873" s="12"/>
      <c r="C873" s="10"/>
      <c r="V873" s="17"/>
      <c r="X873" s="12"/>
      <c r="Y873" s="10"/>
    </row>
    <row r="874" spans="2:30">
      <c r="B874" s="12"/>
      <c r="C874" s="10"/>
      <c r="V874" s="17"/>
      <c r="X874" s="12"/>
      <c r="Y874" s="10"/>
    </row>
    <row r="875" spans="2:30">
      <c r="B875" s="12"/>
      <c r="C875" s="10"/>
      <c r="E875" s="14"/>
      <c r="V875" s="17"/>
      <c r="X875" s="12"/>
      <c r="Y875" s="10"/>
      <c r="AA875" s="14"/>
    </row>
    <row r="876" spans="2:30">
      <c r="B876" s="12"/>
      <c r="C876" s="10"/>
      <c r="V876" s="17"/>
      <c r="X876" s="12"/>
      <c r="Y876" s="10"/>
    </row>
    <row r="877" spans="2:30">
      <c r="B877" s="12"/>
      <c r="C877" s="10"/>
      <c r="V877" s="17"/>
      <c r="X877" s="12"/>
      <c r="Y877" s="10"/>
    </row>
    <row r="878" spans="2:30">
      <c r="B878" s="12"/>
      <c r="C878" s="10"/>
      <c r="V878" s="17"/>
      <c r="X878" s="12"/>
      <c r="Y878" s="10"/>
    </row>
    <row r="879" spans="2:30">
      <c r="B879" s="12"/>
      <c r="C879" s="10"/>
      <c r="V879" s="17"/>
      <c r="X879" s="12"/>
      <c r="Y879" s="10"/>
    </row>
    <row r="880" spans="2:30">
      <c r="B880" s="12"/>
      <c r="C880" s="10"/>
      <c r="V880" s="17"/>
      <c r="X880" s="12"/>
      <c r="Y880" s="10"/>
    </row>
    <row r="881" spans="2:41">
      <c r="B881" s="11"/>
      <c r="C881" s="10"/>
      <c r="V881" s="17"/>
      <c r="X881" s="11"/>
      <c r="Y881" s="10"/>
    </row>
    <row r="882" spans="2:41">
      <c r="B882" s="15" t="s">
        <v>18</v>
      </c>
      <c r="C882" s="16">
        <f>SUM(C863:C881)</f>
        <v>6401.2302550000013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6401.2302550000013</v>
      </c>
      <c r="Z882" t="s">
        <v>22</v>
      </c>
      <c r="AA882" t="s">
        <v>21</v>
      </c>
    </row>
    <row r="883" spans="2:41">
      <c r="E883" s="1" t="s">
        <v>19</v>
      </c>
      <c r="V883" s="17"/>
      <c r="AA883" s="1" t="s">
        <v>19</v>
      </c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</row>
    <row r="890" spans="2:41">
      <c r="V890" s="17"/>
    </row>
    <row r="891" spans="2:41">
      <c r="V891" s="17"/>
    </row>
    <row r="892" spans="2:41">
      <c r="V892" s="17"/>
    </row>
    <row r="893" spans="2:41">
      <c r="V893" s="17"/>
    </row>
    <row r="894" spans="2:41">
      <c r="V894" s="17"/>
    </row>
    <row r="895" spans="2:41" ht="26.25">
      <c r="I895" s="76"/>
      <c r="V895" s="17"/>
    </row>
    <row r="896" spans="2:41" ht="26.25">
      <c r="I896" s="76"/>
      <c r="V896" s="17"/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V897" s="17"/>
      <c r="AC897" s="132" t="s">
        <v>29</v>
      </c>
      <c r="AD897" s="132"/>
      <c r="AE897" s="132"/>
      <c r="AJ897" s="3"/>
      <c r="AK897" s="3"/>
      <c r="AL897" s="3"/>
      <c r="AM897" s="3"/>
      <c r="AN897" s="18"/>
      <c r="AO897" s="3"/>
    </row>
    <row r="898" spans="2:41" ht="15" customHeight="1">
      <c r="H898" s="76" t="s">
        <v>28</v>
      </c>
      <c r="J898" s="76"/>
      <c r="V898" s="17"/>
      <c r="AC898" s="132"/>
      <c r="AD898" s="132"/>
      <c r="AE898" s="132"/>
      <c r="AJ898" s="3"/>
      <c r="AK898" s="3"/>
      <c r="AL898" s="3"/>
      <c r="AM898" s="3"/>
      <c r="AN898" s="18"/>
      <c r="AO898" s="3"/>
    </row>
    <row r="899" spans="2:41" ht="15" customHeight="1">
      <c r="H899" s="76"/>
      <c r="J899" s="76"/>
      <c r="V899" s="17"/>
      <c r="AC899" s="132"/>
      <c r="AD899" s="132"/>
      <c r="AE899" s="132"/>
      <c r="AJ899" s="3"/>
      <c r="AK899" s="3"/>
      <c r="AL899" s="3"/>
      <c r="AM899" s="3"/>
      <c r="AN899" s="18"/>
      <c r="AO899" s="3"/>
    </row>
    <row r="900" spans="2:41">
      <c r="V900" s="17"/>
      <c r="AJ900" s="3"/>
      <c r="AK900" s="3"/>
      <c r="AL900" s="3"/>
      <c r="AM900" s="3"/>
      <c r="AN900" s="18"/>
      <c r="AO900" s="3"/>
    </row>
    <row r="901" spans="2:41">
      <c r="V901" s="17"/>
      <c r="AJ901" s="3"/>
      <c r="AK901" s="3"/>
      <c r="AL901" s="3"/>
      <c r="AM901" s="3"/>
      <c r="AN901" s="18"/>
      <c r="AO901" s="3"/>
    </row>
    <row r="902" spans="2:41" ht="23.25">
      <c r="B902" s="22" t="s">
        <v>71</v>
      </c>
      <c r="V902" s="17"/>
      <c r="X902" s="22" t="s">
        <v>71</v>
      </c>
      <c r="AJ902" s="3"/>
      <c r="AK902" s="3"/>
      <c r="AL902" s="3"/>
      <c r="AM902" s="3"/>
      <c r="AN902" s="18"/>
      <c r="AO902" s="3"/>
    </row>
    <row r="903" spans="2:41" ht="23.25">
      <c r="B903" s="23" t="s">
        <v>32</v>
      </c>
      <c r="C903" s="20">
        <f>IF(X854="PAGADO",0,Y859)</f>
        <v>-6401.2302550000013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-6401.2302550000013</v>
      </c>
      <c r="AA903" s="134" t="s">
        <v>20</v>
      </c>
      <c r="AB903" s="134"/>
      <c r="AC903" s="134"/>
      <c r="AD903" s="134"/>
      <c r="AJ903" s="3"/>
      <c r="AK903" s="3"/>
      <c r="AL903" s="3"/>
      <c r="AM903" s="3"/>
      <c r="AN903" s="18"/>
      <c r="AO903" s="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3"/>
      <c r="AK904" s="3"/>
      <c r="AL904" s="3"/>
      <c r="AM904" s="3"/>
      <c r="AN904" s="18"/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6401.2302550000013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6401.2302550000013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-6401.2302550000013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-6401.2302550000013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NO PAGAR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NO PAGAR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6401.2302550000013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6401.2302550000013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AN913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129" t="s">
        <v>7</v>
      </c>
      <c r="AK913" s="130"/>
      <c r="AL913" s="130"/>
      <c r="AM913" s="131"/>
      <c r="AN913" s="18">
        <f>SUM(AN897:AN912)</f>
        <v>0</v>
      </c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6401.2302550000013</v>
      </c>
      <c r="V930" s="17"/>
      <c r="X930" s="15" t="s">
        <v>18</v>
      </c>
      <c r="Y930" s="16">
        <f>SUM(Y911:Y929)</f>
        <v>6401.2302550000013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  <c r="AJ931" s="17"/>
      <c r="AK931" s="17"/>
      <c r="AL931" s="17"/>
      <c r="AM931" s="17"/>
      <c r="AN931" s="17"/>
      <c r="AO931" s="17"/>
    </row>
    <row r="932" spans="1:43">
      <c r="E932" s="1" t="s">
        <v>19</v>
      </c>
      <c r="V932" s="17"/>
      <c r="AA932" s="1" t="s">
        <v>19</v>
      </c>
      <c r="AJ932" s="17"/>
      <c r="AK932" s="17"/>
      <c r="AL932" s="17"/>
      <c r="AM932" s="17"/>
      <c r="AN932" s="17"/>
      <c r="AO932" s="17"/>
    </row>
    <row r="933" spans="1:43">
      <c r="V933" s="17"/>
      <c r="AJ933" s="17"/>
      <c r="AK933" s="17"/>
      <c r="AL933" s="17"/>
      <c r="AM933" s="17"/>
      <c r="AN933" s="17"/>
      <c r="AO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  <c r="AP941" s="17"/>
      <c r="AQ941" s="17"/>
    </row>
    <row r="942" spans="1:43">
      <c r="V942" s="17"/>
      <c r="AJ942" s="3"/>
      <c r="AK942" s="3"/>
      <c r="AL942" s="3"/>
      <c r="AM942" s="3"/>
      <c r="AN942" s="18"/>
      <c r="AO942" s="3"/>
    </row>
    <row r="943" spans="1:43" ht="15" customHeight="1">
      <c r="H943" s="76" t="s">
        <v>30</v>
      </c>
      <c r="J943" s="76"/>
      <c r="V943" s="17"/>
      <c r="AA943" s="133" t="s">
        <v>31</v>
      </c>
      <c r="AB943" s="133"/>
      <c r="AC943" s="133"/>
      <c r="AJ943" s="3"/>
      <c r="AK943" s="3"/>
      <c r="AL943" s="3"/>
      <c r="AM943" s="3"/>
      <c r="AN943" s="18"/>
      <c r="AO943" s="3"/>
    </row>
    <row r="944" spans="1:43" ht="15" customHeight="1">
      <c r="H944" s="76"/>
      <c r="J944" s="76"/>
      <c r="V944" s="17"/>
      <c r="AA944" s="133"/>
      <c r="AB944" s="133"/>
      <c r="AC944" s="133"/>
      <c r="AJ944" s="3"/>
      <c r="AK944" s="3"/>
      <c r="AL944" s="3"/>
      <c r="AM944" s="3"/>
      <c r="AN944" s="18"/>
      <c r="AO944" s="3"/>
    </row>
    <row r="945" spans="2:41">
      <c r="V945" s="17"/>
      <c r="AJ945" s="3"/>
      <c r="AK945" s="3"/>
      <c r="AL945" s="3"/>
      <c r="AM945" s="3"/>
      <c r="AN945" s="18"/>
      <c r="AO945" s="3"/>
    </row>
    <row r="946" spans="2:41">
      <c r="V946" s="17"/>
      <c r="AJ946" s="3"/>
      <c r="AK946" s="3"/>
      <c r="AL946" s="3"/>
      <c r="AM946" s="3"/>
      <c r="AN946" s="18"/>
      <c r="AO946" s="3"/>
    </row>
    <row r="947" spans="2:41" ht="23.25">
      <c r="B947" s="24" t="s">
        <v>73</v>
      </c>
      <c r="V947" s="17"/>
      <c r="X947" s="22" t="s">
        <v>71</v>
      </c>
      <c r="AJ947" s="3"/>
      <c r="AK947" s="3"/>
      <c r="AL947" s="3"/>
      <c r="AM947" s="3"/>
      <c r="AN947" s="18"/>
      <c r="AO947" s="3"/>
    </row>
    <row r="948" spans="2:41" ht="23.25">
      <c r="B948" s="23" t="s">
        <v>32</v>
      </c>
      <c r="C948" s="20">
        <f>IF(X903="PAGADO",0,C908)</f>
        <v>-6401.2302550000013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-6401.2302550000013</v>
      </c>
      <c r="AA948" s="134" t="s">
        <v>20</v>
      </c>
      <c r="AB948" s="134"/>
      <c r="AC948" s="134"/>
      <c r="AD948" s="134"/>
      <c r="AJ948" s="3"/>
      <c r="AK948" s="3"/>
      <c r="AL948" s="3"/>
      <c r="AM948" s="3"/>
      <c r="AN948" s="18"/>
      <c r="AO948" s="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3"/>
      <c r="AK949" s="3"/>
      <c r="AL949" s="3"/>
      <c r="AM949" s="3"/>
      <c r="AN949" s="18"/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6401.2302550000013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6401.2302550000013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-6401.2302550000013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-6401.2302550000013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NO PAGAR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NO PAGAR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6401.2302550000013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6401.2302550000013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AN958</f>
        <v>0</v>
      </c>
      <c r="AA958" s="4"/>
      <c r="AB958" s="3"/>
      <c r="AC958" s="3"/>
      <c r="AD958" s="5"/>
      <c r="AJ958" s="129" t="s">
        <v>7</v>
      </c>
      <c r="AK958" s="130"/>
      <c r="AL958" s="130"/>
      <c r="AM958" s="131"/>
      <c r="AN958" s="18">
        <f>SUM(AN942:AN957)</f>
        <v>0</v>
      </c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</row>
    <row r="961" spans="2:30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</row>
    <row r="962" spans="2:30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</row>
    <row r="963" spans="2:30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</row>
    <row r="964" spans="2:30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</row>
    <row r="965" spans="2:30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</row>
    <row r="966" spans="2:30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</row>
    <row r="967" spans="2:30">
      <c r="B967" s="12"/>
      <c r="C967" s="10"/>
      <c r="V967" s="17"/>
      <c r="X967" s="12"/>
      <c r="Y967" s="10"/>
    </row>
    <row r="968" spans="2:30">
      <c r="B968" s="12"/>
      <c r="C968" s="10"/>
      <c r="V968" s="17"/>
      <c r="X968" s="12"/>
      <c r="Y968" s="10"/>
    </row>
    <row r="969" spans="2:30">
      <c r="B969" s="12"/>
      <c r="C969" s="10"/>
      <c r="E969" s="14"/>
      <c r="V969" s="17"/>
      <c r="X969" s="12"/>
      <c r="Y969" s="10"/>
      <c r="AA969" s="14"/>
    </row>
    <row r="970" spans="2:30">
      <c r="B970" s="12"/>
      <c r="C970" s="10"/>
      <c r="V970" s="17"/>
      <c r="X970" s="12"/>
      <c r="Y970" s="10"/>
    </row>
    <row r="971" spans="2:30">
      <c r="B971" s="12"/>
      <c r="C971" s="10"/>
      <c r="V971" s="17"/>
      <c r="X971" s="12"/>
      <c r="Y971" s="10"/>
    </row>
    <row r="972" spans="2:30">
      <c r="B972" s="12"/>
      <c r="C972" s="10"/>
      <c r="V972" s="17"/>
      <c r="X972" s="12"/>
      <c r="Y972" s="10"/>
    </row>
    <row r="973" spans="2:30">
      <c r="B973" s="12"/>
      <c r="C973" s="10"/>
      <c r="V973" s="17"/>
      <c r="X973" s="12"/>
      <c r="Y973" s="10"/>
    </row>
    <row r="974" spans="2:30">
      <c r="B974" s="12"/>
      <c r="C974" s="10"/>
      <c r="V974" s="17"/>
      <c r="X974" s="12"/>
      <c r="Y974" s="10"/>
    </row>
    <row r="975" spans="2:30">
      <c r="B975" s="11"/>
      <c r="C975" s="10"/>
      <c r="V975" s="17"/>
      <c r="X975" s="11"/>
      <c r="Y975" s="10"/>
    </row>
    <row r="976" spans="2:30">
      <c r="B976" s="15" t="s">
        <v>18</v>
      </c>
      <c r="C976" s="16">
        <f>SUM(C957:C975)</f>
        <v>6401.2302550000013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6401.2302550000013</v>
      </c>
      <c r="Z976" t="s">
        <v>22</v>
      </c>
      <c r="AA976" t="s">
        <v>21</v>
      </c>
    </row>
    <row r="977" spans="5:41">
      <c r="E977" s="1" t="s">
        <v>19</v>
      </c>
      <c r="V977" s="17"/>
      <c r="AA977" s="1" t="s">
        <v>19</v>
      </c>
    </row>
    <row r="978" spans="5:41">
      <c r="V978" s="17"/>
    </row>
    <row r="979" spans="5:41">
      <c r="V979" s="17"/>
    </row>
    <row r="980" spans="5:41">
      <c r="V980" s="17"/>
    </row>
    <row r="981" spans="5:41">
      <c r="V981" s="17"/>
    </row>
    <row r="982" spans="5:41">
      <c r="V982" s="17"/>
    </row>
    <row r="983" spans="5:41">
      <c r="V983" s="17"/>
    </row>
    <row r="984" spans="5:41">
      <c r="V984" s="17"/>
    </row>
    <row r="985" spans="5:41">
      <c r="V985" s="17"/>
    </row>
    <row r="986" spans="5:41">
      <c r="V986" s="17"/>
    </row>
    <row r="987" spans="5:41">
      <c r="V987" s="17"/>
    </row>
    <row r="988" spans="5:41" ht="26.25">
      <c r="I988" s="76"/>
      <c r="V988" s="17"/>
    </row>
    <row r="989" spans="5:41" ht="26.25">
      <c r="I989" s="76"/>
      <c r="V989" s="17"/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5:41">
      <c r="V990" s="17"/>
      <c r="AC990" s="132" t="s">
        <v>29</v>
      </c>
      <c r="AD990" s="132"/>
      <c r="AE990" s="132"/>
      <c r="AJ990" s="3"/>
      <c r="AK990" s="3"/>
      <c r="AL990" s="3"/>
      <c r="AM990" s="3"/>
      <c r="AN990" s="18"/>
      <c r="AO990" s="3"/>
    </row>
    <row r="991" spans="5:41" ht="15" customHeight="1">
      <c r="H991" s="76" t="s">
        <v>28</v>
      </c>
      <c r="J991" s="76"/>
      <c r="V991" s="17"/>
      <c r="AC991" s="132"/>
      <c r="AD991" s="132"/>
      <c r="AE991" s="132"/>
      <c r="AJ991" s="3"/>
      <c r="AK991" s="3"/>
      <c r="AL991" s="3"/>
      <c r="AM991" s="3"/>
      <c r="AN991" s="18"/>
      <c r="AO991" s="3"/>
    </row>
    <row r="992" spans="5:41" ht="15" customHeight="1">
      <c r="H992" s="76"/>
      <c r="J992" s="76"/>
      <c r="V992" s="17"/>
      <c r="AC992" s="132"/>
      <c r="AD992" s="132"/>
      <c r="AE992" s="132"/>
      <c r="AJ992" s="3"/>
      <c r="AK992" s="3"/>
      <c r="AL992" s="3"/>
      <c r="AM992" s="3"/>
      <c r="AN992" s="18"/>
      <c r="AO992" s="3"/>
    </row>
    <row r="993" spans="2:41">
      <c r="V993" s="17"/>
      <c r="AJ993" s="3"/>
      <c r="AK993" s="3"/>
      <c r="AL993" s="3"/>
      <c r="AM993" s="3"/>
      <c r="AN993" s="18"/>
      <c r="AO993" s="3"/>
    </row>
    <row r="994" spans="2:41">
      <c r="V994" s="17"/>
      <c r="AJ994" s="3"/>
      <c r="AK994" s="3"/>
      <c r="AL994" s="3"/>
      <c r="AM994" s="3"/>
      <c r="AN994" s="18"/>
      <c r="AO994" s="3"/>
    </row>
    <row r="995" spans="2:41" ht="23.25">
      <c r="B995" s="22" t="s">
        <v>72</v>
      </c>
      <c r="V995" s="17"/>
      <c r="X995" s="22" t="s">
        <v>74</v>
      </c>
      <c r="AJ995" s="3"/>
      <c r="AK995" s="3"/>
      <c r="AL995" s="3"/>
      <c r="AM995" s="3"/>
      <c r="AN995" s="18"/>
      <c r="AO995" s="3"/>
    </row>
    <row r="996" spans="2:41" ht="23.25">
      <c r="B996" s="23" t="s">
        <v>32</v>
      </c>
      <c r="C996" s="20">
        <f>IF(X948="PAGADO",0,Y953)</f>
        <v>-6401.2302550000013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-6401.2302550000013</v>
      </c>
      <c r="AA996" s="134" t="s">
        <v>20</v>
      </c>
      <c r="AB996" s="134"/>
      <c r="AC996" s="134"/>
      <c r="AD996" s="134"/>
      <c r="AJ996" s="3"/>
      <c r="AK996" s="3"/>
      <c r="AL996" s="3"/>
      <c r="AM996" s="3"/>
      <c r="AN996" s="18"/>
      <c r="AO996" s="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3"/>
      <c r="AK997" s="3"/>
      <c r="AL997" s="3"/>
      <c r="AM997" s="3"/>
      <c r="AN997" s="18"/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6401.2302550000013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6401.2302550000013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-6401.2302550000013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-6401.2302550000013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NO PAGAR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NO PAGAR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6401.2302550000013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6401.2302550000013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AN1006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129" t="s">
        <v>7</v>
      </c>
      <c r="AK1006" s="130"/>
      <c r="AL1006" s="130"/>
      <c r="AM1006" s="131"/>
      <c r="AN1006" s="18">
        <f>SUM(AN990:AN1005)</f>
        <v>0</v>
      </c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6401.2302550000013</v>
      </c>
      <c r="V1023" s="17"/>
      <c r="X1023" s="15" t="s">
        <v>18</v>
      </c>
      <c r="Y1023" s="16">
        <f>SUM(Y1004:Y1022)</f>
        <v>6401.2302550000013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  <c r="AJ1024" s="17"/>
      <c r="AK1024" s="17"/>
      <c r="AL1024" s="17"/>
      <c r="AM1024" s="17"/>
      <c r="AN1024" s="17"/>
      <c r="AO1024" s="17"/>
    </row>
    <row r="1025" spans="1:43">
      <c r="E1025" s="1" t="s">
        <v>19</v>
      </c>
      <c r="V1025" s="17"/>
      <c r="AA1025" s="1" t="s">
        <v>19</v>
      </c>
      <c r="AJ1025" s="17"/>
      <c r="AK1025" s="17"/>
      <c r="AL1025" s="17"/>
      <c r="AM1025" s="17"/>
      <c r="AN1025" s="17"/>
      <c r="AO1025" s="17"/>
    </row>
    <row r="1026" spans="1:43">
      <c r="V1026" s="17"/>
      <c r="AJ1026" s="17"/>
      <c r="AK1026" s="17"/>
      <c r="AL1026" s="17"/>
      <c r="AM1026" s="17"/>
      <c r="AN1026" s="17"/>
      <c r="AO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  <c r="AP1034" s="17"/>
      <c r="AQ1034" s="17"/>
    </row>
    <row r="1035" spans="1:43">
      <c r="V1035" s="17"/>
      <c r="AJ1035" s="3"/>
      <c r="AK1035" s="3"/>
      <c r="AL1035" s="3"/>
      <c r="AM1035" s="3"/>
      <c r="AN1035" s="18"/>
      <c r="AO1035" s="3"/>
    </row>
    <row r="1036" spans="1:43" ht="15" customHeight="1">
      <c r="H1036" s="76" t="s">
        <v>30</v>
      </c>
      <c r="J1036" s="76"/>
      <c r="V1036" s="17"/>
      <c r="AA1036" s="133" t="s">
        <v>31</v>
      </c>
      <c r="AB1036" s="133"/>
      <c r="AC1036" s="133"/>
      <c r="AJ1036" s="3"/>
      <c r="AK1036" s="3"/>
      <c r="AL1036" s="3"/>
      <c r="AM1036" s="3"/>
      <c r="AN1036" s="18"/>
      <c r="AO1036" s="3"/>
    </row>
    <row r="1037" spans="1:43" ht="15" customHeight="1">
      <c r="H1037" s="76"/>
      <c r="J1037" s="76"/>
      <c r="V1037" s="17"/>
      <c r="AA1037" s="133"/>
      <c r="AB1037" s="133"/>
      <c r="AC1037" s="133"/>
      <c r="AJ1037" s="3"/>
      <c r="AK1037" s="3"/>
      <c r="AL1037" s="3"/>
      <c r="AM1037" s="3"/>
      <c r="AN1037" s="18"/>
      <c r="AO1037" s="3"/>
    </row>
    <row r="1038" spans="1:43">
      <c r="V1038" s="17"/>
      <c r="AJ1038" s="3"/>
      <c r="AK1038" s="3"/>
      <c r="AL1038" s="3"/>
      <c r="AM1038" s="3"/>
      <c r="AN1038" s="18"/>
      <c r="AO1038" s="3"/>
    </row>
    <row r="1039" spans="1:43">
      <c r="V1039" s="17"/>
      <c r="AJ1039" s="3"/>
      <c r="AK1039" s="3"/>
      <c r="AL1039" s="3"/>
      <c r="AM1039" s="3"/>
      <c r="AN1039" s="18"/>
      <c r="AO1039" s="3"/>
    </row>
    <row r="1040" spans="1:43" ht="23.25">
      <c r="B1040" s="24" t="s">
        <v>72</v>
      </c>
      <c r="V1040" s="17"/>
      <c r="X1040" s="22" t="s">
        <v>72</v>
      </c>
      <c r="AJ1040" s="3"/>
      <c r="AK1040" s="3"/>
      <c r="AL1040" s="3"/>
      <c r="AM1040" s="3"/>
      <c r="AN1040" s="18"/>
      <c r="AO1040" s="3"/>
    </row>
    <row r="1041" spans="2:41" ht="23.25">
      <c r="B1041" s="23" t="s">
        <v>32</v>
      </c>
      <c r="C1041" s="20">
        <f>IF(X996="PAGADO",0,C1001)</f>
        <v>-6401.2302550000013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-6401.2302550000013</v>
      </c>
      <c r="AA1041" s="134" t="s">
        <v>20</v>
      </c>
      <c r="AB1041" s="134"/>
      <c r="AC1041" s="134"/>
      <c r="AD1041" s="134"/>
      <c r="AJ1041" s="3"/>
      <c r="AK1041" s="3"/>
      <c r="AL1041" s="3"/>
      <c r="AM1041" s="3"/>
      <c r="AN1041" s="18"/>
      <c r="AO1041" s="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3"/>
      <c r="AK1042" s="3"/>
      <c r="AL1042" s="3"/>
      <c r="AM1042" s="3"/>
      <c r="AN1042" s="18"/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6401.2302550000013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6401.2302550000013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-6401.2302550000013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-6401.2302550000013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NO PAGAR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NO PAGAR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6401.2302550000013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6401.2302550000013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AN1051</f>
        <v>0</v>
      </c>
      <c r="AA1051" s="4"/>
      <c r="AB1051" s="3"/>
      <c r="AC1051" s="3"/>
      <c r="AD1051" s="5"/>
      <c r="AJ1051" s="129" t="s">
        <v>7</v>
      </c>
      <c r="AK1051" s="130"/>
      <c r="AL1051" s="130"/>
      <c r="AM1051" s="131"/>
      <c r="AN1051" s="18">
        <f>SUM(AN1035:AN1050)</f>
        <v>0</v>
      </c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</row>
    <row r="1057" spans="2:30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</row>
    <row r="1058" spans="2:30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</row>
    <row r="1059" spans="2:30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</row>
    <row r="1060" spans="2:30">
      <c r="B1060" s="12"/>
      <c r="C1060" s="10"/>
      <c r="V1060" s="17"/>
      <c r="X1060" s="12"/>
      <c r="Y1060" s="10"/>
    </row>
    <row r="1061" spans="2:30">
      <c r="B1061" s="12"/>
      <c r="C1061" s="10"/>
      <c r="V1061" s="17"/>
      <c r="X1061" s="12"/>
      <c r="Y1061" s="10"/>
    </row>
    <row r="1062" spans="2:30">
      <c r="B1062" s="12"/>
      <c r="C1062" s="10"/>
      <c r="E1062" s="14"/>
      <c r="V1062" s="17"/>
      <c r="X1062" s="12"/>
      <c r="Y1062" s="10"/>
      <c r="AA1062" s="14"/>
    </row>
    <row r="1063" spans="2:30">
      <c r="B1063" s="12"/>
      <c r="C1063" s="10"/>
      <c r="V1063" s="17"/>
      <c r="X1063" s="12"/>
      <c r="Y1063" s="10"/>
    </row>
    <row r="1064" spans="2:30">
      <c r="B1064" s="12"/>
      <c r="C1064" s="10"/>
      <c r="V1064" s="17"/>
      <c r="X1064" s="12"/>
      <c r="Y1064" s="10"/>
    </row>
    <row r="1065" spans="2:30">
      <c r="B1065" s="12"/>
      <c r="C1065" s="10"/>
      <c r="V1065" s="17"/>
      <c r="X1065" s="12"/>
      <c r="Y1065" s="10"/>
    </row>
    <row r="1066" spans="2:30">
      <c r="B1066" s="12"/>
      <c r="C1066" s="10"/>
      <c r="V1066" s="17"/>
      <c r="X1066" s="12"/>
      <c r="Y1066" s="10"/>
    </row>
    <row r="1067" spans="2:30">
      <c r="B1067" s="12"/>
      <c r="C1067" s="10"/>
      <c r="V1067" s="17"/>
      <c r="X1067" s="12"/>
      <c r="Y1067" s="10"/>
    </row>
    <row r="1068" spans="2:30">
      <c r="B1068" s="11"/>
      <c r="C1068" s="10"/>
      <c r="V1068" s="17"/>
      <c r="X1068" s="11"/>
      <c r="Y1068" s="10"/>
    </row>
    <row r="1069" spans="2:30">
      <c r="B1069" s="15" t="s">
        <v>18</v>
      </c>
      <c r="C1069" s="16">
        <f>SUM(C1050:C1068)</f>
        <v>6401.2302550000013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6401.2302550000013</v>
      </c>
      <c r="Z1069" t="s">
        <v>22</v>
      </c>
      <c r="AA1069" t="s">
        <v>21</v>
      </c>
    </row>
    <row r="1070" spans="2:30">
      <c r="E1070" s="1" t="s">
        <v>19</v>
      </c>
      <c r="V1070" s="17"/>
      <c r="AA1070" s="1" t="s">
        <v>19</v>
      </c>
    </row>
    <row r="1071" spans="2:30">
      <c r="V1071" s="17"/>
    </row>
    <row r="1072" spans="2:30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E1057:G1057"/>
    <mergeCell ref="AA1057:AC1057"/>
    <mergeCell ref="N1059:Q1059"/>
    <mergeCell ref="AJ1051:AM1051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06:AM1006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58:AM958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13:AM913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64:AM864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19:AM819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1:AM771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26:AM726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78:AM678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33:AM633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85:AM585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0:AM540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86:AM486"/>
    <mergeCell ref="AC524:AE526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J446:AM446"/>
    <mergeCell ref="AA471:AC472"/>
    <mergeCell ref="E439:H439"/>
    <mergeCell ref="AA436:AD436"/>
    <mergeCell ref="B442:C442"/>
    <mergeCell ref="X442:Y442"/>
    <mergeCell ref="B443:C443"/>
    <mergeCell ref="X443:Y443"/>
    <mergeCell ref="E421:G421"/>
    <mergeCell ref="AA415:AC415"/>
    <mergeCell ref="N417:Q417"/>
    <mergeCell ref="AJ409:AM409"/>
    <mergeCell ref="AC430:AE432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abSelected="1" topLeftCell="AG459" zoomScale="115" zoomScaleNormal="115" workbookViewId="0">
      <selection activeCell="AN475" sqref="AN47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61</v>
      </c>
      <c r="F8" s="134"/>
      <c r="G8" s="134"/>
      <c r="H8" s="134"/>
      <c r="V8" s="17"/>
      <c r="X8" s="23" t="s">
        <v>82</v>
      </c>
      <c r="Y8" s="20">
        <f>IF(B8="PAGADO",0,C13)</f>
        <v>-702.65</v>
      </c>
      <c r="AA8" s="134" t="s">
        <v>61</v>
      </c>
      <c r="AB8" s="134"/>
      <c r="AC8" s="134"/>
      <c r="AD8" s="1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29" t="s">
        <v>7</v>
      </c>
      <c r="AB24" s="130"/>
      <c r="AC24" s="13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204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204</v>
      </c>
      <c r="AB53" s="134"/>
      <c r="AC53" s="134"/>
      <c r="AD53" s="134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220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4" t="s">
        <v>204</v>
      </c>
      <c r="F106" s="134"/>
      <c r="G106" s="134"/>
      <c r="H106" s="134"/>
      <c r="V106" s="17"/>
      <c r="X106" s="23" t="s">
        <v>32</v>
      </c>
      <c r="Y106" s="20">
        <f>IF(B106="PAGADO",0,C111)</f>
        <v>-110</v>
      </c>
      <c r="AA106" s="134" t="s">
        <v>318</v>
      </c>
      <c r="AB106" s="134"/>
      <c r="AC106" s="134"/>
      <c r="AD106" s="134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NO PAGAR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NO PAGAR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540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3" t="s">
        <v>30</v>
      </c>
      <c r="I140" s="133"/>
      <c r="J140" s="133"/>
      <c r="V140" s="17"/>
      <c r="AA140" s="133" t="s">
        <v>31</v>
      </c>
      <c r="AB140" s="133"/>
      <c r="AC140" s="133"/>
    </row>
    <row r="141" spans="1:43">
      <c r="H141" s="133"/>
      <c r="I141" s="133"/>
      <c r="J141" s="133"/>
      <c r="V141" s="17"/>
      <c r="AA141" s="133"/>
      <c r="AB141" s="133"/>
      <c r="AC141" s="133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4" t="s">
        <v>204</v>
      </c>
      <c r="F145" s="134"/>
      <c r="G145" s="134"/>
      <c r="H145" s="134"/>
      <c r="V145" s="17"/>
      <c r="X145" s="23" t="s">
        <v>32</v>
      </c>
      <c r="Y145" s="20">
        <f>IF(B145="PAGADO",0,C150)</f>
        <v>-267.52</v>
      </c>
      <c r="AA145" s="134" t="s">
        <v>204</v>
      </c>
      <c r="AB145" s="134"/>
      <c r="AC145" s="134"/>
      <c r="AD145" s="134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36" t="str">
        <f>IF(Y150&lt;0,"NO PAGAR","COBRAR'")</f>
        <v>NO PAGAR</v>
      </c>
      <c r="Y151" s="13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36" t="str">
        <f>IF(C150&lt;0,"NO PAGAR","COBRAR'")</f>
        <v>NO PAGAR</v>
      </c>
      <c r="C152" s="13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27" t="s">
        <v>9</v>
      </c>
      <c r="C153" s="12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27" t="s">
        <v>9</v>
      </c>
      <c r="Y153" s="12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29" t="s">
        <v>7</v>
      </c>
      <c r="F161" s="130"/>
      <c r="G161" s="13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29" t="s">
        <v>7</v>
      </c>
      <c r="AB161" s="130"/>
      <c r="AC161" s="13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29" t="s">
        <v>7</v>
      </c>
      <c r="O163" s="130"/>
      <c r="P163" s="130"/>
      <c r="Q163" s="131"/>
      <c r="R163" s="18">
        <f>SUM(R147:R162)</f>
        <v>40</v>
      </c>
      <c r="S163" s="3"/>
      <c r="V163" s="17"/>
      <c r="X163" s="12"/>
      <c r="Y163" s="10"/>
      <c r="AJ163" s="129" t="s">
        <v>7</v>
      </c>
      <c r="AK163" s="130"/>
      <c r="AL163" s="130"/>
      <c r="AM163" s="131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2" t="s">
        <v>29</v>
      </c>
      <c r="AD188" s="132"/>
      <c r="AE188" s="132"/>
    </row>
    <row r="189" spans="8:31">
      <c r="H189" s="133" t="s">
        <v>28</v>
      </c>
      <c r="I189" s="133"/>
      <c r="J189" s="133"/>
      <c r="V189" s="17"/>
      <c r="AC189" s="132"/>
      <c r="AD189" s="132"/>
      <c r="AE189" s="132"/>
    </row>
    <row r="190" spans="8:31">
      <c r="H190" s="133"/>
      <c r="I190" s="133"/>
      <c r="J190" s="133"/>
      <c r="V190" s="17"/>
      <c r="AC190" s="132"/>
      <c r="AD190" s="132"/>
      <c r="AE190" s="132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4" t="s">
        <v>362</v>
      </c>
      <c r="F194" s="134"/>
      <c r="G194" s="134"/>
      <c r="H194" s="134"/>
      <c r="V194" s="17"/>
      <c r="X194" s="23" t="s">
        <v>32</v>
      </c>
      <c r="Y194" s="20">
        <f>IF(B194="PAGADO",0,C199)</f>
        <v>0</v>
      </c>
      <c r="AA194" s="134" t="s">
        <v>61</v>
      </c>
      <c r="AB194" s="134"/>
      <c r="AC194" s="134"/>
      <c r="AD194" s="134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35" t="str">
        <f>IF(C199&lt;0,"NO PAGAR","COBRAR")</f>
        <v>COBRAR</v>
      </c>
      <c r="C200" s="135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5" t="str">
        <f>IF(Y199&lt;0,"NO PAGAR","COBRAR")</f>
        <v>NO PAGAR</v>
      </c>
      <c r="Y200" s="13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27" t="s">
        <v>9</v>
      </c>
      <c r="C201" s="12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27" t="s">
        <v>9</v>
      </c>
      <c r="Y201" s="12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29" t="s">
        <v>7</v>
      </c>
      <c r="F210" s="130"/>
      <c r="G210" s="13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29" t="s">
        <v>7</v>
      </c>
      <c r="AB210" s="130"/>
      <c r="AC210" s="13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29" t="s">
        <v>7</v>
      </c>
      <c r="O212" s="130"/>
      <c r="P212" s="130"/>
      <c r="Q212" s="131"/>
      <c r="R212" s="18">
        <f>SUM(R196:R211)</f>
        <v>683.56</v>
      </c>
      <c r="S212" s="3"/>
      <c r="V212" s="17"/>
      <c r="X212" s="12"/>
      <c r="Y212" s="10"/>
      <c r="AJ212" s="129" t="s">
        <v>7</v>
      </c>
      <c r="AK212" s="130"/>
      <c r="AL212" s="130"/>
      <c r="AM212" s="131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3" t="s">
        <v>30</v>
      </c>
      <c r="I234" s="133"/>
      <c r="J234" s="133"/>
      <c r="V234" s="17"/>
      <c r="AA234" s="133" t="s">
        <v>31</v>
      </c>
      <c r="AB234" s="133"/>
      <c r="AC234" s="133"/>
    </row>
    <row r="235" spans="1:43">
      <c r="H235" s="133"/>
      <c r="I235" s="133"/>
      <c r="J235" s="133"/>
      <c r="V235" s="17"/>
      <c r="AA235" s="133"/>
      <c r="AB235" s="133"/>
      <c r="AC235" s="133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4" t="s">
        <v>204</v>
      </c>
      <c r="F239" s="134"/>
      <c r="G239" s="134"/>
      <c r="H239" s="134"/>
      <c r="V239" s="17"/>
      <c r="X239" s="23" t="s">
        <v>32</v>
      </c>
      <c r="Y239" s="20">
        <f>IF(B239="PAGADO",0,C244)</f>
        <v>-50.880000000000109</v>
      </c>
      <c r="AA239" s="134" t="s">
        <v>362</v>
      </c>
      <c r="AB239" s="134"/>
      <c r="AC239" s="134"/>
      <c r="AD239" s="134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36" t="str">
        <f>IF(Y244&lt;0,"NO PAGAR","COBRAR'")</f>
        <v>NO PAGAR</v>
      </c>
      <c r="Y245" s="13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36" t="str">
        <f>IF(C244&lt;0,"NO PAGAR","COBRAR'")</f>
        <v>NO PAGAR</v>
      </c>
      <c r="C246" s="13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27" t="s">
        <v>9</v>
      </c>
      <c r="C247" s="12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27" t="s">
        <v>9</v>
      </c>
      <c r="Y247" s="12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29" t="s">
        <v>7</v>
      </c>
      <c r="F255" s="130"/>
      <c r="G255" s="13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29" t="s">
        <v>7</v>
      </c>
      <c r="AB255" s="130"/>
      <c r="AC255" s="13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29" t="s">
        <v>7</v>
      </c>
      <c r="O257" s="130"/>
      <c r="P257" s="130"/>
      <c r="Q257" s="131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29" t="s">
        <v>7</v>
      </c>
      <c r="AK257" s="130"/>
      <c r="AL257" s="130"/>
      <c r="AM257" s="131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2" t="s">
        <v>29</v>
      </c>
      <c r="AD280" s="132"/>
      <c r="AE280" s="132"/>
    </row>
    <row r="281" spans="2:41">
      <c r="H281" s="133" t="s">
        <v>28</v>
      </c>
      <c r="I281" s="133"/>
      <c r="J281" s="133"/>
      <c r="V281" s="17"/>
      <c r="AC281" s="132"/>
      <c r="AD281" s="132"/>
      <c r="AE281" s="132"/>
    </row>
    <row r="282" spans="2:41">
      <c r="H282" s="133"/>
      <c r="I282" s="133"/>
      <c r="J282" s="133"/>
      <c r="V282" s="17"/>
      <c r="AC282" s="132"/>
      <c r="AD282" s="132"/>
      <c r="AE282" s="132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4" t="s">
        <v>362</v>
      </c>
      <c r="F286" s="134"/>
      <c r="G286" s="134"/>
      <c r="H286" s="134"/>
      <c r="V286" s="17"/>
      <c r="X286" s="23" t="s">
        <v>32</v>
      </c>
      <c r="Y286" s="20">
        <f>IF(B286="PAGADO",0,C291)</f>
        <v>-293.98</v>
      </c>
      <c r="AA286" s="134" t="s">
        <v>362</v>
      </c>
      <c r="AB286" s="134"/>
      <c r="AC286" s="134"/>
      <c r="AD286" s="134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35" t="str">
        <f>IF(C291&lt;0,"NO PAGAR","COBRAR")</f>
        <v>NO PAGAR</v>
      </c>
      <c r="C292" s="13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5" t="str">
        <f>IF(Y291&lt;0,"NO PAGAR","COBRAR")</f>
        <v>NO PAGAR</v>
      </c>
      <c r="Y292" s="13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27" t="s">
        <v>9</v>
      </c>
      <c r="C293" s="12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27" t="s">
        <v>9</v>
      </c>
      <c r="Y293" s="12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29" t="s">
        <v>7</v>
      </c>
      <c r="F302" s="130"/>
      <c r="G302" s="13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29" t="s">
        <v>7</v>
      </c>
      <c r="AB302" s="130"/>
      <c r="AC302" s="13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29" t="s">
        <v>7</v>
      </c>
      <c r="O304" s="130"/>
      <c r="P304" s="130"/>
      <c r="Q304" s="131"/>
      <c r="R304" s="18">
        <f>SUM(R288:R303)</f>
        <v>310</v>
      </c>
      <c r="S304" s="3"/>
      <c r="V304" s="17"/>
      <c r="X304" s="12"/>
      <c r="Y304" s="10"/>
      <c r="AJ304" s="129" t="s">
        <v>7</v>
      </c>
      <c r="AK304" s="130"/>
      <c r="AL304" s="130"/>
      <c r="AM304" s="131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3" t="s">
        <v>30</v>
      </c>
      <c r="I326" s="133"/>
      <c r="J326" s="133"/>
      <c r="V326" s="17"/>
      <c r="AA326" s="133" t="s">
        <v>31</v>
      </c>
      <c r="AB326" s="133"/>
      <c r="AC326" s="133"/>
    </row>
    <row r="327" spans="1:43">
      <c r="H327" s="133"/>
      <c r="I327" s="133"/>
      <c r="J327" s="133"/>
      <c r="V327" s="17"/>
      <c r="AA327" s="133"/>
      <c r="AB327" s="133"/>
      <c r="AC327" s="133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4" t="s">
        <v>362</v>
      </c>
      <c r="F331" s="134"/>
      <c r="G331" s="134"/>
      <c r="H331" s="134"/>
      <c r="V331" s="17"/>
      <c r="X331" s="23" t="s">
        <v>32</v>
      </c>
      <c r="Y331" s="20">
        <f>IF(B1113="PAGADO",0,C336)</f>
        <v>-457.30000000000018</v>
      </c>
      <c r="AA331" s="134" t="s">
        <v>61</v>
      </c>
      <c r="AB331" s="134"/>
      <c r="AC331" s="134"/>
      <c r="AD331" s="134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36" t="str">
        <f>IF(Y336&lt;0,"NO PAGAR","COBRAR'")</f>
        <v>NO PAGAR</v>
      </c>
      <c r="Y337" s="13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36" t="str">
        <f>IF(C336&lt;0,"NO PAGAR","COBRAR'")</f>
        <v>NO PAGAR</v>
      </c>
      <c r="C338" s="136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27" t="s">
        <v>9</v>
      </c>
      <c r="C339" s="128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27" t="s">
        <v>9</v>
      </c>
      <c r="Y339" s="12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29" t="s">
        <v>7</v>
      </c>
      <c r="F347" s="130"/>
      <c r="G347" s="13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29" t="s">
        <v>7</v>
      </c>
      <c r="AB347" s="130"/>
      <c r="AC347" s="13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29" t="s">
        <v>7</v>
      </c>
      <c r="O349" s="130"/>
      <c r="P349" s="130"/>
      <c r="Q349" s="131"/>
      <c r="R349" s="18">
        <f>SUM(R333:R348)</f>
        <v>1010</v>
      </c>
      <c r="S349" s="3"/>
      <c r="V349" s="17"/>
      <c r="X349" s="12"/>
      <c r="Y349" s="10"/>
      <c r="AJ349" s="129" t="s">
        <v>7</v>
      </c>
      <c r="AK349" s="130"/>
      <c r="AL349" s="130"/>
      <c r="AM349" s="131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3" t="s">
        <v>28</v>
      </c>
      <c r="I374" s="133"/>
      <c r="J374" s="133"/>
      <c r="V374" s="17"/>
    </row>
    <row r="375" spans="2:41">
      <c r="H375" s="133"/>
      <c r="I375" s="133"/>
      <c r="J375" s="133"/>
      <c r="V375" s="17"/>
    </row>
    <row r="376" spans="2:41">
      <c r="V376" s="17"/>
      <c r="X376" s="144" t="s">
        <v>64</v>
      </c>
      <c r="AB376" s="139" t="s">
        <v>29</v>
      </c>
      <c r="AC376" s="139"/>
      <c r="AD376" s="139"/>
    </row>
    <row r="377" spans="2:41">
      <c r="V377" s="17"/>
      <c r="X377" s="144"/>
      <c r="AB377" s="139"/>
      <c r="AC377" s="139"/>
      <c r="AD377" s="139"/>
    </row>
    <row r="378" spans="2:41" ht="23.25">
      <c r="B378" s="22" t="s">
        <v>64</v>
      </c>
      <c r="V378" s="17"/>
      <c r="X378" s="144"/>
      <c r="AB378" s="139"/>
      <c r="AC378" s="139"/>
      <c r="AD378" s="139"/>
    </row>
    <row r="379" spans="2:41" ht="23.25">
      <c r="B379" s="23" t="s">
        <v>32</v>
      </c>
      <c r="C379" s="20">
        <f>IF(X331="PAGADO",0,Y336)</f>
        <v>-852.37000000000012</v>
      </c>
      <c r="E379" s="134" t="s">
        <v>362</v>
      </c>
      <c r="F379" s="134"/>
      <c r="G379" s="134"/>
      <c r="H379" s="134"/>
      <c r="V379" s="17"/>
      <c r="X379" s="23" t="s">
        <v>32</v>
      </c>
      <c r="Y379" s="20">
        <f>IF(B379="PAGADO",0,C384)</f>
        <v>-887.71000000000015</v>
      </c>
      <c r="AA379" s="134" t="s">
        <v>61</v>
      </c>
      <c r="AB379" s="134"/>
      <c r="AC379" s="134"/>
      <c r="AD379" s="134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35" t="str">
        <f>IF(C384&lt;0,"NO PAGAR","COBRAR")</f>
        <v>NO PAGAR</v>
      </c>
      <c r="C385" s="135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NO PAGAR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27" t="s">
        <v>9</v>
      </c>
      <c r="C386" s="128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29" t="s">
        <v>7</v>
      </c>
      <c r="AK390" s="130"/>
      <c r="AL390" s="130"/>
      <c r="AM390" s="131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29" t="s">
        <v>7</v>
      </c>
      <c r="F395" s="130"/>
      <c r="G395" s="13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29" t="s">
        <v>7</v>
      </c>
      <c r="AB395" s="130"/>
      <c r="AC395" s="131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29" t="s">
        <v>7</v>
      </c>
      <c r="O397" s="130"/>
      <c r="P397" s="130"/>
      <c r="Q397" s="131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3" t="s">
        <v>30</v>
      </c>
      <c r="I413" s="133"/>
      <c r="J413" s="133"/>
      <c r="V413" s="17"/>
      <c r="AA413" s="133" t="s">
        <v>31</v>
      </c>
      <c r="AB413" s="133"/>
      <c r="AC413" s="133"/>
    </row>
    <row r="414" spans="1:44">
      <c r="H414" s="133"/>
      <c r="I414" s="133"/>
      <c r="J414" s="133"/>
      <c r="V414" s="17"/>
      <c r="AA414" s="133"/>
      <c r="AB414" s="133"/>
      <c r="AC414" s="133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4" t="s">
        <v>362</v>
      </c>
      <c r="F418" s="134"/>
      <c r="G418" s="134"/>
      <c r="H418" s="134"/>
      <c r="V418" s="17"/>
      <c r="X418" s="23" t="s">
        <v>32</v>
      </c>
      <c r="Y418" s="20">
        <f>IF(B1206="PAGADO",0,C423)</f>
        <v>-980.52000000000021</v>
      </c>
      <c r="AA418" s="134" t="s">
        <v>847</v>
      </c>
      <c r="AB418" s="134"/>
      <c r="AC418" s="134"/>
      <c r="AD418" s="134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6" t="str">
        <f>IF(Y423&lt;0,"NO PAGAR","COBRAR'")</f>
        <v>NO PAGAR</v>
      </c>
      <c r="Y424" s="136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>
      <c r="B425" s="136" t="str">
        <f>IF(C423&lt;0,"NO PAGAR","COBRAR'")</f>
        <v>NO PAGAR</v>
      </c>
      <c r="C425" s="13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27" t="s">
        <v>9</v>
      </c>
      <c r="C426" s="12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27" t="s">
        <v>9</v>
      </c>
      <c r="Y426" s="12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29" t="s">
        <v>7</v>
      </c>
      <c r="O429" s="130"/>
      <c r="P429" s="130"/>
      <c r="Q429" s="13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29" t="s">
        <v>7</v>
      </c>
      <c r="AK429" s="130"/>
      <c r="AL429" s="130"/>
      <c r="AM429" s="131"/>
      <c r="AN429" s="18">
        <f>SUM(AN420:AN428)</f>
        <v>450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29" t="s">
        <v>7</v>
      </c>
      <c r="F434" s="130"/>
      <c r="G434" s="131"/>
      <c r="H434" s="5">
        <f>SUM(H420:H433)</f>
        <v>660</v>
      </c>
      <c r="V434" s="17"/>
      <c r="X434" s="11" t="s">
        <v>16</v>
      </c>
      <c r="Y434" s="10"/>
      <c r="AA434" s="129" t="s">
        <v>7</v>
      </c>
      <c r="AB434" s="130"/>
      <c r="AC434" s="131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2" t="s">
        <v>29</v>
      </c>
      <c r="AD458" s="132"/>
      <c r="AE458" s="13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33" t="s">
        <v>28</v>
      </c>
      <c r="I459" s="133"/>
      <c r="J459" s="133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32"/>
      <c r="AD459" s="132"/>
      <c r="AE459" s="132"/>
      <c r="AJ459" s="4">
        <v>45082</v>
      </c>
      <c r="AK459" s="3" t="s">
        <v>317</v>
      </c>
      <c r="AL459" s="3">
        <v>240</v>
      </c>
      <c r="AM459" s="3">
        <v>1302</v>
      </c>
      <c r="AN459" s="18">
        <v>240</v>
      </c>
      <c r="AO459" s="3"/>
    </row>
    <row r="460" spans="2:41">
      <c r="H460" s="133"/>
      <c r="I460" s="133"/>
      <c r="J460" s="133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32"/>
      <c r="AD460" s="132"/>
      <c r="AE460" s="132"/>
      <c r="AJ460" s="3"/>
      <c r="AK460" s="3"/>
      <c r="AL460" s="3"/>
      <c r="AM460" s="3"/>
      <c r="AN460" s="3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-135.76000000000022</v>
      </c>
      <c r="E464" s="134" t="s">
        <v>362</v>
      </c>
      <c r="F464" s="134"/>
      <c r="G464" s="134"/>
      <c r="H464" s="13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-1084.4200000000003</v>
      </c>
      <c r="AA464" s="134" t="s">
        <v>204</v>
      </c>
      <c r="AB464" s="134"/>
      <c r="AC464" s="134"/>
      <c r="AD464" s="134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200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200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C485</f>
        <v>1254.4200000000003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1324.4200000000003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-1084.4200000000003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-1124.4200000000003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NO PAGAR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NO PAGAR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IF(C499&lt;0,"SALDO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1084.4200000000003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240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29" t="s">
        <v>7</v>
      </c>
      <c r="O475" s="130"/>
      <c r="P475" s="130"/>
      <c r="Q475" s="13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29" t="s">
        <v>7</v>
      </c>
      <c r="AK475" s="130"/>
      <c r="AL475" s="130"/>
      <c r="AM475" s="131"/>
      <c r="AN475" s="18">
        <f>SUM(AN459:AN474)</f>
        <v>240</v>
      </c>
      <c r="AO475" s="3"/>
    </row>
    <row r="476" spans="2:41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170</v>
      </c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200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1254.4200000000003</v>
      </c>
      <c r="V485" s="17"/>
      <c r="X485" s="15" t="s">
        <v>18</v>
      </c>
      <c r="Y485" s="16">
        <f>SUM(Y472:Y484)</f>
        <v>1324.4200000000003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33" t="s">
        <v>30</v>
      </c>
      <c r="I498" s="133"/>
      <c r="J498" s="133"/>
      <c r="V498" s="17"/>
      <c r="AA498" s="133" t="s">
        <v>31</v>
      </c>
      <c r="AB498" s="133"/>
      <c r="AC498" s="133"/>
    </row>
    <row r="499" spans="2:41">
      <c r="H499" s="133"/>
      <c r="I499" s="133"/>
      <c r="J499" s="133"/>
      <c r="V499" s="17"/>
      <c r="AA499" s="133"/>
      <c r="AB499" s="133"/>
      <c r="AC499" s="133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IF(X464="PAGADO",0,C469)</f>
        <v>-1084.4200000000003</v>
      </c>
      <c r="E503" s="134" t="s">
        <v>20</v>
      </c>
      <c r="F503" s="134"/>
      <c r="G503" s="134"/>
      <c r="H503" s="134"/>
      <c r="V503" s="17"/>
      <c r="X503" s="23" t="s">
        <v>32</v>
      </c>
      <c r="Y503" s="20">
        <f>IF(B1303="PAGADO",0,C508)</f>
        <v>-1124.4200000000003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1124.4200000000003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1124.4200000000003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-1124.4200000000003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-1124.4200000000003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6" t="str">
        <f>IF(Y508&lt;0,"NO PAGAR","COBRAR'")</f>
        <v>NO PAGAR</v>
      </c>
      <c r="Y509" s="136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36" t="str">
        <f>IF(C508&lt;0,"NO PAGAR","COBRAR'")</f>
        <v>NO PAGAR</v>
      </c>
      <c r="C510" s="13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27" t="s">
        <v>9</v>
      </c>
      <c r="C511" s="12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27" t="s">
        <v>9</v>
      </c>
      <c r="Y511" s="12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1124.4200000000003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1124.4200000000003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1124.4200000000003</v>
      </c>
      <c r="D531" t="s">
        <v>22</v>
      </c>
      <c r="E531" t="s">
        <v>21</v>
      </c>
      <c r="V531" s="17"/>
      <c r="X531" s="15" t="s">
        <v>18</v>
      </c>
      <c r="Y531" s="16">
        <f>SUM(Y512:Y530)</f>
        <v>1124.4200000000003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32" t="s">
        <v>29</v>
      </c>
      <c r="AD551" s="132"/>
      <c r="AE551" s="132"/>
    </row>
    <row r="552" spans="2:41">
      <c r="H552" s="133" t="s">
        <v>28</v>
      </c>
      <c r="I552" s="133"/>
      <c r="J552" s="133"/>
      <c r="V552" s="17"/>
      <c r="AC552" s="132"/>
      <c r="AD552" s="132"/>
      <c r="AE552" s="132"/>
    </row>
    <row r="553" spans="2:41">
      <c r="H553" s="133"/>
      <c r="I553" s="133"/>
      <c r="J553" s="133"/>
      <c r="V553" s="17"/>
      <c r="AC553" s="132"/>
      <c r="AD553" s="132"/>
      <c r="AE553" s="132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-1124.4200000000003</v>
      </c>
      <c r="E557" s="134" t="s">
        <v>20</v>
      </c>
      <c r="F557" s="134"/>
      <c r="G557" s="134"/>
      <c r="H557" s="134"/>
      <c r="V557" s="17"/>
      <c r="X557" s="23" t="s">
        <v>32</v>
      </c>
      <c r="Y557" s="20">
        <f>IF(B557="PAGADO",0,C562)</f>
        <v>-1124.4200000000003</v>
      </c>
      <c r="AA557" s="134" t="s">
        <v>20</v>
      </c>
      <c r="AB557" s="134"/>
      <c r="AC557" s="134"/>
      <c r="AD557" s="134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1124.4200000000003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1124.4200000000003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-1124.4200000000003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-1124.4200000000003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35" t="str">
        <f>IF(C562&lt;0,"NO PAGAR","COBRAR")</f>
        <v>NO PAGAR</v>
      </c>
      <c r="C563" s="13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35" t="str">
        <f>IF(Y562&lt;0,"NO PAGAR","COBRAR")</f>
        <v>NO PAGAR</v>
      </c>
      <c r="Y563" s="13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27" t="s">
        <v>9</v>
      </c>
      <c r="C564" s="128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27" t="s">
        <v>9</v>
      </c>
      <c r="Y564" s="12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1124.4200000000003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1124.4200000000003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29" t="s">
        <v>7</v>
      </c>
      <c r="F573" s="130"/>
      <c r="G573" s="131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29" t="s">
        <v>7</v>
      </c>
      <c r="AB573" s="130"/>
      <c r="AC573" s="131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29" t="s">
        <v>7</v>
      </c>
      <c r="O575" s="130"/>
      <c r="P575" s="130"/>
      <c r="Q575" s="131"/>
      <c r="R575" s="18">
        <f>SUM(R559:R574)</f>
        <v>0</v>
      </c>
      <c r="S575" s="3"/>
      <c r="V575" s="17"/>
      <c r="X575" s="12"/>
      <c r="Y575" s="10"/>
      <c r="AJ575" s="129" t="s">
        <v>7</v>
      </c>
      <c r="AK575" s="130"/>
      <c r="AL575" s="130"/>
      <c r="AM575" s="131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1124.4200000000003</v>
      </c>
      <c r="V584" s="17"/>
      <c r="X584" s="15" t="s">
        <v>18</v>
      </c>
      <c r="Y584" s="16">
        <f>SUM(Y565:Y583)</f>
        <v>1124.4200000000003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33" t="s">
        <v>30</v>
      </c>
      <c r="I597" s="133"/>
      <c r="J597" s="133"/>
      <c r="V597" s="17"/>
      <c r="AA597" s="133" t="s">
        <v>31</v>
      </c>
      <c r="AB597" s="133"/>
      <c r="AC597" s="133"/>
    </row>
    <row r="598" spans="1:43">
      <c r="H598" s="133"/>
      <c r="I598" s="133"/>
      <c r="J598" s="133"/>
      <c r="V598" s="17"/>
      <c r="AA598" s="133"/>
      <c r="AB598" s="133"/>
      <c r="AC598" s="133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-1124.4200000000003</v>
      </c>
      <c r="E602" s="134" t="s">
        <v>20</v>
      </c>
      <c r="F602" s="134"/>
      <c r="G602" s="134"/>
      <c r="H602" s="134"/>
      <c r="V602" s="17"/>
      <c r="X602" s="23" t="s">
        <v>32</v>
      </c>
      <c r="Y602" s="20">
        <f>IF(B1402="PAGADO",0,C607)</f>
        <v>-1124.4200000000003</v>
      </c>
      <c r="AA602" s="134" t="s">
        <v>20</v>
      </c>
      <c r="AB602" s="134"/>
      <c r="AC602" s="134"/>
      <c r="AD602" s="134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1124.4200000000003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1124.4200000000003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-1124.4200000000003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-1124.4200000000003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36" t="str">
        <f>IF(Y607&lt;0,"NO PAGAR","COBRAR'")</f>
        <v>NO PAGAR</v>
      </c>
      <c r="Y608" s="136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36" t="str">
        <f>IF(C607&lt;0,"NO PAGAR","COBRAR'")</f>
        <v>NO PAGAR</v>
      </c>
      <c r="C609" s="136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27" t="s">
        <v>9</v>
      </c>
      <c r="C610" s="128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27" t="s">
        <v>9</v>
      </c>
      <c r="Y610" s="12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1124.4200000000003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1124.4200000000003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29" t="s">
        <v>7</v>
      </c>
      <c r="F618" s="130"/>
      <c r="G618" s="131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29" t="s">
        <v>7</v>
      </c>
      <c r="AB618" s="130"/>
      <c r="AC618" s="131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29" t="s">
        <v>7</v>
      </c>
      <c r="O620" s="130"/>
      <c r="P620" s="130"/>
      <c r="Q620" s="131"/>
      <c r="R620" s="18">
        <f>SUM(R604:R619)</f>
        <v>0</v>
      </c>
      <c r="S620" s="3"/>
      <c r="V620" s="17"/>
      <c r="X620" s="12"/>
      <c r="Y620" s="10"/>
      <c r="AJ620" s="129" t="s">
        <v>7</v>
      </c>
      <c r="AK620" s="130"/>
      <c r="AL620" s="130"/>
      <c r="AM620" s="131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1124.4200000000003</v>
      </c>
      <c r="D630" t="s">
        <v>22</v>
      </c>
      <c r="E630" t="s">
        <v>21</v>
      </c>
      <c r="V630" s="17"/>
      <c r="X630" s="15" t="s">
        <v>18</v>
      </c>
      <c r="Y630" s="16">
        <f>SUM(Y611:Y629)</f>
        <v>1124.4200000000003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32" t="s">
        <v>29</v>
      </c>
      <c r="AD644" s="132"/>
      <c r="AE644" s="132"/>
    </row>
    <row r="645" spans="2:41">
      <c r="H645" s="133" t="s">
        <v>28</v>
      </c>
      <c r="I645" s="133"/>
      <c r="J645" s="133"/>
      <c r="V645" s="17"/>
      <c r="AC645" s="132"/>
      <c r="AD645" s="132"/>
      <c r="AE645" s="132"/>
    </row>
    <row r="646" spans="2:41">
      <c r="H646" s="133"/>
      <c r="I646" s="133"/>
      <c r="J646" s="133"/>
      <c r="V646" s="17"/>
      <c r="AC646" s="132"/>
      <c r="AD646" s="132"/>
      <c r="AE646" s="132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-1124.4200000000003</v>
      </c>
      <c r="E650" s="134" t="s">
        <v>20</v>
      </c>
      <c r="F650" s="134"/>
      <c r="G650" s="134"/>
      <c r="H650" s="134"/>
      <c r="V650" s="17"/>
      <c r="X650" s="23" t="s">
        <v>32</v>
      </c>
      <c r="Y650" s="20">
        <f>IF(B650="PAGADO",0,C655)</f>
        <v>-1124.4200000000003</v>
      </c>
      <c r="AA650" s="134" t="s">
        <v>20</v>
      </c>
      <c r="AB650" s="134"/>
      <c r="AC650" s="134"/>
      <c r="AD650" s="134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1124.4200000000003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1124.4200000000003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-1124.4200000000003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-1124.4200000000003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35" t="str">
        <f>IF(C655&lt;0,"NO PAGAR","COBRAR")</f>
        <v>NO PAGAR</v>
      </c>
      <c r="C656" s="135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35" t="str">
        <f>IF(Y655&lt;0,"NO PAGAR","COBRAR")</f>
        <v>NO PAGAR</v>
      </c>
      <c r="Y656" s="13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27" t="s">
        <v>9</v>
      </c>
      <c r="C657" s="128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27" t="s">
        <v>9</v>
      </c>
      <c r="Y657" s="12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1124.4200000000003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1124.4200000000003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29" t="s">
        <v>7</v>
      </c>
      <c r="F666" s="130"/>
      <c r="G666" s="131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29" t="s">
        <v>7</v>
      </c>
      <c r="AB666" s="130"/>
      <c r="AC666" s="131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29" t="s">
        <v>7</v>
      </c>
      <c r="O668" s="130"/>
      <c r="P668" s="130"/>
      <c r="Q668" s="131"/>
      <c r="R668" s="18">
        <f>SUM(R652:R667)</f>
        <v>0</v>
      </c>
      <c r="S668" s="3"/>
      <c r="V668" s="17"/>
      <c r="X668" s="12"/>
      <c r="Y668" s="10"/>
      <c r="AJ668" s="129" t="s">
        <v>7</v>
      </c>
      <c r="AK668" s="130"/>
      <c r="AL668" s="130"/>
      <c r="AM668" s="131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1124.4200000000003</v>
      </c>
      <c r="V677" s="17"/>
      <c r="X677" s="15" t="s">
        <v>18</v>
      </c>
      <c r="Y677" s="16">
        <f>SUM(Y658:Y676)</f>
        <v>1124.4200000000003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33" t="s">
        <v>30</v>
      </c>
      <c r="I690" s="133"/>
      <c r="J690" s="133"/>
      <c r="V690" s="17"/>
      <c r="AA690" s="133" t="s">
        <v>31</v>
      </c>
      <c r="AB690" s="133"/>
      <c r="AC690" s="133"/>
    </row>
    <row r="691" spans="2:41">
      <c r="H691" s="133"/>
      <c r="I691" s="133"/>
      <c r="J691" s="133"/>
      <c r="V691" s="17"/>
      <c r="AA691" s="133"/>
      <c r="AB691" s="133"/>
      <c r="AC691" s="133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-1124.4200000000003</v>
      </c>
      <c r="E695" s="134" t="s">
        <v>20</v>
      </c>
      <c r="F695" s="134"/>
      <c r="G695" s="134"/>
      <c r="H695" s="134"/>
      <c r="V695" s="17"/>
      <c r="X695" s="23" t="s">
        <v>32</v>
      </c>
      <c r="Y695" s="20">
        <f>IF(B1495="PAGADO",0,C700)</f>
        <v>-1124.4200000000003</v>
      </c>
      <c r="AA695" s="134" t="s">
        <v>20</v>
      </c>
      <c r="AB695" s="134"/>
      <c r="AC695" s="134"/>
      <c r="AD695" s="134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1124.4200000000003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1124.4200000000003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-1124.4200000000003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-1124.4200000000003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36" t="str">
        <f>IF(Y700&lt;0,"NO PAGAR","COBRAR'")</f>
        <v>NO PAGAR</v>
      </c>
      <c r="Y701" s="136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36" t="str">
        <f>IF(C700&lt;0,"NO PAGAR","COBRAR'")</f>
        <v>NO PAGAR</v>
      </c>
      <c r="C702" s="13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27" t="s">
        <v>9</v>
      </c>
      <c r="C703" s="128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27" t="s">
        <v>9</v>
      </c>
      <c r="Y703" s="12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1124.4200000000003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1124.4200000000003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29" t="s">
        <v>7</v>
      </c>
      <c r="F711" s="130"/>
      <c r="G711" s="131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29" t="s">
        <v>7</v>
      </c>
      <c r="AB711" s="130"/>
      <c r="AC711" s="131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29" t="s">
        <v>7</v>
      </c>
      <c r="O713" s="130"/>
      <c r="P713" s="130"/>
      <c r="Q713" s="131"/>
      <c r="R713" s="18">
        <f>SUM(R697:R712)</f>
        <v>0</v>
      </c>
      <c r="S713" s="3"/>
      <c r="V713" s="17"/>
      <c r="X713" s="12"/>
      <c r="Y713" s="10"/>
      <c r="AJ713" s="129" t="s">
        <v>7</v>
      </c>
      <c r="AK713" s="130"/>
      <c r="AL713" s="130"/>
      <c r="AM713" s="131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1124.4200000000003</v>
      </c>
      <c r="D723" t="s">
        <v>22</v>
      </c>
      <c r="E723" t="s">
        <v>21</v>
      </c>
      <c r="V723" s="17"/>
      <c r="X723" s="15" t="s">
        <v>18</v>
      </c>
      <c r="Y723" s="16">
        <f>SUM(Y704:Y722)</f>
        <v>1124.4200000000003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32" t="s">
        <v>29</v>
      </c>
      <c r="AD737" s="132"/>
      <c r="AE737" s="132"/>
    </row>
    <row r="738" spans="2:41">
      <c r="H738" s="133" t="s">
        <v>28</v>
      </c>
      <c r="I738" s="133"/>
      <c r="J738" s="133"/>
      <c r="V738" s="17"/>
      <c r="AC738" s="132"/>
      <c r="AD738" s="132"/>
      <c r="AE738" s="132"/>
    </row>
    <row r="739" spans="2:41">
      <c r="H739" s="133"/>
      <c r="I739" s="133"/>
      <c r="J739" s="133"/>
      <c r="V739" s="17"/>
      <c r="AC739" s="132"/>
      <c r="AD739" s="132"/>
      <c r="AE739" s="132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-1124.4200000000003</v>
      </c>
      <c r="E743" s="134" t="s">
        <v>20</v>
      </c>
      <c r="F743" s="134"/>
      <c r="G743" s="134"/>
      <c r="H743" s="134"/>
      <c r="V743" s="17"/>
      <c r="X743" s="23" t="s">
        <v>32</v>
      </c>
      <c r="Y743" s="20">
        <f>IF(B743="PAGADO",0,C748)</f>
        <v>-1124.4200000000003</v>
      </c>
      <c r="AA743" s="134" t="s">
        <v>20</v>
      </c>
      <c r="AB743" s="134"/>
      <c r="AC743" s="134"/>
      <c r="AD743" s="134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1124.4200000000003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1124.4200000000003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-1124.4200000000003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-1124.4200000000003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35" t="str">
        <f>IF(C748&lt;0,"NO PAGAR","COBRAR")</f>
        <v>NO PAGAR</v>
      </c>
      <c r="C749" s="135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35" t="str">
        <f>IF(Y748&lt;0,"NO PAGAR","COBRAR")</f>
        <v>NO PAGAR</v>
      </c>
      <c r="Y749" s="13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27" t="s">
        <v>9</v>
      </c>
      <c r="C750" s="128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27" t="s">
        <v>9</v>
      </c>
      <c r="Y750" s="12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1124.4200000000003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1124.4200000000003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29" t="s">
        <v>7</v>
      </c>
      <c r="F759" s="130"/>
      <c r="G759" s="131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29" t="s">
        <v>7</v>
      </c>
      <c r="AB759" s="130"/>
      <c r="AC759" s="131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29" t="s">
        <v>7</v>
      </c>
      <c r="O761" s="130"/>
      <c r="P761" s="130"/>
      <c r="Q761" s="131"/>
      <c r="R761" s="18">
        <f>SUM(R745:R760)</f>
        <v>0</v>
      </c>
      <c r="S761" s="3"/>
      <c r="V761" s="17"/>
      <c r="X761" s="12"/>
      <c r="Y761" s="10"/>
      <c r="AJ761" s="129" t="s">
        <v>7</v>
      </c>
      <c r="AK761" s="130"/>
      <c r="AL761" s="130"/>
      <c r="AM761" s="131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1124.4200000000003</v>
      </c>
      <c r="V770" s="17"/>
      <c r="X770" s="15" t="s">
        <v>18</v>
      </c>
      <c r="Y770" s="16">
        <f>SUM(Y751:Y769)</f>
        <v>1124.4200000000003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33" t="s">
        <v>30</v>
      </c>
      <c r="I783" s="133"/>
      <c r="J783" s="133"/>
      <c r="V783" s="17"/>
      <c r="AA783" s="133" t="s">
        <v>31</v>
      </c>
      <c r="AB783" s="133"/>
      <c r="AC783" s="133"/>
    </row>
    <row r="784" spans="1:43">
      <c r="H784" s="133"/>
      <c r="I784" s="133"/>
      <c r="J784" s="133"/>
      <c r="V784" s="17"/>
      <c r="AA784" s="133"/>
      <c r="AB784" s="133"/>
      <c r="AC784" s="133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-1124.4200000000003</v>
      </c>
      <c r="E788" s="134" t="s">
        <v>20</v>
      </c>
      <c r="F788" s="134"/>
      <c r="G788" s="134"/>
      <c r="H788" s="134"/>
      <c r="V788" s="17"/>
      <c r="X788" s="23" t="s">
        <v>32</v>
      </c>
      <c r="Y788" s="20">
        <f>IF(B1588="PAGADO",0,C793)</f>
        <v>-1124.4200000000003</v>
      </c>
      <c r="AA788" s="134" t="s">
        <v>20</v>
      </c>
      <c r="AB788" s="134"/>
      <c r="AC788" s="134"/>
      <c r="AD788" s="134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1124.4200000000003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1124.4200000000003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-1124.4200000000003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-1124.4200000000003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36" t="str">
        <f>IF(Y793&lt;0,"NO PAGAR","COBRAR'")</f>
        <v>NO PAGAR</v>
      </c>
      <c r="Y794" s="13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36" t="str">
        <f>IF(C793&lt;0,"NO PAGAR","COBRAR'")</f>
        <v>NO PAGAR</v>
      </c>
      <c r="C795" s="13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27" t="s">
        <v>9</v>
      </c>
      <c r="C796" s="12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27" t="s">
        <v>9</v>
      </c>
      <c r="Y796" s="12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1124.4200000000003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1124.4200000000003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29" t="s">
        <v>7</v>
      </c>
      <c r="F804" s="130"/>
      <c r="G804" s="131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29" t="s">
        <v>7</v>
      </c>
      <c r="AB804" s="130"/>
      <c r="AC804" s="131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29" t="s">
        <v>7</v>
      </c>
      <c r="O806" s="130"/>
      <c r="P806" s="130"/>
      <c r="Q806" s="131"/>
      <c r="R806" s="18">
        <f>SUM(R790:R805)</f>
        <v>0</v>
      </c>
      <c r="S806" s="3"/>
      <c r="V806" s="17"/>
      <c r="X806" s="12"/>
      <c r="Y806" s="10"/>
      <c r="AJ806" s="129" t="s">
        <v>7</v>
      </c>
      <c r="AK806" s="130"/>
      <c r="AL806" s="130"/>
      <c r="AM806" s="131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1124.4200000000003</v>
      </c>
      <c r="D816" t="s">
        <v>22</v>
      </c>
      <c r="E816" t="s">
        <v>21</v>
      </c>
      <c r="V816" s="17"/>
      <c r="X816" s="15" t="s">
        <v>18</v>
      </c>
      <c r="Y816" s="16">
        <f>SUM(Y797:Y815)</f>
        <v>1124.4200000000003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32" t="s">
        <v>29</v>
      </c>
      <c r="AD830" s="132"/>
      <c r="AE830" s="132"/>
    </row>
    <row r="831" spans="5:31">
      <c r="H831" s="133" t="s">
        <v>28</v>
      </c>
      <c r="I831" s="133"/>
      <c r="J831" s="133"/>
      <c r="V831" s="17"/>
      <c r="AC831" s="132"/>
      <c r="AD831" s="132"/>
      <c r="AE831" s="132"/>
    </row>
    <row r="832" spans="5:31">
      <c r="H832" s="133"/>
      <c r="I832" s="133"/>
      <c r="J832" s="133"/>
      <c r="V832" s="17"/>
      <c r="AC832" s="132"/>
      <c r="AD832" s="132"/>
      <c r="AE832" s="132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-1124.4200000000003</v>
      </c>
      <c r="E836" s="134" t="s">
        <v>20</v>
      </c>
      <c r="F836" s="134"/>
      <c r="G836" s="134"/>
      <c r="H836" s="134"/>
      <c r="V836" s="17"/>
      <c r="X836" s="23" t="s">
        <v>32</v>
      </c>
      <c r="Y836" s="20">
        <f>IF(B836="PAGADO",0,C841)</f>
        <v>-1124.4200000000003</v>
      </c>
      <c r="AA836" s="134" t="s">
        <v>20</v>
      </c>
      <c r="AB836" s="134"/>
      <c r="AC836" s="134"/>
      <c r="AD836" s="134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1124.4200000000003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1124.4200000000003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-1124.4200000000003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-1124.4200000000003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35" t="str">
        <f>IF(C841&lt;0,"NO PAGAR","COBRAR")</f>
        <v>NO PAGAR</v>
      </c>
      <c r="C842" s="135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35" t="str">
        <f>IF(Y841&lt;0,"NO PAGAR","COBRAR")</f>
        <v>NO PAGAR</v>
      </c>
      <c r="Y842" s="13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27" t="s">
        <v>9</v>
      </c>
      <c r="C843" s="12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27" t="s">
        <v>9</v>
      </c>
      <c r="Y843" s="12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1124.4200000000003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1124.4200000000003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29" t="s">
        <v>7</v>
      </c>
      <c r="F852" s="130"/>
      <c r="G852" s="131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29" t="s">
        <v>7</v>
      </c>
      <c r="AB852" s="130"/>
      <c r="AC852" s="131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29" t="s">
        <v>7</v>
      </c>
      <c r="O854" s="130"/>
      <c r="P854" s="130"/>
      <c r="Q854" s="131"/>
      <c r="R854" s="18">
        <f>SUM(R838:R853)</f>
        <v>0</v>
      </c>
      <c r="S854" s="3"/>
      <c r="V854" s="17"/>
      <c r="X854" s="12"/>
      <c r="Y854" s="10"/>
      <c r="AJ854" s="129" t="s">
        <v>7</v>
      </c>
      <c r="AK854" s="130"/>
      <c r="AL854" s="130"/>
      <c r="AM854" s="131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1124.4200000000003</v>
      </c>
      <c r="V863" s="17"/>
      <c r="X863" s="15" t="s">
        <v>18</v>
      </c>
      <c r="Y863" s="16">
        <f>SUM(Y844:Y862)</f>
        <v>1124.4200000000003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33" t="s">
        <v>30</v>
      </c>
      <c r="I876" s="133"/>
      <c r="J876" s="133"/>
      <c r="V876" s="17"/>
      <c r="AA876" s="133" t="s">
        <v>31</v>
      </c>
      <c r="AB876" s="133"/>
      <c r="AC876" s="133"/>
    </row>
    <row r="877" spans="1:43">
      <c r="H877" s="133"/>
      <c r="I877" s="133"/>
      <c r="J877" s="133"/>
      <c r="V877" s="17"/>
      <c r="AA877" s="133"/>
      <c r="AB877" s="133"/>
      <c r="AC877" s="133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-1124.4200000000003</v>
      </c>
      <c r="E881" s="134" t="s">
        <v>20</v>
      </c>
      <c r="F881" s="134"/>
      <c r="G881" s="134"/>
      <c r="H881" s="134"/>
      <c r="V881" s="17"/>
      <c r="X881" s="23" t="s">
        <v>32</v>
      </c>
      <c r="Y881" s="20">
        <f>IF(B1681="PAGADO",0,C886)</f>
        <v>-1124.4200000000003</v>
      </c>
      <c r="AA881" s="134" t="s">
        <v>20</v>
      </c>
      <c r="AB881" s="134"/>
      <c r="AC881" s="134"/>
      <c r="AD881" s="134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1124.4200000000003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1124.4200000000003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-1124.4200000000003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-1124.4200000000003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36" t="str">
        <f>IF(Y886&lt;0,"NO PAGAR","COBRAR'")</f>
        <v>NO PAGAR</v>
      </c>
      <c r="Y887" s="13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36" t="str">
        <f>IF(C886&lt;0,"NO PAGAR","COBRAR'")</f>
        <v>NO PAGAR</v>
      </c>
      <c r="C888" s="13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27" t="s">
        <v>9</v>
      </c>
      <c r="C889" s="12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27" t="s">
        <v>9</v>
      </c>
      <c r="Y889" s="12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1124.4200000000003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1124.4200000000003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29" t="s">
        <v>7</v>
      </c>
      <c r="F897" s="130"/>
      <c r="G897" s="131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29" t="s">
        <v>7</v>
      </c>
      <c r="AB897" s="130"/>
      <c r="AC897" s="131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29" t="s">
        <v>7</v>
      </c>
      <c r="O899" s="130"/>
      <c r="P899" s="130"/>
      <c r="Q899" s="131"/>
      <c r="R899" s="18">
        <f>SUM(R883:R898)</f>
        <v>0</v>
      </c>
      <c r="S899" s="3"/>
      <c r="V899" s="17"/>
      <c r="X899" s="12"/>
      <c r="Y899" s="10"/>
      <c r="AJ899" s="129" t="s">
        <v>7</v>
      </c>
      <c r="AK899" s="130"/>
      <c r="AL899" s="130"/>
      <c r="AM899" s="131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1124.4200000000003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1124.4200000000003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32" t="s">
        <v>29</v>
      </c>
      <c r="AD924" s="132"/>
      <c r="AE924" s="132"/>
    </row>
    <row r="925" spans="8:31">
      <c r="H925" s="133" t="s">
        <v>28</v>
      </c>
      <c r="I925" s="133"/>
      <c r="J925" s="133"/>
      <c r="V925" s="17"/>
      <c r="AC925" s="132"/>
      <c r="AD925" s="132"/>
      <c r="AE925" s="132"/>
    </row>
    <row r="926" spans="8:31">
      <c r="H926" s="133"/>
      <c r="I926" s="133"/>
      <c r="J926" s="133"/>
      <c r="V926" s="17"/>
      <c r="AC926" s="132"/>
      <c r="AD926" s="132"/>
      <c r="AE926" s="132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-1124.4200000000003</v>
      </c>
      <c r="E930" s="134" t="s">
        <v>20</v>
      </c>
      <c r="F930" s="134"/>
      <c r="G930" s="134"/>
      <c r="H930" s="134"/>
      <c r="V930" s="17"/>
      <c r="X930" s="23" t="s">
        <v>32</v>
      </c>
      <c r="Y930" s="20">
        <f>IF(B930="PAGADO",0,C935)</f>
        <v>-1124.4200000000003</v>
      </c>
      <c r="AA930" s="134" t="s">
        <v>20</v>
      </c>
      <c r="AB930" s="134"/>
      <c r="AC930" s="134"/>
      <c r="AD930" s="134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1124.4200000000003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1124.4200000000003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-1124.4200000000003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-1124.4200000000003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35" t="str">
        <f>IF(C935&lt;0,"NO PAGAR","COBRAR")</f>
        <v>NO PAGAR</v>
      </c>
      <c r="C936" s="13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35" t="str">
        <f>IF(Y935&lt;0,"NO PAGAR","COBRAR")</f>
        <v>NO PAGAR</v>
      </c>
      <c r="Y936" s="13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27" t="s">
        <v>9</v>
      </c>
      <c r="C937" s="128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27" t="s">
        <v>9</v>
      </c>
      <c r="Y937" s="12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1124.4200000000003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1124.4200000000003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29" t="s">
        <v>7</v>
      </c>
      <c r="F946" s="130"/>
      <c r="G946" s="131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29" t="s">
        <v>7</v>
      </c>
      <c r="AB946" s="130"/>
      <c r="AC946" s="131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29" t="s">
        <v>7</v>
      </c>
      <c r="O948" s="130"/>
      <c r="P948" s="130"/>
      <c r="Q948" s="131"/>
      <c r="R948" s="18">
        <f>SUM(R932:R947)</f>
        <v>0</v>
      </c>
      <c r="S948" s="3"/>
      <c r="V948" s="17"/>
      <c r="X948" s="12"/>
      <c r="Y948" s="10"/>
      <c r="AJ948" s="129" t="s">
        <v>7</v>
      </c>
      <c r="AK948" s="130"/>
      <c r="AL948" s="130"/>
      <c r="AM948" s="131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1124.4200000000003</v>
      </c>
      <c r="V957" s="17"/>
      <c r="X957" s="15" t="s">
        <v>18</v>
      </c>
      <c r="Y957" s="16">
        <f>SUM(Y938:Y956)</f>
        <v>1124.4200000000003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33" t="s">
        <v>30</v>
      </c>
      <c r="I970" s="133"/>
      <c r="J970" s="133"/>
      <c r="V970" s="17"/>
      <c r="AA970" s="133" t="s">
        <v>31</v>
      </c>
      <c r="AB970" s="133"/>
      <c r="AC970" s="133"/>
    </row>
    <row r="971" spans="1:43">
      <c r="H971" s="133"/>
      <c r="I971" s="133"/>
      <c r="J971" s="133"/>
      <c r="V971" s="17"/>
      <c r="AA971" s="133"/>
      <c r="AB971" s="133"/>
      <c r="AC971" s="133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-1124.4200000000003</v>
      </c>
      <c r="E975" s="134" t="s">
        <v>20</v>
      </c>
      <c r="F975" s="134"/>
      <c r="G975" s="134"/>
      <c r="H975" s="134"/>
      <c r="V975" s="17"/>
      <c r="X975" s="23" t="s">
        <v>32</v>
      </c>
      <c r="Y975" s="20">
        <f>IF(B1775="PAGADO",0,C980)</f>
        <v>-1124.4200000000003</v>
      </c>
      <c r="AA975" s="134" t="s">
        <v>20</v>
      </c>
      <c r="AB975" s="134"/>
      <c r="AC975" s="134"/>
      <c r="AD975" s="134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1124.4200000000003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1124.4200000000003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-1124.4200000000003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-1124.4200000000003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36" t="str">
        <f>IF(Y980&lt;0,"NO PAGAR","COBRAR'")</f>
        <v>NO PAGAR</v>
      </c>
      <c r="Y981" s="13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36" t="str">
        <f>IF(C980&lt;0,"NO PAGAR","COBRAR'")</f>
        <v>NO PAGAR</v>
      </c>
      <c r="C982" s="13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27" t="s">
        <v>9</v>
      </c>
      <c r="C983" s="128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27" t="s">
        <v>9</v>
      </c>
      <c r="Y983" s="12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1124.4200000000003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1124.4200000000003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29" t="s">
        <v>7</v>
      </c>
      <c r="F991" s="130"/>
      <c r="G991" s="13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29" t="s">
        <v>7</v>
      </c>
      <c r="AB991" s="130"/>
      <c r="AC991" s="13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29" t="s">
        <v>7</v>
      </c>
      <c r="O993" s="130"/>
      <c r="P993" s="130"/>
      <c r="Q993" s="131"/>
      <c r="R993" s="18">
        <f>SUM(R977:R992)</f>
        <v>0</v>
      </c>
      <c r="S993" s="3"/>
      <c r="V993" s="17"/>
      <c r="X993" s="12"/>
      <c r="Y993" s="10"/>
      <c r="AJ993" s="129" t="s">
        <v>7</v>
      </c>
      <c r="AK993" s="130"/>
      <c r="AL993" s="130"/>
      <c r="AM993" s="131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1124.4200000000003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1124.4200000000003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32" t="s">
        <v>29</v>
      </c>
      <c r="AD1017" s="132"/>
      <c r="AE1017" s="132"/>
    </row>
    <row r="1018" spans="2:41">
      <c r="H1018" s="133" t="s">
        <v>28</v>
      </c>
      <c r="I1018" s="133"/>
      <c r="J1018" s="133"/>
      <c r="V1018" s="17"/>
      <c r="AC1018" s="132"/>
      <c r="AD1018" s="132"/>
      <c r="AE1018" s="132"/>
    </row>
    <row r="1019" spans="2:41">
      <c r="H1019" s="133"/>
      <c r="I1019" s="133"/>
      <c r="J1019" s="133"/>
      <c r="V1019" s="17"/>
      <c r="AC1019" s="132"/>
      <c r="AD1019" s="132"/>
      <c r="AE1019" s="132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-1124.4200000000003</v>
      </c>
      <c r="E1023" s="134" t="s">
        <v>20</v>
      </c>
      <c r="F1023" s="134"/>
      <c r="G1023" s="134"/>
      <c r="H1023" s="134"/>
      <c r="V1023" s="17"/>
      <c r="X1023" s="23" t="s">
        <v>32</v>
      </c>
      <c r="Y1023" s="20">
        <f>IF(B1023="PAGADO",0,C1028)</f>
        <v>-1124.4200000000003</v>
      </c>
      <c r="AA1023" s="134" t="s">
        <v>20</v>
      </c>
      <c r="AB1023" s="134"/>
      <c r="AC1023" s="134"/>
      <c r="AD1023" s="134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1124.4200000000003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1124.4200000000003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-1124.4200000000003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-1124.4200000000003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35" t="str">
        <f>IF(C1028&lt;0,"NO PAGAR","COBRAR")</f>
        <v>NO PAGAR</v>
      </c>
      <c r="C1029" s="135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35" t="str">
        <f>IF(Y1028&lt;0,"NO PAGAR","COBRAR")</f>
        <v>NO PAGAR</v>
      </c>
      <c r="Y1029" s="13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27" t="s">
        <v>9</v>
      </c>
      <c r="C1030" s="128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27" t="s">
        <v>9</v>
      </c>
      <c r="Y1030" s="12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1124.4200000000003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1124.4200000000003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29" t="s">
        <v>7</v>
      </c>
      <c r="F1039" s="130"/>
      <c r="G1039" s="131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29" t="s">
        <v>7</v>
      </c>
      <c r="AB1039" s="130"/>
      <c r="AC1039" s="131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29" t="s">
        <v>7</v>
      </c>
      <c r="O1041" s="130"/>
      <c r="P1041" s="130"/>
      <c r="Q1041" s="131"/>
      <c r="R1041" s="18">
        <f>SUM(R1025:R1040)</f>
        <v>0</v>
      </c>
      <c r="S1041" s="3"/>
      <c r="V1041" s="17"/>
      <c r="X1041" s="12"/>
      <c r="Y1041" s="10"/>
      <c r="AJ1041" s="129" t="s">
        <v>7</v>
      </c>
      <c r="AK1041" s="130"/>
      <c r="AL1041" s="130"/>
      <c r="AM1041" s="131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1124.4200000000003</v>
      </c>
      <c r="V1050" s="17"/>
      <c r="X1050" s="15" t="s">
        <v>18</v>
      </c>
      <c r="Y1050" s="16">
        <f>SUM(Y1031:Y1049)</f>
        <v>1124.4200000000003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33" t="s">
        <v>30</v>
      </c>
      <c r="I1063" s="133"/>
      <c r="J1063" s="133"/>
      <c r="V1063" s="17"/>
      <c r="AA1063" s="133" t="s">
        <v>31</v>
      </c>
      <c r="AB1063" s="133"/>
      <c r="AC1063" s="133"/>
    </row>
    <row r="1064" spans="1:43">
      <c r="H1064" s="133"/>
      <c r="I1064" s="133"/>
      <c r="J1064" s="133"/>
      <c r="V1064" s="17"/>
      <c r="AA1064" s="133"/>
      <c r="AB1064" s="133"/>
      <c r="AC1064" s="133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-1124.4200000000003</v>
      </c>
      <c r="E1068" s="134" t="s">
        <v>20</v>
      </c>
      <c r="F1068" s="134"/>
      <c r="G1068" s="134"/>
      <c r="H1068" s="134"/>
      <c r="V1068" s="17"/>
      <c r="X1068" s="23" t="s">
        <v>32</v>
      </c>
      <c r="Y1068" s="20">
        <f>IF(B1868="PAGADO",0,C1073)</f>
        <v>-1124.4200000000003</v>
      </c>
      <c r="AA1068" s="134" t="s">
        <v>20</v>
      </c>
      <c r="AB1068" s="134"/>
      <c r="AC1068" s="134"/>
      <c r="AD1068" s="134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1124.4200000000003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1124.4200000000003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-1124.4200000000003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-1124.4200000000003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36" t="str">
        <f>IF(Y1073&lt;0,"NO PAGAR","COBRAR'")</f>
        <v>NO PAGAR</v>
      </c>
      <c r="Y1074" s="136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36" t="str">
        <f>IF(C1073&lt;0,"NO PAGAR","COBRAR'")</f>
        <v>NO PAGAR</v>
      </c>
      <c r="C1075" s="136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27" t="s">
        <v>9</v>
      </c>
      <c r="C1076" s="128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27" t="s">
        <v>9</v>
      </c>
      <c r="Y1076" s="12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1124.4200000000003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1124.4200000000003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29" t="s">
        <v>7</v>
      </c>
      <c r="F1084" s="130"/>
      <c r="G1084" s="131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29" t="s">
        <v>7</v>
      </c>
      <c r="AB1084" s="130"/>
      <c r="AC1084" s="131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29" t="s">
        <v>7</v>
      </c>
      <c r="O1086" s="130"/>
      <c r="P1086" s="130"/>
      <c r="Q1086" s="131"/>
      <c r="R1086" s="18">
        <f>SUM(R1070:R1085)</f>
        <v>0</v>
      </c>
      <c r="S1086" s="3"/>
      <c r="V1086" s="17"/>
      <c r="X1086" s="12"/>
      <c r="Y1086" s="10"/>
      <c r="AJ1086" s="129" t="s">
        <v>7</v>
      </c>
      <c r="AK1086" s="130"/>
      <c r="AL1086" s="130"/>
      <c r="AM1086" s="131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1124.4200000000003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1124.4200000000003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449" zoomScale="89" zoomScaleNormal="89" workbookViewId="0">
      <selection activeCell="J465" sqref="J46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20</v>
      </c>
      <c r="AB8" s="134"/>
      <c r="AC8" s="134"/>
      <c r="AD8" s="134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563.81999999999994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20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29" t="s">
        <v>7</v>
      </c>
      <c r="F69" s="130"/>
      <c r="G69" s="13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4" t="s">
        <v>20</v>
      </c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4" t="s">
        <v>20</v>
      </c>
      <c r="F151" s="134"/>
      <c r="G151" s="134"/>
      <c r="H151" s="134"/>
      <c r="V151" s="17"/>
      <c r="X151" s="23" t="s">
        <v>82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NO PAGAR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4" t="s">
        <v>20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NO PAGAR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29" t="s">
        <v>7</v>
      </c>
      <c r="AB207" s="130"/>
      <c r="AC207" s="13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100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4" t="s">
        <v>20</v>
      </c>
      <c r="F236" s="134"/>
      <c r="G236" s="134"/>
      <c r="H236" s="134"/>
      <c r="V236" s="17"/>
      <c r="X236" s="23" t="s">
        <v>32</v>
      </c>
      <c r="Y236" s="20">
        <f>IF(B236="PAGADO",0,C241)</f>
        <v>-2894.8</v>
      </c>
      <c r="AA236" s="134" t="s">
        <v>20</v>
      </c>
      <c r="AB236" s="134"/>
      <c r="AC236" s="134"/>
      <c r="AD236" s="134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NO PAGAR</v>
      </c>
      <c r="Y242" s="13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NO PAGAR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3042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870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4" t="s">
        <v>20</v>
      </c>
      <c r="F328" s="134"/>
      <c r="G328" s="134"/>
      <c r="H328" s="134"/>
      <c r="V328" s="17"/>
      <c r="X328" s="23" t="s">
        <v>156</v>
      </c>
      <c r="Y328" s="20">
        <f>IF(B1101="PAGADO",0,C333)</f>
        <v>2034.2800000000002</v>
      </c>
      <c r="AA328" s="134" t="s">
        <v>20</v>
      </c>
      <c r="AB328" s="134"/>
      <c r="AC328" s="134"/>
      <c r="AD328" s="134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29" t="s">
        <v>7</v>
      </c>
      <c r="F344" s="130"/>
      <c r="G344" s="13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3" t="s">
        <v>28</v>
      </c>
      <c r="I371" s="133"/>
      <c r="J371" s="133"/>
      <c r="V371" s="17"/>
    </row>
    <row r="372" spans="2:41">
      <c r="H372" s="133"/>
      <c r="I372" s="133"/>
      <c r="J372" s="133"/>
      <c r="V372" s="17"/>
    </row>
    <row r="373" spans="2:41">
      <c r="V373" s="17"/>
      <c r="X373" s="144" t="s">
        <v>64</v>
      </c>
      <c r="AB373" s="139" t="s">
        <v>29</v>
      </c>
      <c r="AC373" s="139"/>
      <c r="AD373" s="139"/>
    </row>
    <row r="374" spans="2:41">
      <c r="V374" s="17"/>
      <c r="X374" s="144"/>
      <c r="AB374" s="139"/>
      <c r="AC374" s="139"/>
      <c r="AD374" s="139"/>
    </row>
    <row r="375" spans="2:41" ht="23.25">
      <c r="B375" s="22" t="s">
        <v>64</v>
      </c>
      <c r="V375" s="17"/>
      <c r="X375" s="144"/>
      <c r="AB375" s="139"/>
      <c r="AC375" s="139"/>
      <c r="AD375" s="139"/>
    </row>
    <row r="376" spans="2:41" ht="23.25">
      <c r="B376" s="23" t="s">
        <v>130</v>
      </c>
      <c r="C376" s="20">
        <f>IF(X328="PAGADO",0,Y333)</f>
        <v>0</v>
      </c>
      <c r="E376" s="134" t="s">
        <v>20</v>
      </c>
      <c r="F376" s="134"/>
      <c r="G376" s="134"/>
      <c r="H376" s="134"/>
      <c r="V376" s="17"/>
      <c r="X376" s="23" t="s">
        <v>32</v>
      </c>
      <c r="Y376" s="20">
        <f>IF(B376="PAGADO",0,C381)</f>
        <v>0</v>
      </c>
      <c r="AA376" s="134" t="s">
        <v>557</v>
      </c>
      <c r="AB376" s="134"/>
      <c r="AC376" s="134"/>
      <c r="AD376" s="134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35" t="str">
        <f>IF(C381&lt;0,"NO PAGAR","COBRAR")</f>
        <v>COBRAR</v>
      </c>
      <c r="C382" s="13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5" t="str">
        <f>IF(Y381&lt;0,"NO PAGAR","COBRAR")</f>
        <v>COBRAR</v>
      </c>
      <c r="Y382" s="13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27" t="s">
        <v>9</v>
      </c>
      <c r="C383" s="12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27" t="s">
        <v>9</v>
      </c>
      <c r="Y383" s="12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29" t="s">
        <v>7</v>
      </c>
      <c r="AB392" s="130"/>
      <c r="AC392" s="13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29" t="s">
        <v>7</v>
      </c>
      <c r="O394" s="130"/>
      <c r="P394" s="130"/>
      <c r="Q394" s="131"/>
      <c r="R394" s="18">
        <f>SUM(R378:R393)</f>
        <v>0</v>
      </c>
      <c r="S394" s="3"/>
      <c r="V394" s="17"/>
      <c r="X394" s="12"/>
      <c r="Y394" s="10"/>
      <c r="AJ394" s="129" t="s">
        <v>7</v>
      </c>
      <c r="AK394" s="130"/>
      <c r="AL394" s="130"/>
      <c r="AM394" s="131"/>
      <c r="AN394" s="18">
        <f>SUM(AN378:AN393)</f>
        <v>0</v>
      </c>
      <c r="AO394" s="3"/>
    </row>
    <row r="395" spans="2:46">
      <c r="B395" s="12"/>
      <c r="C395" s="10"/>
      <c r="E395" s="129" t="s">
        <v>7</v>
      </c>
      <c r="F395" s="130"/>
      <c r="G395" s="131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33" t="s">
        <v>31</v>
      </c>
      <c r="AB410" s="133"/>
      <c r="AC410" s="133"/>
    </row>
    <row r="411" spans="1:43" ht="15" customHeight="1">
      <c r="H411" s="76"/>
      <c r="I411" s="76"/>
      <c r="J411" s="76"/>
      <c r="V411" s="17"/>
      <c r="AA411" s="133"/>
      <c r="AB411" s="133"/>
      <c r="AC411" s="133"/>
    </row>
    <row r="412" spans="1:43">
      <c r="B412" s="141" t="s">
        <v>64</v>
      </c>
      <c r="F412" s="140" t="s">
        <v>30</v>
      </c>
      <c r="G412" s="140"/>
      <c r="H412" s="140"/>
      <c r="V412" s="17"/>
    </row>
    <row r="413" spans="1:43">
      <c r="B413" s="141"/>
      <c r="F413" s="140"/>
      <c r="G413" s="140"/>
      <c r="H413" s="140"/>
      <c r="V413" s="17"/>
    </row>
    <row r="414" spans="1:43" ht="26.25" customHeight="1">
      <c r="B414" s="141"/>
      <c r="F414" s="140"/>
      <c r="G414" s="140"/>
      <c r="H414" s="14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34" t="s">
        <v>557</v>
      </c>
      <c r="F415" s="134"/>
      <c r="G415" s="134"/>
      <c r="H415" s="134"/>
      <c r="V415" s="17"/>
      <c r="X415" s="23" t="s">
        <v>32</v>
      </c>
      <c r="Y415" s="20">
        <f>IF(B415="PAGADO",0,C420)</f>
        <v>0</v>
      </c>
      <c r="AA415" s="134" t="s">
        <v>557</v>
      </c>
      <c r="AB415" s="134"/>
      <c r="AC415" s="134"/>
      <c r="AD415" s="134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NO PAGAR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29" t="s">
        <v>7</v>
      </c>
      <c r="AK425" s="130"/>
      <c r="AL425" s="130"/>
      <c r="AM425" s="131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29" t="s">
        <v>7</v>
      </c>
      <c r="O433" s="130"/>
      <c r="P433" s="130"/>
      <c r="Q433" s="131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41" t="s">
        <v>66</v>
      </c>
      <c r="F449" s="140" t="s">
        <v>28</v>
      </c>
      <c r="G449" s="140"/>
      <c r="H449" s="140"/>
      <c r="V449" s="17"/>
      <c r="X449" s="144" t="s">
        <v>66</v>
      </c>
      <c r="AB449" s="139" t="s">
        <v>29</v>
      </c>
      <c r="AC449" s="139"/>
      <c r="AD449" s="139"/>
    </row>
    <row r="450" spans="2:41">
      <c r="B450" s="141"/>
      <c r="F450" s="140"/>
      <c r="G450" s="140"/>
      <c r="H450" s="140"/>
      <c r="V450" s="17"/>
      <c r="X450" s="144"/>
      <c r="AB450" s="139"/>
      <c r="AC450" s="139"/>
      <c r="AD450" s="139"/>
    </row>
    <row r="451" spans="2:41" ht="23.25" customHeight="1">
      <c r="B451" s="141"/>
      <c r="F451" s="140"/>
      <c r="G451" s="140"/>
      <c r="H451" s="140"/>
      <c r="V451" s="17"/>
      <c r="X451" s="144"/>
      <c r="AB451" s="139"/>
      <c r="AC451" s="139"/>
      <c r="AD451" s="139"/>
    </row>
    <row r="452" spans="2:41" ht="23.25">
      <c r="B452" s="23" t="s">
        <v>32</v>
      </c>
      <c r="C452" s="20">
        <f>IF(X415="PAGADO",0,Y420)</f>
        <v>-64.009999999999991</v>
      </c>
      <c r="E452" s="134" t="s">
        <v>557</v>
      </c>
      <c r="F452" s="134"/>
      <c r="G452" s="134"/>
      <c r="H452" s="134"/>
      <c r="V452" s="17"/>
      <c r="X452" s="23" t="s">
        <v>32</v>
      </c>
      <c r="Y452" s="20">
        <f>IF(B452="PAGADO",0,C457)</f>
        <v>27.330000000000013</v>
      </c>
      <c r="AA452" s="134" t="s">
        <v>557</v>
      </c>
      <c r="AB452" s="134"/>
      <c r="AC452" s="134"/>
      <c r="AD452" s="134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27.330000000000013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35" t="str">
        <f>IF(C457&lt;0,"NO PAGAR","COBRAR")</f>
        <v>COBRAR</v>
      </c>
      <c r="C458" s="13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5" t="str">
        <f>IF(Y457&lt;0,"NO PAGAR","COBRAR")</f>
        <v>COBRAR</v>
      </c>
      <c r="Y458" s="13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27" t="s">
        <v>9</v>
      </c>
      <c r="C459" s="12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27" t="s">
        <v>9</v>
      </c>
      <c r="Y459" s="12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14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17</v>
      </c>
      <c r="C468" s="10"/>
      <c r="E468" s="129" t="s">
        <v>7</v>
      </c>
      <c r="F468" s="130"/>
      <c r="G468" s="13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/>
      <c r="AA468" s="129" t="s">
        <v>7</v>
      </c>
      <c r="AB468" s="130"/>
      <c r="AC468" s="13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1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1">
      <c r="B470" s="12"/>
      <c r="C470" s="10"/>
      <c r="N470" s="129" t="s">
        <v>7</v>
      </c>
      <c r="O470" s="130"/>
      <c r="P470" s="130"/>
      <c r="Q470" s="13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1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1">
      <c r="B472" s="11"/>
      <c r="C472" s="10"/>
      <c r="V472" s="17"/>
      <c r="X472" s="11"/>
      <c r="Y472" s="10"/>
      <c r="AJ472" s="129" t="s">
        <v>7</v>
      </c>
      <c r="AK472" s="130"/>
      <c r="AL472" s="130"/>
      <c r="AM472" s="131"/>
      <c r="AN472" s="18">
        <f>SUM(AN456:AN471)</f>
        <v>0</v>
      </c>
      <c r="AO472" s="3"/>
    </row>
    <row r="473" spans="2:41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0</v>
      </c>
    </row>
    <row r="474" spans="2:41">
      <c r="D474" t="s">
        <v>22</v>
      </c>
      <c r="E474" t="s">
        <v>21</v>
      </c>
      <c r="V474" s="17"/>
      <c r="Z474" t="s">
        <v>22</v>
      </c>
      <c r="AA474" t="s">
        <v>21</v>
      </c>
    </row>
    <row r="475" spans="2:41">
      <c r="E475" s="1" t="s">
        <v>19</v>
      </c>
      <c r="V475" s="17"/>
      <c r="AA475" s="1" t="s">
        <v>19</v>
      </c>
    </row>
    <row r="476" spans="2:41">
      <c r="V476" s="17"/>
    </row>
    <row r="477" spans="2:41">
      <c r="V477" s="17"/>
    </row>
    <row r="478" spans="2:41">
      <c r="V478" s="17"/>
    </row>
    <row r="479" spans="2:41">
      <c r="V479" s="17"/>
    </row>
    <row r="480" spans="2:41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41" t="s">
        <v>66</v>
      </c>
      <c r="F488" s="147" t="s">
        <v>30</v>
      </c>
      <c r="G488" s="147"/>
      <c r="H488" s="147"/>
      <c r="V488" s="17"/>
      <c r="X488" s="144" t="s">
        <v>66</v>
      </c>
      <c r="AB488" s="140" t="s">
        <v>31</v>
      </c>
      <c r="AC488" s="140"/>
      <c r="AD488" s="140"/>
    </row>
    <row r="489" spans="1:43" ht="15" customHeight="1">
      <c r="B489" s="141"/>
      <c r="F489" s="147"/>
      <c r="G489" s="147"/>
      <c r="H489" s="147"/>
      <c r="V489" s="17"/>
      <c r="X489" s="144"/>
      <c r="AB489" s="140"/>
      <c r="AC489" s="140"/>
      <c r="AD489" s="140"/>
    </row>
    <row r="490" spans="1:43" ht="23.25" customHeight="1">
      <c r="B490" s="141"/>
      <c r="F490" s="147"/>
      <c r="G490" s="147"/>
      <c r="H490" s="147"/>
      <c r="V490" s="17"/>
      <c r="X490" s="144"/>
      <c r="AB490" s="140"/>
      <c r="AC490" s="140"/>
      <c r="AD490" s="140"/>
    </row>
    <row r="491" spans="1:43" ht="23.25">
      <c r="B491" s="23" t="s">
        <v>32</v>
      </c>
      <c r="C491" s="20">
        <f>IF(X452="PAGADO",0,C457)</f>
        <v>27.330000000000013</v>
      </c>
      <c r="E491" s="134" t="s">
        <v>557</v>
      </c>
      <c r="F491" s="134"/>
      <c r="G491" s="134"/>
      <c r="H491" s="134"/>
      <c r="V491" s="17"/>
      <c r="X491" s="23" t="s">
        <v>32</v>
      </c>
      <c r="Y491" s="20">
        <f>IF(B1291="PAGADO",0,C496)</f>
        <v>27.330000000000013</v>
      </c>
      <c r="AA491" s="134" t="s">
        <v>557</v>
      </c>
      <c r="AB491" s="134"/>
      <c r="AC491" s="134"/>
      <c r="AD491" s="134"/>
    </row>
    <row r="492" spans="1:43">
      <c r="B492" s="1" t="s">
        <v>0</v>
      </c>
      <c r="C492" s="19">
        <f>H507</f>
        <v>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27.330000000000013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27.330000000000013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27.330000000000013</v>
      </c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27.330000000000013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6" t="str">
        <f>IF(Y496&lt;0,"NO PAGAR","COBRAR'")</f>
        <v>COBRAR'</v>
      </c>
      <c r="Y497" s="136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36" t="str">
        <f>IF(C496&lt;0,"NO PAGAR","COBRAR'")</f>
        <v>COBRAR'</v>
      </c>
      <c r="C498" s="136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27" t="s">
        <v>9</v>
      </c>
      <c r="C499" s="12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27" t="s">
        <v>9</v>
      </c>
      <c r="Y499" s="12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 FAVOR '</v>
      </c>
      <c r="C500" s="10" t="b">
        <f>IF(Y457&lt;=0,Y457*-1)</f>
        <v>0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29" t="s">
        <v>7</v>
      </c>
      <c r="F507" s="130"/>
      <c r="G507" s="131"/>
      <c r="H507" s="5">
        <f>SUM(H493:H506)</f>
        <v>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29" t="s">
        <v>7</v>
      </c>
      <c r="AB507" s="130"/>
      <c r="AC507" s="131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29" t="s">
        <v>7</v>
      </c>
      <c r="O509" s="130"/>
      <c r="P509" s="130"/>
      <c r="Q509" s="131"/>
      <c r="R509" s="18">
        <f>SUM(R493:R508)</f>
        <v>0</v>
      </c>
      <c r="S509" s="3"/>
      <c r="V509" s="17"/>
      <c r="X509" s="12"/>
      <c r="Y509" s="10"/>
      <c r="AJ509" s="129" t="s">
        <v>7</v>
      </c>
      <c r="AK509" s="130"/>
      <c r="AL509" s="130"/>
      <c r="AM509" s="131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0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32" t="s">
        <v>29</v>
      </c>
      <c r="AD539" s="132"/>
      <c r="AE539" s="132"/>
    </row>
    <row r="540" spans="2:31" ht="15" customHeight="1">
      <c r="I540" s="76"/>
      <c r="J540" s="76"/>
      <c r="V540" s="17"/>
      <c r="AC540" s="132"/>
      <c r="AD540" s="132"/>
      <c r="AE540" s="132"/>
    </row>
    <row r="541" spans="2:31" ht="15" customHeight="1">
      <c r="H541" s="76"/>
      <c r="I541" s="76"/>
      <c r="J541" s="76"/>
      <c r="V541" s="17"/>
      <c r="AC541" s="132"/>
      <c r="AD541" s="132"/>
      <c r="AE541" s="132"/>
    </row>
    <row r="542" spans="2:31">
      <c r="B542" s="144" t="s">
        <v>67</v>
      </c>
      <c r="F542" s="140" t="s">
        <v>28</v>
      </c>
      <c r="G542" s="140"/>
      <c r="H542" s="140"/>
      <c r="V542" s="17"/>
    </row>
    <row r="543" spans="2:31">
      <c r="B543" s="144"/>
      <c r="F543" s="140"/>
      <c r="G543" s="140"/>
      <c r="H543" s="140"/>
      <c r="V543" s="17"/>
    </row>
    <row r="544" spans="2:31" ht="26.25" customHeight="1">
      <c r="B544" s="144"/>
      <c r="F544" s="140"/>
      <c r="G544" s="140"/>
      <c r="H544" s="140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27.330000000000013</v>
      </c>
      <c r="E545" s="134" t="s">
        <v>557</v>
      </c>
      <c r="F545" s="134"/>
      <c r="G545" s="134"/>
      <c r="H545" s="134"/>
      <c r="V545" s="17"/>
      <c r="X545" s="23" t="s">
        <v>32</v>
      </c>
      <c r="Y545" s="20">
        <f>IF(B545="PAGADO",0,C550)</f>
        <v>27.330000000000013</v>
      </c>
      <c r="AA545" s="134" t="s">
        <v>20</v>
      </c>
      <c r="AB545" s="134"/>
      <c r="AC545" s="134"/>
      <c r="AD545" s="134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27.330000000000013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27.330000000000013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27.330000000000013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27.330000000000013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35" t="str">
        <f>IF(C550&lt;0,"NO PAGAR","COBRAR")</f>
        <v>COBRAR</v>
      </c>
      <c r="C551" s="135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35" t="str">
        <f>IF(Y550&lt;0,"NO PAGAR","COBRAR")</f>
        <v>COBRAR</v>
      </c>
      <c r="Y551" s="135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27" t="s">
        <v>9</v>
      </c>
      <c r="C552" s="128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27" t="s">
        <v>9</v>
      </c>
      <c r="Y552" s="12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29" t="s">
        <v>7</v>
      </c>
      <c r="F561" s="130"/>
      <c r="G561" s="131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29" t="s">
        <v>7</v>
      </c>
      <c r="AB561" s="130"/>
      <c r="AC561" s="131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29" t="s">
        <v>7</v>
      </c>
      <c r="O563" s="130"/>
      <c r="P563" s="130"/>
      <c r="Q563" s="131"/>
      <c r="R563" s="18">
        <f>SUM(R547:R562)</f>
        <v>0</v>
      </c>
      <c r="S563" s="3"/>
      <c r="V563" s="17"/>
      <c r="X563" s="12"/>
      <c r="Y563" s="10"/>
      <c r="AJ563" s="129" t="s">
        <v>7</v>
      </c>
      <c r="AK563" s="130"/>
      <c r="AL563" s="130"/>
      <c r="AM563" s="131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33" t="s">
        <v>31</v>
      </c>
      <c r="AB585" s="133"/>
      <c r="AC585" s="133"/>
    </row>
    <row r="586" spans="1:43" ht="15" customHeight="1">
      <c r="H586" s="76"/>
      <c r="I586" s="76"/>
      <c r="J586" s="76"/>
      <c r="V586" s="17"/>
      <c r="AA586" s="133"/>
      <c r="AB586" s="133"/>
      <c r="AC586" s="133"/>
    </row>
    <row r="587" spans="1:43">
      <c r="B587" s="141" t="s">
        <v>67</v>
      </c>
      <c r="F587" s="140" t="s">
        <v>30</v>
      </c>
      <c r="G587" s="140"/>
      <c r="H587" s="140"/>
      <c r="V587" s="17"/>
    </row>
    <row r="588" spans="1:43">
      <c r="B588" s="141"/>
      <c r="F588" s="140"/>
      <c r="G588" s="140"/>
      <c r="H588" s="140"/>
      <c r="V588" s="17"/>
    </row>
    <row r="589" spans="1:43" ht="26.25" customHeight="1">
      <c r="B589" s="141"/>
      <c r="F589" s="140"/>
      <c r="G589" s="140"/>
      <c r="H589" s="140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27.330000000000013</v>
      </c>
      <c r="E590" s="134" t="s">
        <v>557</v>
      </c>
      <c r="F590" s="134"/>
      <c r="G590" s="134"/>
      <c r="H590" s="134"/>
      <c r="V590" s="17"/>
      <c r="X590" s="23" t="s">
        <v>32</v>
      </c>
      <c r="Y590" s="20">
        <f>IF(B1390="PAGADO",0,C595)</f>
        <v>27.330000000000013</v>
      </c>
      <c r="AA590" s="134" t="s">
        <v>20</v>
      </c>
      <c r="AB590" s="134"/>
      <c r="AC590" s="134"/>
      <c r="AD590" s="134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27.330000000000013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27.330000000000013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27.330000000000013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27.330000000000013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6" t="str">
        <f>IF(Y595&lt;0,"NO PAGAR","COBRAR'")</f>
        <v>COBRAR'</v>
      </c>
      <c r="Y596" s="136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36" t="str">
        <f>IF(C595&lt;0,"NO PAGAR","COBRAR'")</f>
        <v>COBRAR'</v>
      </c>
      <c r="C597" s="13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27" t="s">
        <v>9</v>
      </c>
      <c r="C598" s="12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27" t="s">
        <v>9</v>
      </c>
      <c r="Y598" s="12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29" t="s">
        <v>7</v>
      </c>
      <c r="F606" s="130"/>
      <c r="G606" s="131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29" t="s">
        <v>7</v>
      </c>
      <c r="AB606" s="130"/>
      <c r="AC606" s="131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29" t="s">
        <v>7</v>
      </c>
      <c r="O608" s="130"/>
      <c r="P608" s="130"/>
      <c r="Q608" s="131"/>
      <c r="R608" s="18">
        <f>SUM(R592:R607)</f>
        <v>0</v>
      </c>
      <c r="S608" s="3"/>
      <c r="V608" s="17"/>
      <c r="X608" s="12"/>
      <c r="Y608" s="10"/>
      <c r="AJ608" s="129" t="s">
        <v>7</v>
      </c>
      <c r="AK608" s="130"/>
      <c r="AL608" s="130"/>
      <c r="AM608" s="131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0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32" t="s">
        <v>29</v>
      </c>
      <c r="AD632" s="132"/>
      <c r="AE632" s="132"/>
    </row>
    <row r="633" spans="2:41" ht="15" customHeight="1">
      <c r="I633" s="76"/>
      <c r="J633" s="76"/>
      <c r="V633" s="17"/>
      <c r="AC633" s="132"/>
      <c r="AD633" s="132"/>
      <c r="AE633" s="132"/>
    </row>
    <row r="634" spans="2:41" ht="15" customHeight="1">
      <c r="H634" s="76"/>
      <c r="I634" s="76"/>
      <c r="J634" s="76"/>
      <c r="V634" s="17"/>
      <c r="AC634" s="132"/>
      <c r="AD634" s="132"/>
      <c r="AE634" s="132"/>
    </row>
    <row r="635" spans="2:41">
      <c r="B635" s="144" t="s">
        <v>68</v>
      </c>
      <c r="F635" s="140" t="s">
        <v>28</v>
      </c>
      <c r="G635" s="140"/>
      <c r="H635" s="140"/>
      <c r="V635" s="17"/>
    </row>
    <row r="636" spans="2:41">
      <c r="B636" s="144"/>
      <c r="F636" s="140"/>
      <c r="G636" s="140"/>
      <c r="H636" s="140"/>
      <c r="V636" s="17"/>
    </row>
    <row r="637" spans="2:41" ht="26.25" customHeight="1">
      <c r="B637" s="144"/>
      <c r="F637" s="140"/>
      <c r="G637" s="140"/>
      <c r="H637" s="140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27.330000000000013</v>
      </c>
      <c r="E638" s="134" t="s">
        <v>557</v>
      </c>
      <c r="F638" s="134"/>
      <c r="G638" s="134"/>
      <c r="H638" s="134"/>
      <c r="V638" s="17"/>
      <c r="X638" s="23" t="s">
        <v>32</v>
      </c>
      <c r="Y638" s="20">
        <f>IF(B638="PAGADO",0,C643)</f>
        <v>27.330000000000013</v>
      </c>
      <c r="AA638" s="134" t="s">
        <v>20</v>
      </c>
      <c r="AB638" s="134"/>
      <c r="AC638" s="134"/>
      <c r="AD638" s="134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27.330000000000013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27.330000000000013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27.330000000000013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27.330000000000013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35" t="str">
        <f>IF(C643&lt;0,"NO PAGAR","COBRAR")</f>
        <v>COBRAR</v>
      </c>
      <c r="C644" s="135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35" t="str">
        <f>IF(Y643&lt;0,"NO PAGAR","COBRAR")</f>
        <v>COBRAR</v>
      </c>
      <c r="Y644" s="135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27" t="s">
        <v>9</v>
      </c>
      <c r="C645" s="128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27" t="s">
        <v>9</v>
      </c>
      <c r="Y645" s="1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29" t="s">
        <v>7</v>
      </c>
      <c r="F654" s="130"/>
      <c r="G654" s="131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29" t="s">
        <v>7</v>
      </c>
      <c r="AB654" s="130"/>
      <c r="AC654" s="131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29" t="s">
        <v>7</v>
      </c>
      <c r="O656" s="130"/>
      <c r="P656" s="130"/>
      <c r="Q656" s="131"/>
      <c r="R656" s="18">
        <f>SUM(R640:R655)</f>
        <v>0</v>
      </c>
      <c r="S656" s="3"/>
      <c r="V656" s="17"/>
      <c r="X656" s="12"/>
      <c r="Y656" s="10"/>
      <c r="AJ656" s="129" t="s">
        <v>7</v>
      </c>
      <c r="AK656" s="130"/>
      <c r="AL656" s="130"/>
      <c r="AM656" s="131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33" t="s">
        <v>31</v>
      </c>
      <c r="AB678" s="133"/>
      <c r="AC678" s="133"/>
    </row>
    <row r="679" spans="1:43" ht="15" customHeight="1">
      <c r="H679" s="76"/>
      <c r="I679" s="76"/>
      <c r="J679" s="76"/>
      <c r="V679" s="17"/>
      <c r="AA679" s="133"/>
      <c r="AB679" s="133"/>
      <c r="AC679" s="133"/>
    </row>
    <row r="680" spans="1:43">
      <c r="B680" s="141" t="s">
        <v>68</v>
      </c>
      <c r="F680" s="140" t="s">
        <v>30</v>
      </c>
      <c r="G680" s="140"/>
      <c r="H680" s="140"/>
      <c r="V680" s="17"/>
    </row>
    <row r="681" spans="1:43">
      <c r="B681" s="141"/>
      <c r="F681" s="140"/>
      <c r="G681" s="140"/>
      <c r="H681" s="140"/>
      <c r="V681" s="17"/>
    </row>
    <row r="682" spans="1:43" ht="26.25" customHeight="1">
      <c r="B682" s="141"/>
      <c r="F682" s="140"/>
      <c r="G682" s="140"/>
      <c r="H682" s="140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27.330000000000013</v>
      </c>
      <c r="E683" s="134" t="s">
        <v>557</v>
      </c>
      <c r="F683" s="134"/>
      <c r="G683" s="134"/>
      <c r="H683" s="134"/>
      <c r="V683" s="17"/>
      <c r="X683" s="23" t="s">
        <v>32</v>
      </c>
      <c r="Y683" s="20">
        <f>IF(B1483="PAGADO",0,C688)</f>
        <v>27.330000000000013</v>
      </c>
      <c r="AA683" s="134" t="s">
        <v>20</v>
      </c>
      <c r="AB683" s="134"/>
      <c r="AC683" s="134"/>
      <c r="AD683" s="134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27.330000000000013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27.330000000000013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27.330000000000013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27.330000000000013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45" t="str">
        <f>IF(C688&lt;0,"NO PAGAR","COBRAR'")</f>
        <v>COBRAR'</v>
      </c>
      <c r="C689" s="145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6" t="str">
        <f>IF(Y688&lt;0,"NO PAGAR","COBRAR'")</f>
        <v>COBRAR'</v>
      </c>
      <c r="Y689" s="136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46"/>
      <c r="C690" s="146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27" t="s">
        <v>9</v>
      </c>
      <c r="C691" s="12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27" t="s">
        <v>9</v>
      </c>
      <c r="Y691" s="12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29" t="s">
        <v>7</v>
      </c>
      <c r="F699" s="130"/>
      <c r="G699" s="131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29" t="s">
        <v>7</v>
      </c>
      <c r="AB699" s="130"/>
      <c r="AC699" s="131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29" t="s">
        <v>7</v>
      </c>
      <c r="O701" s="130"/>
      <c r="P701" s="130"/>
      <c r="Q701" s="131"/>
      <c r="R701" s="18">
        <f>SUM(R685:R700)</f>
        <v>0</v>
      </c>
      <c r="S701" s="3"/>
      <c r="V701" s="17"/>
      <c r="X701" s="12"/>
      <c r="Y701" s="10"/>
      <c r="AJ701" s="129" t="s">
        <v>7</v>
      </c>
      <c r="AK701" s="130"/>
      <c r="AL701" s="130"/>
      <c r="AM701" s="131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32" t="s">
        <v>29</v>
      </c>
      <c r="AD725" s="132"/>
      <c r="AE725" s="132"/>
    </row>
    <row r="726" spans="2:41" ht="15" customHeight="1">
      <c r="I726" s="76"/>
      <c r="J726" s="76"/>
      <c r="V726" s="17"/>
      <c r="AC726" s="132"/>
      <c r="AD726" s="132"/>
      <c r="AE726" s="132"/>
    </row>
    <row r="727" spans="2:41" ht="15" customHeight="1">
      <c r="H727" s="76"/>
      <c r="I727" s="76"/>
      <c r="J727" s="76"/>
      <c r="V727" s="17"/>
      <c r="AC727" s="132"/>
      <c r="AD727" s="132"/>
      <c r="AE727" s="132"/>
    </row>
    <row r="728" spans="2:41">
      <c r="B728" s="144" t="s">
        <v>69</v>
      </c>
      <c r="F728" s="140" t="s">
        <v>28</v>
      </c>
      <c r="G728" s="140"/>
      <c r="H728" s="140"/>
      <c r="V728" s="17"/>
    </row>
    <row r="729" spans="2:41">
      <c r="B729" s="144"/>
      <c r="F729" s="140"/>
      <c r="G729" s="140"/>
      <c r="H729" s="140"/>
      <c r="V729" s="17"/>
    </row>
    <row r="730" spans="2:41" ht="26.25" customHeight="1">
      <c r="B730" s="144"/>
      <c r="F730" s="140"/>
      <c r="G730" s="140"/>
      <c r="H730" s="140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27.330000000000013</v>
      </c>
      <c r="E731" s="134" t="s">
        <v>557</v>
      </c>
      <c r="F731" s="134"/>
      <c r="G731" s="134"/>
      <c r="H731" s="134"/>
      <c r="V731" s="17"/>
      <c r="X731" s="23" t="s">
        <v>32</v>
      </c>
      <c r="Y731" s="20">
        <f>IF(B731="PAGADO",0,C736)</f>
        <v>27.330000000000013</v>
      </c>
      <c r="AA731" s="134" t="s">
        <v>20</v>
      </c>
      <c r="AB731" s="134"/>
      <c r="AC731" s="134"/>
      <c r="AD731" s="134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27.330000000000013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27.330000000000013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27.330000000000013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27.330000000000013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35" t="str">
        <f>IF(C736&lt;0,"NO PAGAR","COBRAR")</f>
        <v>COBRAR</v>
      </c>
      <c r="C737" s="135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35" t="str">
        <f>IF(Y736&lt;0,"NO PAGAR","COBRAR")</f>
        <v>COBRAR</v>
      </c>
      <c r="Y737" s="135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27" t="s">
        <v>9</v>
      </c>
      <c r="C738" s="128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27" t="s">
        <v>9</v>
      </c>
      <c r="Y738" s="12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29" t="s">
        <v>7</v>
      </c>
      <c r="F747" s="130"/>
      <c r="G747" s="131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29" t="s">
        <v>7</v>
      </c>
      <c r="AB747" s="130"/>
      <c r="AC747" s="131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29" t="s">
        <v>7</v>
      </c>
      <c r="O749" s="130"/>
      <c r="P749" s="130"/>
      <c r="Q749" s="131"/>
      <c r="R749" s="18">
        <f>SUM(R733:R748)</f>
        <v>0</v>
      </c>
      <c r="S749" s="3"/>
      <c r="V749" s="17"/>
      <c r="X749" s="12"/>
      <c r="Y749" s="10"/>
      <c r="AJ749" s="129" t="s">
        <v>7</v>
      </c>
      <c r="AK749" s="130"/>
      <c r="AL749" s="130"/>
      <c r="AM749" s="131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33" t="s">
        <v>31</v>
      </c>
      <c r="AB771" s="133"/>
      <c r="AC771" s="133"/>
    </row>
    <row r="772" spans="1:43" ht="15" customHeight="1">
      <c r="H772" s="76"/>
      <c r="I772" s="76"/>
      <c r="J772" s="76"/>
      <c r="V772" s="17"/>
      <c r="AA772" s="133"/>
      <c r="AB772" s="133"/>
      <c r="AC772" s="133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27.330000000000013</v>
      </c>
      <c r="E776" s="134" t="s">
        <v>557</v>
      </c>
      <c r="F776" s="134"/>
      <c r="G776" s="134"/>
      <c r="H776" s="134"/>
      <c r="V776" s="17"/>
      <c r="X776" s="23" t="s">
        <v>32</v>
      </c>
      <c r="Y776" s="20">
        <f>IF(B1576="PAGADO",0,C781)</f>
        <v>27.330000000000013</v>
      </c>
      <c r="AA776" s="134" t="s">
        <v>20</v>
      </c>
      <c r="AB776" s="134"/>
      <c r="AC776" s="134"/>
      <c r="AD776" s="134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27.330000000000013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27.330000000000013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27.330000000000013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27.330000000000013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6" t="str">
        <f>IF(Y781&lt;0,"NO PAGAR","COBRAR'")</f>
        <v>COBRAR'</v>
      </c>
      <c r="Y782" s="136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36" t="str">
        <f>IF(C781&lt;0,"NO PAGAR","COBRAR'")</f>
        <v>COBRAR'</v>
      </c>
      <c r="C783" s="136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27" t="s">
        <v>9</v>
      </c>
      <c r="C784" s="128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27" t="s">
        <v>9</v>
      </c>
      <c r="Y784" s="12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29" t="s">
        <v>7</v>
      </c>
      <c r="F792" s="130"/>
      <c r="G792" s="131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29" t="s">
        <v>7</v>
      </c>
      <c r="AB792" s="130"/>
      <c r="AC792" s="131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29" t="s">
        <v>7</v>
      </c>
      <c r="O794" s="130"/>
      <c r="P794" s="130"/>
      <c r="Q794" s="131"/>
      <c r="R794" s="18">
        <f>SUM(R778:R793)</f>
        <v>0</v>
      </c>
      <c r="S794" s="3"/>
      <c r="V794" s="17"/>
      <c r="X794" s="12"/>
      <c r="Y794" s="10"/>
      <c r="AJ794" s="129" t="s">
        <v>7</v>
      </c>
      <c r="AK794" s="130"/>
      <c r="AL794" s="130"/>
      <c r="AM794" s="131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32" t="s">
        <v>29</v>
      </c>
      <c r="AD818" s="132"/>
      <c r="AE818" s="132"/>
    </row>
    <row r="819" spans="2:41" ht="15" customHeight="1">
      <c r="H819" s="76" t="s">
        <v>28</v>
      </c>
      <c r="I819" s="76"/>
      <c r="J819" s="76"/>
      <c r="V819" s="17"/>
      <c r="AC819" s="132"/>
      <c r="AD819" s="132"/>
      <c r="AE819" s="132"/>
    </row>
    <row r="820" spans="2:41" ht="15" customHeight="1">
      <c r="H820" s="76"/>
      <c r="I820" s="76"/>
      <c r="J820" s="76"/>
      <c r="V820" s="17"/>
      <c r="AC820" s="132"/>
      <c r="AD820" s="132"/>
      <c r="AE820" s="132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27.330000000000013</v>
      </c>
      <c r="E824" s="134" t="s">
        <v>557</v>
      </c>
      <c r="F824" s="134"/>
      <c r="G824" s="134"/>
      <c r="H824" s="134"/>
      <c r="V824" s="17"/>
      <c r="X824" s="23" t="s">
        <v>32</v>
      </c>
      <c r="Y824" s="20">
        <f>IF(B824="PAGADO",0,C829)</f>
        <v>27.330000000000013</v>
      </c>
      <c r="AA824" s="134" t="s">
        <v>20</v>
      </c>
      <c r="AB824" s="134"/>
      <c r="AC824" s="134"/>
      <c r="AD824" s="134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27.330000000000013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27.330000000000013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27.330000000000013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27.330000000000013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35" t="str">
        <f>IF(C829&lt;0,"NO PAGAR","COBRAR")</f>
        <v>COBRAR</v>
      </c>
      <c r="C830" s="135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35" t="str">
        <f>IF(Y829&lt;0,"NO PAGAR","COBRAR")</f>
        <v>COBRAR</v>
      </c>
      <c r="Y830" s="135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27" t="s">
        <v>9</v>
      </c>
      <c r="C831" s="128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27" t="s">
        <v>9</v>
      </c>
      <c r="Y831" s="128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29" t="s">
        <v>7</v>
      </c>
      <c r="F840" s="130"/>
      <c r="G840" s="131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29" t="s">
        <v>7</v>
      </c>
      <c r="AB840" s="130"/>
      <c r="AC840" s="131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29" t="s">
        <v>7</v>
      </c>
      <c r="O842" s="130"/>
      <c r="P842" s="130"/>
      <c r="Q842" s="131"/>
      <c r="R842" s="18">
        <f>SUM(R826:R841)</f>
        <v>0</v>
      </c>
      <c r="S842" s="3"/>
      <c r="V842" s="17"/>
      <c r="X842" s="12"/>
      <c r="Y842" s="10"/>
      <c r="AJ842" s="129" t="s">
        <v>7</v>
      </c>
      <c r="AK842" s="130"/>
      <c r="AL842" s="130"/>
      <c r="AM842" s="131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33" t="s">
        <v>31</v>
      </c>
      <c r="AB864" s="133"/>
      <c r="AC864" s="133"/>
    </row>
    <row r="865" spans="2:41" ht="15" customHeight="1">
      <c r="H865" s="76"/>
      <c r="I865" s="76"/>
      <c r="J865" s="76"/>
      <c r="V865" s="17"/>
      <c r="AA865" s="133"/>
      <c r="AB865" s="133"/>
      <c r="AC865" s="133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27.330000000000013</v>
      </c>
      <c r="E869" s="134" t="s">
        <v>557</v>
      </c>
      <c r="F869" s="134"/>
      <c r="G869" s="134"/>
      <c r="H869" s="134"/>
      <c r="V869" s="17"/>
      <c r="X869" s="23" t="s">
        <v>32</v>
      </c>
      <c r="Y869" s="20">
        <f>IF(B1669="PAGADO",0,C874)</f>
        <v>27.330000000000013</v>
      </c>
      <c r="AA869" s="134" t="s">
        <v>20</v>
      </c>
      <c r="AB869" s="134"/>
      <c r="AC869" s="134"/>
      <c r="AD869" s="134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27.330000000000013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27.330000000000013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27.330000000000013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27.330000000000013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6" t="str">
        <f>IF(Y874&lt;0,"NO PAGAR","COBRAR'")</f>
        <v>COBRAR'</v>
      </c>
      <c r="Y875" s="13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36" t="str">
        <f>IF(C874&lt;0,"NO PAGAR","COBRAR'")</f>
        <v>COBRAR'</v>
      </c>
      <c r="C876" s="13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27" t="s">
        <v>9</v>
      </c>
      <c r="C877" s="12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27" t="s">
        <v>9</v>
      </c>
      <c r="Y877" s="12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29" t="s">
        <v>7</v>
      </c>
      <c r="F885" s="130"/>
      <c r="G885" s="13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29" t="s">
        <v>7</v>
      </c>
      <c r="AB885" s="130"/>
      <c r="AC885" s="13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29" t="s">
        <v>7</v>
      </c>
      <c r="O887" s="130"/>
      <c r="P887" s="130"/>
      <c r="Q887" s="131"/>
      <c r="R887" s="18">
        <f>SUM(R871:R886)</f>
        <v>0</v>
      </c>
      <c r="S887" s="3"/>
      <c r="V887" s="17"/>
      <c r="X887" s="12"/>
      <c r="Y887" s="10"/>
      <c r="AJ887" s="129" t="s">
        <v>7</v>
      </c>
      <c r="AK887" s="130"/>
      <c r="AL887" s="130"/>
      <c r="AM887" s="131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32" t="s">
        <v>29</v>
      </c>
      <c r="AD912" s="132"/>
      <c r="AE912" s="132"/>
    </row>
    <row r="913" spans="2:41" ht="15" customHeight="1">
      <c r="H913" s="76" t="s">
        <v>28</v>
      </c>
      <c r="I913" s="76"/>
      <c r="J913" s="76"/>
      <c r="V913" s="17"/>
      <c r="AC913" s="132"/>
      <c r="AD913" s="132"/>
      <c r="AE913" s="132"/>
    </row>
    <row r="914" spans="2:41" ht="15" customHeight="1">
      <c r="H914" s="76"/>
      <c r="I914" s="76"/>
      <c r="J914" s="76"/>
      <c r="V914" s="17"/>
      <c r="AC914" s="132"/>
      <c r="AD914" s="132"/>
      <c r="AE914" s="132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27.330000000000013</v>
      </c>
      <c r="E918" s="134" t="s">
        <v>557</v>
      </c>
      <c r="F918" s="134"/>
      <c r="G918" s="134"/>
      <c r="H918" s="134"/>
      <c r="V918" s="17"/>
      <c r="X918" s="23" t="s">
        <v>32</v>
      </c>
      <c r="Y918" s="20">
        <f>IF(B918="PAGADO",0,C923)</f>
        <v>27.330000000000013</v>
      </c>
      <c r="AA918" s="134" t="s">
        <v>20</v>
      </c>
      <c r="AB918" s="134"/>
      <c r="AC918" s="134"/>
      <c r="AD918" s="134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27.330000000000013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27.330000000000013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27.330000000000013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27.330000000000013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35" t="str">
        <f>IF(C923&lt;0,"NO PAGAR","COBRAR")</f>
        <v>COBRAR</v>
      </c>
      <c r="C924" s="135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35" t="str">
        <f>IF(Y923&lt;0,"NO PAGAR","COBRAR")</f>
        <v>COBRAR</v>
      </c>
      <c r="Y924" s="135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27" t="s">
        <v>9</v>
      </c>
      <c r="C925" s="12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27" t="s">
        <v>9</v>
      </c>
      <c r="Y925" s="12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29" t="s">
        <v>7</v>
      </c>
      <c r="F934" s="130"/>
      <c r="G934" s="131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29" t="s">
        <v>7</v>
      </c>
      <c r="AB934" s="130"/>
      <c r="AC934" s="131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29" t="s">
        <v>7</v>
      </c>
      <c r="O936" s="130"/>
      <c r="P936" s="130"/>
      <c r="Q936" s="131"/>
      <c r="R936" s="18">
        <f>SUM(R920:R935)</f>
        <v>0</v>
      </c>
      <c r="S936" s="3"/>
      <c r="V936" s="17"/>
      <c r="X936" s="12"/>
      <c r="Y936" s="10"/>
      <c r="AJ936" s="129" t="s">
        <v>7</v>
      </c>
      <c r="AK936" s="130"/>
      <c r="AL936" s="130"/>
      <c r="AM936" s="131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33" t="s">
        <v>31</v>
      </c>
      <c r="AB958" s="133"/>
      <c r="AC958" s="133"/>
    </row>
    <row r="959" spans="1:43" ht="15" customHeight="1">
      <c r="H959" s="76"/>
      <c r="I959" s="76"/>
      <c r="J959" s="76"/>
      <c r="V959" s="17"/>
      <c r="AA959" s="133"/>
      <c r="AB959" s="133"/>
      <c r="AC959" s="133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27.330000000000013</v>
      </c>
      <c r="E963" s="134" t="s">
        <v>557</v>
      </c>
      <c r="F963" s="134"/>
      <c r="G963" s="134"/>
      <c r="H963" s="134"/>
      <c r="V963" s="17"/>
      <c r="X963" s="23" t="s">
        <v>32</v>
      </c>
      <c r="Y963" s="20">
        <f>IF(B1763="PAGADO",0,C968)</f>
        <v>27.330000000000013</v>
      </c>
      <c r="AA963" s="134" t="s">
        <v>20</v>
      </c>
      <c r="AB963" s="134"/>
      <c r="AC963" s="134"/>
      <c r="AD963" s="134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27.330000000000013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27.330000000000013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27.330000000000013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27.330000000000013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6" t="str">
        <f>IF(Y968&lt;0,"NO PAGAR","COBRAR'")</f>
        <v>COBRAR'</v>
      </c>
      <c r="Y969" s="13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36" t="str">
        <f>IF(C968&lt;0,"NO PAGAR","COBRAR'")</f>
        <v>COBRAR'</v>
      </c>
      <c r="C970" s="136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27" t="s">
        <v>9</v>
      </c>
      <c r="C971" s="128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27" t="s">
        <v>9</v>
      </c>
      <c r="Y971" s="12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29" t="s">
        <v>7</v>
      </c>
      <c r="F979" s="130"/>
      <c r="G979" s="13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29" t="s">
        <v>7</v>
      </c>
      <c r="AB979" s="130"/>
      <c r="AC979" s="13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29" t="s">
        <v>7</v>
      </c>
      <c r="O981" s="130"/>
      <c r="P981" s="130"/>
      <c r="Q981" s="131"/>
      <c r="R981" s="18">
        <f>SUM(R965:R980)</f>
        <v>0</v>
      </c>
      <c r="S981" s="3"/>
      <c r="V981" s="17"/>
      <c r="X981" s="12"/>
      <c r="Y981" s="10"/>
      <c r="AJ981" s="129" t="s">
        <v>7</v>
      </c>
      <c r="AK981" s="130"/>
      <c r="AL981" s="130"/>
      <c r="AM981" s="131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32" t="s">
        <v>29</v>
      </c>
      <c r="AD1005" s="132"/>
      <c r="AE1005" s="132"/>
    </row>
    <row r="1006" spans="8:31" ht="15" customHeight="1">
      <c r="H1006" s="76" t="s">
        <v>28</v>
      </c>
      <c r="I1006" s="76"/>
      <c r="J1006" s="76"/>
      <c r="V1006" s="17"/>
      <c r="AC1006" s="132"/>
      <c r="AD1006" s="132"/>
      <c r="AE1006" s="132"/>
    </row>
    <row r="1007" spans="8:31" ht="15" customHeight="1">
      <c r="H1007" s="76"/>
      <c r="I1007" s="76"/>
      <c r="J1007" s="76"/>
      <c r="V1007" s="17"/>
      <c r="AC1007" s="132"/>
      <c r="AD1007" s="132"/>
      <c r="AE1007" s="132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27.330000000000013</v>
      </c>
      <c r="E1011" s="134" t="s">
        <v>557</v>
      </c>
      <c r="F1011" s="134"/>
      <c r="G1011" s="134"/>
      <c r="H1011" s="134"/>
      <c r="V1011" s="17"/>
      <c r="X1011" s="23" t="s">
        <v>32</v>
      </c>
      <c r="Y1011" s="20">
        <f>IF(B1011="PAGADO",0,C1016)</f>
        <v>27.330000000000013</v>
      </c>
      <c r="AA1011" s="134" t="s">
        <v>20</v>
      </c>
      <c r="AB1011" s="134"/>
      <c r="AC1011" s="134"/>
      <c r="AD1011" s="134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27.330000000000013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27.330000000000013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27.330000000000013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27.330000000000013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35" t="str">
        <f>IF(C1016&lt;0,"NO PAGAR","COBRAR")</f>
        <v>COBRAR</v>
      </c>
      <c r="C1017" s="135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35" t="str">
        <f>IF(Y1016&lt;0,"NO PAGAR","COBRAR")</f>
        <v>COBRAR</v>
      </c>
      <c r="Y1017" s="135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27" t="s">
        <v>9</v>
      </c>
      <c r="C1018" s="12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27" t="s">
        <v>9</v>
      </c>
      <c r="Y1018" s="12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29" t="s">
        <v>7</v>
      </c>
      <c r="F1027" s="130"/>
      <c r="G1027" s="131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29" t="s">
        <v>7</v>
      </c>
      <c r="AB1027" s="130"/>
      <c r="AC1027" s="131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29" t="s">
        <v>7</v>
      </c>
      <c r="O1029" s="130"/>
      <c r="P1029" s="130"/>
      <c r="Q1029" s="131"/>
      <c r="R1029" s="18">
        <f>SUM(R1013:R1028)</f>
        <v>0</v>
      </c>
      <c r="S1029" s="3"/>
      <c r="V1029" s="17"/>
      <c r="X1029" s="12"/>
      <c r="Y1029" s="10"/>
      <c r="AJ1029" s="129" t="s">
        <v>7</v>
      </c>
      <c r="AK1029" s="130"/>
      <c r="AL1029" s="130"/>
      <c r="AM1029" s="131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33" t="s">
        <v>31</v>
      </c>
      <c r="AB1051" s="133"/>
      <c r="AC1051" s="133"/>
    </row>
    <row r="1052" spans="1:43" ht="15" customHeight="1">
      <c r="H1052" s="76"/>
      <c r="I1052" s="76"/>
      <c r="J1052" s="76"/>
      <c r="V1052" s="17"/>
      <c r="AA1052" s="133"/>
      <c r="AB1052" s="133"/>
      <c r="AC1052" s="133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27.330000000000013</v>
      </c>
      <c r="E1056" s="134" t="s">
        <v>557</v>
      </c>
      <c r="F1056" s="134"/>
      <c r="G1056" s="134"/>
      <c r="H1056" s="134"/>
      <c r="V1056" s="17"/>
      <c r="X1056" s="23" t="s">
        <v>32</v>
      </c>
      <c r="Y1056" s="20">
        <f>IF(B1856="PAGADO",0,C1061)</f>
        <v>27.330000000000013</v>
      </c>
      <c r="AA1056" s="134" t="s">
        <v>20</v>
      </c>
      <c r="AB1056" s="134"/>
      <c r="AC1056" s="134"/>
      <c r="AD1056" s="134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27.330000000000013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27.330000000000013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27.330000000000013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27.330000000000013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6" t="str">
        <f>IF(Y1061&lt;0,"NO PAGAR","COBRAR'")</f>
        <v>COBRAR'</v>
      </c>
      <c r="Y1062" s="136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36" t="str">
        <f>IF(C1061&lt;0,"NO PAGAR","COBRAR'")</f>
        <v>COBRAR'</v>
      </c>
      <c r="C1063" s="136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27" t="s">
        <v>9</v>
      </c>
      <c r="C1064" s="128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27" t="s">
        <v>9</v>
      </c>
      <c r="Y1064" s="12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29" t="s">
        <v>7</v>
      </c>
      <c r="F1072" s="130"/>
      <c r="G1072" s="131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29" t="s">
        <v>7</v>
      </c>
      <c r="AB1072" s="130"/>
      <c r="AC1072" s="131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29" t="s">
        <v>7</v>
      </c>
      <c r="O1074" s="130"/>
      <c r="P1074" s="130"/>
      <c r="Q1074" s="131"/>
      <c r="R1074" s="18">
        <f>SUM(R1058:R1073)</f>
        <v>0</v>
      </c>
      <c r="S1074" s="3"/>
      <c r="V1074" s="17"/>
      <c r="X1074" s="12"/>
      <c r="Y1074" s="10"/>
      <c r="AJ1074" s="129" t="s">
        <v>7</v>
      </c>
      <c r="AK1074" s="130"/>
      <c r="AL1074" s="130"/>
      <c r="AM1074" s="131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W417" zoomScale="78" zoomScaleNormal="78" workbookViewId="0">
      <selection activeCell="AE431" sqref="AE43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4" t="s">
        <v>83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20</v>
      </c>
      <c r="AB8" s="134"/>
      <c r="AC8" s="134"/>
      <c r="AD8" s="134"/>
      <c r="AK8" s="143" t="s">
        <v>10</v>
      </c>
      <c r="AL8" s="143"/>
      <c r="AM8" s="14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29" t="s">
        <v>7</v>
      </c>
      <c r="AB24" s="130"/>
      <c r="AC24" s="13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4" t="s">
        <v>197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83</v>
      </c>
      <c r="AB53" s="134"/>
      <c r="AC53" s="134"/>
      <c r="AD53" s="134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2" t="s">
        <v>29</v>
      </c>
      <c r="AD96" s="132"/>
      <c r="AE96" s="132"/>
    </row>
    <row r="97" spans="2:41">
      <c r="H97" s="133" t="s">
        <v>28</v>
      </c>
      <c r="I97" s="133"/>
      <c r="J97" s="133"/>
      <c r="V97" s="17"/>
      <c r="AC97" s="132"/>
      <c r="AD97" s="132"/>
      <c r="AE97" s="132"/>
    </row>
    <row r="98" spans="2:41">
      <c r="H98" s="133"/>
      <c r="I98" s="133"/>
      <c r="J98" s="133"/>
      <c r="V98" s="17"/>
      <c r="AC98" s="132"/>
      <c r="AD98" s="132"/>
      <c r="AE98" s="132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4" t="s">
        <v>83</v>
      </c>
      <c r="F102" s="134"/>
      <c r="G102" s="134"/>
      <c r="H102" s="134"/>
      <c r="V102" s="17"/>
      <c r="X102" s="23" t="s">
        <v>32</v>
      </c>
      <c r="Y102" s="20">
        <f>IF(B102="PAGADO",0,C107)</f>
        <v>0</v>
      </c>
      <c r="AA102" s="134" t="s">
        <v>20</v>
      </c>
      <c r="AB102" s="134"/>
      <c r="AC102" s="134"/>
      <c r="AD102" s="134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35" t="str">
        <f>IF(C107&lt;0,"NO PAGAR","COBRAR")</f>
        <v>COBRAR</v>
      </c>
      <c r="C108" s="13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5" t="str">
        <f>IF(Y107&lt;0,"NO PAGAR","COBRAR")</f>
        <v>NO PAGAR</v>
      </c>
      <c r="Y108" s="13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27" t="s">
        <v>9</v>
      </c>
      <c r="C109" s="12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27" t="s">
        <v>9</v>
      </c>
      <c r="Y109" s="1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29" t="s">
        <v>7</v>
      </c>
      <c r="F118" s="130"/>
      <c r="G118" s="13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29" t="s">
        <v>7</v>
      </c>
      <c r="AB118" s="130"/>
      <c r="AC118" s="13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29" t="s">
        <v>7</v>
      </c>
      <c r="O120" s="130"/>
      <c r="P120" s="130"/>
      <c r="Q120" s="131"/>
      <c r="R120" s="18">
        <f>SUM(R104:R119)</f>
        <v>0</v>
      </c>
      <c r="S120" s="3"/>
      <c r="V120" s="17"/>
      <c r="X120" s="12"/>
      <c r="Y120" s="10"/>
      <c r="AJ120" s="129" t="s">
        <v>7</v>
      </c>
      <c r="AK120" s="130"/>
      <c r="AL120" s="130"/>
      <c r="AM120" s="131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3" t="s">
        <v>30</v>
      </c>
      <c r="I128" s="133"/>
      <c r="J128" s="133"/>
      <c r="V128" s="17"/>
      <c r="AA128" s="133" t="s">
        <v>31</v>
      </c>
      <c r="AB128" s="133"/>
      <c r="AC128" s="133"/>
    </row>
    <row r="129" spans="2:41">
      <c r="H129" s="133"/>
      <c r="I129" s="133"/>
      <c r="J129" s="133"/>
      <c r="V129" s="17"/>
      <c r="AA129" s="133"/>
      <c r="AB129" s="133"/>
      <c r="AC129" s="133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4" t="s">
        <v>20</v>
      </c>
      <c r="F133" s="134"/>
      <c r="G133" s="134"/>
      <c r="H133" s="134"/>
      <c r="V133" s="17"/>
      <c r="X133" s="23" t="s">
        <v>32</v>
      </c>
      <c r="Y133" s="20">
        <f>IF(B133="PAGADO",0,C138)</f>
        <v>0</v>
      </c>
      <c r="AA133" s="134" t="s">
        <v>20</v>
      </c>
      <c r="AB133" s="134"/>
      <c r="AC133" s="134"/>
      <c r="AD133" s="134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36" t="str">
        <f>IF(Y138&lt;0,"NO PAGAR","COBRAR'")</f>
        <v>COBRAR'</v>
      </c>
      <c r="Y139" s="13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36" t="str">
        <f>IF(C138&lt;0,"NO PAGAR","COBRAR'")</f>
        <v>COBRAR'</v>
      </c>
      <c r="C140" s="13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27" t="s">
        <v>9</v>
      </c>
      <c r="C141" s="12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27" t="s">
        <v>9</v>
      </c>
      <c r="Y141" s="12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29" t="s">
        <v>7</v>
      </c>
      <c r="F149" s="130"/>
      <c r="G149" s="13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29" t="s">
        <v>7</v>
      </c>
      <c r="AB149" s="130"/>
      <c r="AC149" s="13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29" t="s">
        <v>7</v>
      </c>
      <c r="O151" s="130"/>
      <c r="P151" s="130"/>
      <c r="Q151" s="131"/>
      <c r="R151" s="18">
        <f>SUM(R135:R150)</f>
        <v>0</v>
      </c>
      <c r="S151" s="3"/>
      <c r="V151" s="17"/>
      <c r="X151" s="12"/>
      <c r="Y151" s="10"/>
      <c r="AJ151" s="129" t="s">
        <v>7</v>
      </c>
      <c r="AK151" s="130"/>
      <c r="AL151" s="130"/>
      <c r="AM151" s="131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2" t="s">
        <v>29</v>
      </c>
      <c r="AD167" s="132"/>
      <c r="AE167" s="132"/>
    </row>
    <row r="168" spans="2:41">
      <c r="H168" s="133" t="s">
        <v>28</v>
      </c>
      <c r="I168" s="133"/>
      <c r="J168" s="133"/>
      <c r="V168" s="17"/>
      <c r="AC168" s="132"/>
      <c r="AD168" s="132"/>
      <c r="AE168" s="132"/>
    </row>
    <row r="169" spans="2:41">
      <c r="H169" s="133"/>
      <c r="I169" s="133"/>
      <c r="J169" s="133"/>
      <c r="V169" s="17"/>
      <c r="AC169" s="132"/>
      <c r="AD169" s="132"/>
      <c r="AE169" s="132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4" t="s">
        <v>20</v>
      </c>
      <c r="F173" s="134"/>
      <c r="G173" s="134"/>
      <c r="H173" s="134"/>
      <c r="V173" s="17"/>
      <c r="X173" s="23" t="s">
        <v>32</v>
      </c>
      <c r="Y173" s="20">
        <f>IF(B172="PAGADO",0,C177)</f>
        <v>76.029999999999973</v>
      </c>
      <c r="AA173" s="134" t="s">
        <v>437</v>
      </c>
      <c r="AB173" s="134"/>
      <c r="AC173" s="134"/>
      <c r="AD173" s="134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35" t="str">
        <f>IF(C177&lt;0,"NO PAGAR","COBRAR")</f>
        <v>COBRAR</v>
      </c>
      <c r="C178" s="13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27" t="s">
        <v>9</v>
      </c>
      <c r="C179" s="1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5" t="str">
        <f>IF(Y178&lt;0,"NO PAGAR","COBRAR")</f>
        <v>NO PAGAR</v>
      </c>
      <c r="Y179" s="13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27" t="s">
        <v>9</v>
      </c>
      <c r="Y180" s="1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29" t="s">
        <v>7</v>
      </c>
      <c r="F189" s="130"/>
      <c r="G189" s="13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29" t="s">
        <v>7</v>
      </c>
      <c r="AB189" s="130"/>
      <c r="AC189" s="13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29" t="s">
        <v>7</v>
      </c>
      <c r="O191" s="130"/>
      <c r="P191" s="130"/>
      <c r="Q191" s="131"/>
      <c r="R191" s="18">
        <f>SUM(R175:R190)</f>
        <v>0</v>
      </c>
      <c r="S191" s="3"/>
      <c r="V191" s="17"/>
      <c r="X191" s="12"/>
      <c r="Y191" s="10"/>
      <c r="AJ191" s="129" t="s">
        <v>7</v>
      </c>
      <c r="AK191" s="130"/>
      <c r="AL191" s="130"/>
      <c r="AM191" s="131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3" t="s">
        <v>30</v>
      </c>
      <c r="I213" s="133"/>
      <c r="J213" s="133"/>
      <c r="V213" s="17"/>
      <c r="AA213" s="133" t="s">
        <v>31</v>
      </c>
      <c r="AB213" s="133"/>
      <c r="AC213" s="133"/>
    </row>
    <row r="214" spans="1:43">
      <c r="H214" s="133"/>
      <c r="I214" s="133"/>
      <c r="J214" s="133"/>
      <c r="V214" s="17"/>
      <c r="AA214" s="133"/>
      <c r="AB214" s="133"/>
      <c r="AC214" s="133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4" t="s">
        <v>497</v>
      </c>
      <c r="F218" s="134"/>
      <c r="G218" s="134"/>
      <c r="H218" s="134"/>
      <c r="V218" s="17"/>
      <c r="X218" s="23" t="s">
        <v>32</v>
      </c>
      <c r="Y218" s="20">
        <f>IF(B239="PAGADO",0,C222)</f>
        <v>293.27999999999997</v>
      </c>
      <c r="AA218" s="134" t="s">
        <v>534</v>
      </c>
      <c r="AB218" s="134"/>
      <c r="AC218" s="134"/>
      <c r="AD218" s="134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36" t="str">
        <f>IF(C222&lt;0,"NO PAGAR","COBRAR'")</f>
        <v>COBRAR'</v>
      </c>
      <c r="C224" s="13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36" t="str">
        <f>IF(Y223&lt;0,"NO PAGAR","COBRAR'")</f>
        <v>NO PAGAR</v>
      </c>
      <c r="Y224" s="136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27" t="s">
        <v>9</v>
      </c>
      <c r="C225" s="12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27" t="s">
        <v>9</v>
      </c>
      <c r="Y226" s="12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29" t="s">
        <v>7</v>
      </c>
      <c r="F234" s="130"/>
      <c r="G234" s="13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29" t="s">
        <v>7</v>
      </c>
      <c r="AB234" s="130"/>
      <c r="AC234" s="13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29" t="s">
        <v>7</v>
      </c>
      <c r="O236" s="130"/>
      <c r="P236" s="130"/>
      <c r="Q236" s="131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29" t="s">
        <v>7</v>
      </c>
      <c r="AK236" s="130"/>
      <c r="AL236" s="130"/>
      <c r="AM236" s="131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2" t="s">
        <v>29</v>
      </c>
      <c r="AD259" s="132"/>
      <c r="AE259" s="132"/>
    </row>
    <row r="260" spans="2:41">
      <c r="H260" s="133" t="s">
        <v>28</v>
      </c>
      <c r="I260" s="133"/>
      <c r="J260" s="133"/>
      <c r="V260" s="17"/>
      <c r="AC260" s="132"/>
      <c r="AD260" s="132"/>
      <c r="AE260" s="132"/>
    </row>
    <row r="261" spans="2:41">
      <c r="H261" s="133"/>
      <c r="I261" s="133"/>
      <c r="J261" s="133"/>
      <c r="V261" s="17"/>
      <c r="AC261" s="132"/>
      <c r="AD261" s="132"/>
      <c r="AE261" s="132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4" t="s">
        <v>594</v>
      </c>
      <c r="F265" s="134"/>
      <c r="G265" s="134"/>
      <c r="H265" s="134"/>
      <c r="V265" s="17"/>
      <c r="X265" s="23" t="s">
        <v>32</v>
      </c>
      <c r="Y265" s="20">
        <f>IF(B264="PAGADO",0,C269)</f>
        <v>205.25000000000011</v>
      </c>
      <c r="AA265" s="134" t="s">
        <v>437</v>
      </c>
      <c r="AB265" s="134"/>
      <c r="AC265" s="134"/>
      <c r="AD265" s="134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35" t="str">
        <f>IF(C269&lt;0,"NO PAGAR","COBRAR")</f>
        <v>COBRAR</v>
      </c>
      <c r="C270" s="13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27" t="s">
        <v>9</v>
      </c>
      <c r="C271" s="1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5" t="str">
        <f>IF(Y270&lt;0,"NO PAGAR","COBRAR")</f>
        <v>COBRAR</v>
      </c>
      <c r="Y271" s="13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27" t="s">
        <v>9</v>
      </c>
      <c r="Y272" s="1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29" t="s">
        <v>7</v>
      </c>
      <c r="F281" s="130"/>
      <c r="G281" s="13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29" t="s">
        <v>7</v>
      </c>
      <c r="AB281" s="130"/>
      <c r="AC281" s="13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29" t="s">
        <v>7</v>
      </c>
      <c r="O283" s="130"/>
      <c r="P283" s="130"/>
      <c r="Q283" s="131"/>
      <c r="R283" s="18">
        <f>SUM(R267:R282)</f>
        <v>40</v>
      </c>
      <c r="S283" s="3"/>
      <c r="V283" s="17"/>
      <c r="X283" s="12"/>
      <c r="Y283" s="10"/>
      <c r="AJ283" s="129" t="s">
        <v>7</v>
      </c>
      <c r="AK283" s="130"/>
      <c r="AL283" s="130"/>
      <c r="AM283" s="131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3" t="s">
        <v>30</v>
      </c>
      <c r="I305" s="133"/>
      <c r="J305" s="133"/>
      <c r="V305" s="17"/>
      <c r="AA305" s="133" t="s">
        <v>31</v>
      </c>
      <c r="AB305" s="133"/>
      <c r="AC305" s="133"/>
    </row>
    <row r="306" spans="2:41">
      <c r="H306" s="133"/>
      <c r="I306" s="133"/>
      <c r="J306" s="133"/>
      <c r="V306" s="17"/>
      <c r="AA306" s="133"/>
      <c r="AB306" s="133"/>
      <c r="AC306" s="133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4" t="s">
        <v>437</v>
      </c>
      <c r="F310" s="134"/>
      <c r="G310" s="134"/>
      <c r="H310" s="134"/>
      <c r="V310" s="17"/>
      <c r="X310" s="23" t="s">
        <v>32</v>
      </c>
      <c r="Y310" s="20">
        <f>IF(B1050="PAGADO",0,C315)</f>
        <v>-647.71</v>
      </c>
      <c r="AA310" s="134" t="s">
        <v>704</v>
      </c>
      <c r="AB310" s="134"/>
      <c r="AC310" s="134"/>
      <c r="AD310" s="134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36" t="str">
        <f>IF(Y315&lt;0,"NO PAGAR","COBRAR'")</f>
        <v>NO PAGAR</v>
      </c>
      <c r="Y316" s="13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27" t="s">
        <v>9</v>
      </c>
      <c r="Y318" s="12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29" t="s">
        <v>7</v>
      </c>
      <c r="F326" s="130"/>
      <c r="G326" s="13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29" t="s">
        <v>7</v>
      </c>
      <c r="AB326" s="130"/>
      <c r="AC326" s="13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29" t="s">
        <v>7</v>
      </c>
      <c r="O328" s="130"/>
      <c r="P328" s="130"/>
      <c r="Q328" s="131"/>
      <c r="R328" s="18">
        <f>SUM(R312:R327)</f>
        <v>2600</v>
      </c>
      <c r="S328" s="3"/>
      <c r="V328" s="17"/>
      <c r="X328" s="12"/>
      <c r="Y328" s="10"/>
      <c r="AJ328" s="129" t="s">
        <v>7</v>
      </c>
      <c r="AK328" s="130"/>
      <c r="AL328" s="130"/>
      <c r="AM328" s="131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33" t="s">
        <v>28</v>
      </c>
      <c r="I345" s="133"/>
      <c r="J345" s="133"/>
      <c r="V345" s="17"/>
    </row>
    <row r="346" spans="2:41">
      <c r="H346" s="133"/>
      <c r="I346" s="133"/>
      <c r="J346" s="133"/>
      <c r="V346" s="17"/>
    </row>
    <row r="347" spans="2:41">
      <c r="V347" s="17"/>
      <c r="X347" s="144" t="s">
        <v>64</v>
      </c>
      <c r="AB347" s="139" t="s">
        <v>29</v>
      </c>
      <c r="AC347" s="139"/>
      <c r="AD347" s="139"/>
    </row>
    <row r="348" spans="2:41">
      <c r="V348" s="17"/>
      <c r="X348" s="144"/>
      <c r="AB348" s="139"/>
      <c r="AC348" s="139"/>
      <c r="AD348" s="139"/>
    </row>
    <row r="349" spans="2:41" ht="23.25">
      <c r="B349" s="22" t="s">
        <v>64</v>
      </c>
      <c r="V349" s="17"/>
      <c r="X349" s="144"/>
      <c r="AB349" s="139"/>
      <c r="AC349" s="139"/>
      <c r="AD349" s="139"/>
    </row>
    <row r="350" spans="2:41" ht="23.25">
      <c r="B350" s="23" t="s">
        <v>32</v>
      </c>
      <c r="C350" s="20">
        <f>IF(X310="PAGADO",0,Y315)</f>
        <v>-785.77</v>
      </c>
      <c r="E350" s="134" t="s">
        <v>437</v>
      </c>
      <c r="F350" s="134"/>
      <c r="G350" s="134"/>
      <c r="H350" s="134"/>
      <c r="V350" s="17"/>
      <c r="X350" s="23" t="s">
        <v>32</v>
      </c>
      <c r="Y350" s="20">
        <f>IF(B350="PAGADO",0,C355)</f>
        <v>-215.76999999999998</v>
      </c>
      <c r="AA350" s="134" t="s">
        <v>704</v>
      </c>
      <c r="AB350" s="134"/>
      <c r="AC350" s="134"/>
      <c r="AD350" s="134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35" t="str">
        <f>IF(C355&lt;0,"NO PAGAR","COBRAR")</f>
        <v>NO PAGAR</v>
      </c>
      <c r="C356" s="13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35" t="str">
        <f>IF(Y355&lt;0,"NO PAGAR","COBRAR")</f>
        <v>COBRAR</v>
      </c>
      <c r="Y356" s="135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27" t="s">
        <v>9</v>
      </c>
      <c r="C357" s="12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27" t="s">
        <v>9</v>
      </c>
      <c r="Y357" s="12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29" t="s">
        <v>7</v>
      </c>
      <c r="AK361" s="130"/>
      <c r="AL361" s="130"/>
      <c r="AM361" s="131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29" t="s">
        <v>7</v>
      </c>
      <c r="F366" s="130"/>
      <c r="G366" s="13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29" t="s">
        <v>7</v>
      </c>
      <c r="AB366" s="130"/>
      <c r="AC366" s="131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29" t="s">
        <v>7</v>
      </c>
      <c r="O368" s="130"/>
      <c r="P368" s="130"/>
      <c r="Q368" s="131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33" t="s">
        <v>30</v>
      </c>
      <c r="I384" s="133"/>
      <c r="J384" s="133"/>
      <c r="V384" s="17"/>
      <c r="AA384" s="133" t="s">
        <v>31</v>
      </c>
      <c r="AB384" s="133"/>
      <c r="AC384" s="133"/>
    </row>
    <row r="385" spans="2:41">
      <c r="H385" s="133"/>
      <c r="I385" s="133"/>
      <c r="J385" s="133"/>
      <c r="V385" s="17"/>
      <c r="AA385" s="133"/>
      <c r="AB385" s="133"/>
      <c r="AC385" s="133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34" t="s">
        <v>782</v>
      </c>
      <c r="F389" s="134"/>
      <c r="G389" s="134"/>
      <c r="H389" s="134"/>
      <c r="V389" s="17"/>
      <c r="X389" s="23" t="s">
        <v>32</v>
      </c>
      <c r="Y389" s="20">
        <f>IF(B1143="PAGADO",0,C394)</f>
        <v>-132.38000000000011</v>
      </c>
      <c r="AA389" s="134" t="s">
        <v>846</v>
      </c>
      <c r="AB389" s="134"/>
      <c r="AC389" s="134"/>
      <c r="AD389" s="134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36" t="str">
        <f>IF(Y394&lt;0,"NO PAGAR","COBRAR'")</f>
        <v>COBRAR'</v>
      </c>
      <c r="Y395" s="13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36" t="str">
        <f>IF(C394&lt;0,"NO PAGAR","COBRAR'")</f>
        <v>NO PAGAR</v>
      </c>
      <c r="C396" s="13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27" t="s">
        <v>9</v>
      </c>
      <c r="C397" s="12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27" t="s">
        <v>9</v>
      </c>
      <c r="Y397" s="12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29" t="s">
        <v>7</v>
      </c>
      <c r="AK399" s="130"/>
      <c r="AL399" s="130"/>
      <c r="AM399" s="131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29" t="s">
        <v>7</v>
      </c>
      <c r="F405" s="130"/>
      <c r="G405" s="13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29" t="s">
        <v>7</v>
      </c>
      <c r="AB405" s="130"/>
      <c r="AC405" s="131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29" t="s">
        <v>7</v>
      </c>
      <c r="O407" s="130"/>
      <c r="P407" s="130"/>
      <c r="Q407" s="131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>
      <c r="V418" s="17"/>
      <c r="AC418" s="132" t="s">
        <v>29</v>
      </c>
      <c r="AD418" s="132"/>
      <c r="AE418" s="132"/>
    </row>
    <row r="419" spans="2:41">
      <c r="H419" s="133" t="s">
        <v>28</v>
      </c>
      <c r="I419" s="133"/>
      <c r="J419" s="133"/>
      <c r="V419" s="17"/>
      <c r="AC419" s="132"/>
      <c r="AD419" s="132"/>
      <c r="AE419" s="132"/>
    </row>
    <row r="420" spans="2:41">
      <c r="H420" s="133"/>
      <c r="I420" s="133"/>
      <c r="J420" s="133"/>
      <c r="V420" s="17"/>
      <c r="AC420" s="132"/>
      <c r="AD420" s="132"/>
      <c r="AE420" s="132"/>
    </row>
    <row r="421" spans="2:41">
      <c r="V421" s="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3"/>
      <c r="AK423" s="3"/>
      <c r="AL423" s="3"/>
      <c r="AM423" s="3"/>
      <c r="AN423" s="18"/>
      <c r="AO423" s="3"/>
    </row>
    <row r="424" spans="2:41" ht="23.25">
      <c r="B424" s="23" t="s">
        <v>32</v>
      </c>
      <c r="C424" s="20">
        <f>IF(X389="PAGADO",0,Y394)</f>
        <v>542.56999999999994</v>
      </c>
      <c r="E424" s="134" t="s">
        <v>782</v>
      </c>
      <c r="F424" s="134"/>
      <c r="G424" s="134"/>
      <c r="H424" s="134"/>
      <c r="V424" s="17"/>
      <c r="X424" s="23" t="s">
        <v>32</v>
      </c>
      <c r="Y424" s="20">
        <f>IF(B424="PAGADO",0,C429)</f>
        <v>233.90999999999997</v>
      </c>
      <c r="AA424" s="134" t="s">
        <v>437</v>
      </c>
      <c r="AB424" s="134"/>
      <c r="AC424" s="134"/>
      <c r="AD424" s="134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583.91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35" t="str">
        <f>IF(C429&lt;0,"NO PAGAR","COBRAR")</f>
        <v>COBRAR</v>
      </c>
      <c r="C430" s="13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35" t="str">
        <f>IF(Y429&lt;0,"NO PAGAR","COBRAR")</f>
        <v>COBRAR</v>
      </c>
      <c r="Y430" s="13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27" t="s">
        <v>9</v>
      </c>
      <c r="C431" s="12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27" t="s">
        <v>9</v>
      </c>
      <c r="Y431" s="12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14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29" t="s">
        <v>7</v>
      </c>
      <c r="AK439" s="130"/>
      <c r="AL439" s="130"/>
      <c r="AM439" s="131"/>
      <c r="AN439" s="18">
        <f>SUM(AN423:AN438)</f>
        <v>0</v>
      </c>
      <c r="AO439" s="3"/>
    </row>
    <row r="440" spans="2:41">
      <c r="B440" s="11" t="s">
        <v>17</v>
      </c>
      <c r="C440" s="10"/>
      <c r="E440" s="129" t="s">
        <v>7</v>
      </c>
      <c r="F440" s="130"/>
      <c r="G440" s="13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17</v>
      </c>
      <c r="Y440" s="10"/>
      <c r="AA440" s="129" t="s">
        <v>7</v>
      </c>
      <c r="AB440" s="130"/>
      <c r="AC440" s="131"/>
      <c r="AD440" s="5">
        <f>SUM(AD426:AD439)</f>
        <v>350</v>
      </c>
    </row>
    <row r="441" spans="2:41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</row>
    <row r="442" spans="2:41">
      <c r="B442" s="12"/>
      <c r="C442" s="10"/>
      <c r="N442" s="129" t="s">
        <v>7</v>
      </c>
      <c r="O442" s="130"/>
      <c r="P442" s="130"/>
      <c r="Q442" s="131"/>
      <c r="R442" s="18">
        <f>SUM(R426:R441)</f>
        <v>700</v>
      </c>
      <c r="S442" s="3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1"/>
      <c r="C445" s="10"/>
      <c r="V445" s="17"/>
      <c r="X445" s="11"/>
      <c r="Y445" s="10"/>
    </row>
    <row r="446" spans="2:41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0</v>
      </c>
    </row>
    <row r="447" spans="2:41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1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33" t="s">
        <v>30</v>
      </c>
      <c r="I459" s="133"/>
      <c r="J459" s="133"/>
      <c r="V459" s="17"/>
      <c r="AA459" s="133" t="s">
        <v>31</v>
      </c>
      <c r="AB459" s="133"/>
      <c r="AC459" s="133"/>
    </row>
    <row r="460" spans="1:43">
      <c r="H460" s="133"/>
      <c r="I460" s="133"/>
      <c r="J460" s="133"/>
      <c r="V460" s="17"/>
      <c r="AA460" s="133"/>
      <c r="AB460" s="133"/>
      <c r="AC460" s="133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IF(X424="PAGADO",0,C429)</f>
        <v>233.90999999999997</v>
      </c>
      <c r="E464" s="134" t="s">
        <v>782</v>
      </c>
      <c r="F464" s="134"/>
      <c r="G464" s="134"/>
      <c r="H464" s="134"/>
      <c r="V464" s="17"/>
      <c r="X464" s="23" t="s">
        <v>32</v>
      </c>
      <c r="Y464" s="20">
        <f>IF(B1240="PAGADO",0,C469)</f>
        <v>233.90999999999997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233.90999999999997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233.90999999999997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233.90999999999997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233.90999999999997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6" t="str">
        <f>IF(Y469&lt;0,"NO PAGAR","COBRAR'")</f>
        <v>COBRAR'</v>
      </c>
      <c r="Y470" s="13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36" t="str">
        <f>IF(C469&lt;0,"NO PAGAR","COBRAR'")</f>
        <v>COBRAR'</v>
      </c>
      <c r="C471" s="13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27" t="s">
        <v>9</v>
      </c>
      <c r="C472" s="128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7" t="s">
        <v>9</v>
      </c>
      <c r="Y472" s="128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32" t="s">
        <v>29</v>
      </c>
      <c r="AD497" s="132"/>
      <c r="AE497" s="132"/>
    </row>
    <row r="498" spans="2:41">
      <c r="H498" s="133" t="s">
        <v>28</v>
      </c>
      <c r="I498" s="133"/>
      <c r="J498" s="133"/>
      <c r="V498" s="17"/>
      <c r="AC498" s="132"/>
      <c r="AD498" s="132"/>
      <c r="AE498" s="132"/>
    </row>
    <row r="499" spans="2:41">
      <c r="H499" s="133"/>
      <c r="I499" s="133"/>
      <c r="J499" s="133"/>
      <c r="V499" s="17"/>
      <c r="AC499" s="132"/>
      <c r="AD499" s="132"/>
      <c r="AE499" s="132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233.90999999999997</v>
      </c>
      <c r="E503" s="134" t="s">
        <v>782</v>
      </c>
      <c r="F503" s="134"/>
      <c r="G503" s="134"/>
      <c r="H503" s="134"/>
      <c r="V503" s="17"/>
      <c r="X503" s="23" t="s">
        <v>32</v>
      </c>
      <c r="Y503" s="20">
        <f>IF(B503="PAGADO",0,C508)</f>
        <v>233.90999999999997</v>
      </c>
      <c r="AA503" s="134" t="s">
        <v>20</v>
      </c>
      <c r="AB503" s="134"/>
      <c r="AC503" s="134"/>
      <c r="AD503" s="134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233.90999999999997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233.90999999999997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233.90999999999997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233.90999999999997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35" t="str">
        <f>IF(C508&lt;0,"NO PAGAR","COBRAR")</f>
        <v>COBRAR</v>
      </c>
      <c r="C509" s="135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35" t="str">
        <f>IF(Y508&lt;0,"NO PAGAR","COBRAR")</f>
        <v>COBRAR</v>
      </c>
      <c r="Y509" s="135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27" t="s">
        <v>9</v>
      </c>
      <c r="C510" s="12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27" t="s">
        <v>9</v>
      </c>
      <c r="Y510" s="12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29" t="s">
        <v>7</v>
      </c>
      <c r="F519" s="130"/>
      <c r="G519" s="131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29" t="s">
        <v>7</v>
      </c>
      <c r="AB519" s="130"/>
      <c r="AC519" s="131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29" t="s">
        <v>7</v>
      </c>
      <c r="O521" s="130"/>
      <c r="P521" s="130"/>
      <c r="Q521" s="131"/>
      <c r="R521" s="18">
        <f>SUM(R505:R520)</f>
        <v>0</v>
      </c>
      <c r="S521" s="3"/>
      <c r="V521" s="17"/>
      <c r="X521" s="12"/>
      <c r="Y521" s="10"/>
      <c r="AJ521" s="129" t="s">
        <v>7</v>
      </c>
      <c r="AK521" s="130"/>
      <c r="AL521" s="130"/>
      <c r="AM521" s="131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33" t="s">
        <v>30</v>
      </c>
      <c r="I543" s="133"/>
      <c r="J543" s="133"/>
      <c r="V543" s="17"/>
      <c r="AA543" s="133" t="s">
        <v>31</v>
      </c>
      <c r="AB543" s="133"/>
      <c r="AC543" s="133"/>
    </row>
    <row r="544" spans="1:43">
      <c r="H544" s="133"/>
      <c r="I544" s="133"/>
      <c r="J544" s="133"/>
      <c r="V544" s="17"/>
      <c r="AA544" s="133"/>
      <c r="AB544" s="133"/>
      <c r="AC544" s="133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233.90999999999997</v>
      </c>
      <c r="E548" s="134" t="s">
        <v>20</v>
      </c>
      <c r="F548" s="134"/>
      <c r="G548" s="134"/>
      <c r="H548" s="134"/>
      <c r="V548" s="17"/>
      <c r="X548" s="23" t="s">
        <v>32</v>
      </c>
      <c r="Y548" s="20">
        <f>IF(B1339="PAGADO",0,C553)</f>
        <v>233.90999999999997</v>
      </c>
      <c r="AA548" s="134" t="s">
        <v>20</v>
      </c>
      <c r="AB548" s="134"/>
      <c r="AC548" s="134"/>
      <c r="AD548" s="134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233.90999999999997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233.90999999999997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233.90999999999997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233.90999999999997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6" t="str">
        <f>IF(Y553&lt;0,"NO PAGAR","COBRAR'")</f>
        <v>COBRAR'</v>
      </c>
      <c r="Y554" s="136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36" t="str">
        <f>IF(C553&lt;0,"NO PAGAR","COBRAR'")</f>
        <v>COBRAR'</v>
      </c>
      <c r="C555" s="136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27" t="s">
        <v>9</v>
      </c>
      <c r="C556" s="128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27" t="s">
        <v>9</v>
      </c>
      <c r="Y556" s="1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29" t="s">
        <v>7</v>
      </c>
      <c r="F564" s="130"/>
      <c r="G564" s="131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29" t="s">
        <v>7</v>
      </c>
      <c r="AB564" s="130"/>
      <c r="AC564" s="131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29" t="s">
        <v>7</v>
      </c>
      <c r="O566" s="130"/>
      <c r="P566" s="130"/>
      <c r="Q566" s="131"/>
      <c r="R566" s="18">
        <f>SUM(R550:R565)</f>
        <v>0</v>
      </c>
      <c r="S566" s="3"/>
      <c r="V566" s="17"/>
      <c r="X566" s="12"/>
      <c r="Y566" s="10"/>
      <c r="AJ566" s="129" t="s">
        <v>7</v>
      </c>
      <c r="AK566" s="130"/>
      <c r="AL566" s="130"/>
      <c r="AM566" s="131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32" t="s">
        <v>29</v>
      </c>
      <c r="AD581" s="132"/>
      <c r="AE581" s="132"/>
    </row>
    <row r="582" spans="2:41">
      <c r="H582" s="133" t="s">
        <v>28</v>
      </c>
      <c r="I582" s="133"/>
      <c r="J582" s="133"/>
      <c r="V582" s="17"/>
      <c r="AC582" s="132"/>
      <c r="AD582" s="132"/>
      <c r="AE582" s="132"/>
    </row>
    <row r="583" spans="2:41">
      <c r="H583" s="133"/>
      <c r="I583" s="133"/>
      <c r="J583" s="133"/>
      <c r="V583" s="17"/>
      <c r="AC583" s="132"/>
      <c r="AD583" s="132"/>
      <c r="AE583" s="132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233.90999999999997</v>
      </c>
      <c r="E587" s="134" t="s">
        <v>20</v>
      </c>
      <c r="F587" s="134"/>
      <c r="G587" s="134"/>
      <c r="H587" s="134"/>
      <c r="V587" s="17"/>
      <c r="X587" s="23" t="s">
        <v>32</v>
      </c>
      <c r="Y587" s="20">
        <f>IF(B587="PAGADO",0,C592)</f>
        <v>233.90999999999997</v>
      </c>
      <c r="AA587" s="134" t="s">
        <v>20</v>
      </c>
      <c r="AB587" s="134"/>
      <c r="AC587" s="134"/>
      <c r="AD587" s="134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233.90999999999997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233.90999999999997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233.90999999999997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233.90999999999997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35" t="str">
        <f>IF(C592&lt;0,"NO PAGAR","COBRAR")</f>
        <v>COBRAR</v>
      </c>
      <c r="C593" s="135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35" t="str">
        <f>IF(Y592&lt;0,"NO PAGAR","COBRAR")</f>
        <v>COBRAR</v>
      </c>
      <c r="Y593" s="135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27" t="s">
        <v>9</v>
      </c>
      <c r="C594" s="128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27" t="s">
        <v>9</v>
      </c>
      <c r="Y594" s="12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29" t="s">
        <v>7</v>
      </c>
      <c r="F603" s="130"/>
      <c r="G603" s="131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29" t="s">
        <v>7</v>
      </c>
      <c r="AB603" s="130"/>
      <c r="AC603" s="131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29" t="s">
        <v>7</v>
      </c>
      <c r="O605" s="130"/>
      <c r="P605" s="130"/>
      <c r="Q605" s="131"/>
      <c r="R605" s="18">
        <f>SUM(R589:R604)</f>
        <v>0</v>
      </c>
      <c r="S605" s="3"/>
      <c r="V605" s="17"/>
      <c r="X605" s="12"/>
      <c r="Y605" s="10"/>
      <c r="AJ605" s="129" t="s">
        <v>7</v>
      </c>
      <c r="AK605" s="130"/>
      <c r="AL605" s="130"/>
      <c r="AM605" s="131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33" t="s">
        <v>30</v>
      </c>
      <c r="I627" s="133"/>
      <c r="J627" s="133"/>
      <c r="V627" s="17"/>
      <c r="AA627" s="133" t="s">
        <v>31</v>
      </c>
      <c r="AB627" s="133"/>
      <c r="AC627" s="133"/>
    </row>
    <row r="628" spans="1:43">
      <c r="H628" s="133"/>
      <c r="I628" s="133"/>
      <c r="J628" s="133"/>
      <c r="V628" s="17"/>
      <c r="AA628" s="133"/>
      <c r="AB628" s="133"/>
      <c r="AC628" s="133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233.90999999999997</v>
      </c>
      <c r="E632" s="134" t="s">
        <v>20</v>
      </c>
      <c r="F632" s="134"/>
      <c r="G632" s="134"/>
      <c r="H632" s="134"/>
      <c r="V632" s="17"/>
      <c r="X632" s="23" t="s">
        <v>32</v>
      </c>
      <c r="Y632" s="20">
        <f>IF(B1432="PAGADO",0,C637)</f>
        <v>233.90999999999997</v>
      </c>
      <c r="AA632" s="134" t="s">
        <v>20</v>
      </c>
      <c r="AB632" s="134"/>
      <c r="AC632" s="134"/>
      <c r="AD632" s="134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233.90999999999997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233.90999999999997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233.90999999999997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233.90999999999997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36" t="str">
        <f>IF(Y637&lt;0,"NO PAGAR","COBRAR'")</f>
        <v>COBRAR'</v>
      </c>
      <c r="Y638" s="13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36" t="str">
        <f>IF(C637&lt;0,"NO PAGAR","COBRAR'")</f>
        <v>COBRAR'</v>
      </c>
      <c r="C639" s="136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27" t="s">
        <v>9</v>
      </c>
      <c r="C640" s="128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27" t="s">
        <v>9</v>
      </c>
      <c r="Y640" s="128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29" t="s">
        <v>7</v>
      </c>
      <c r="F648" s="130"/>
      <c r="G648" s="131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29" t="s">
        <v>7</v>
      </c>
      <c r="AB648" s="130"/>
      <c r="AC648" s="131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29" t="s">
        <v>7</v>
      </c>
      <c r="O650" s="130"/>
      <c r="P650" s="130"/>
      <c r="Q650" s="131"/>
      <c r="R650" s="18">
        <f>SUM(R634:R649)</f>
        <v>0</v>
      </c>
      <c r="S650" s="3"/>
      <c r="V650" s="17"/>
      <c r="X650" s="12"/>
      <c r="Y650" s="10"/>
      <c r="AJ650" s="129" t="s">
        <v>7</v>
      </c>
      <c r="AK650" s="130"/>
      <c r="AL650" s="130"/>
      <c r="AM650" s="131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32" t="s">
        <v>29</v>
      </c>
      <c r="AD674" s="132"/>
      <c r="AE674" s="132"/>
    </row>
    <row r="675" spans="2:41">
      <c r="H675" s="133" t="s">
        <v>28</v>
      </c>
      <c r="I675" s="133"/>
      <c r="J675" s="133"/>
      <c r="V675" s="17"/>
      <c r="AC675" s="132"/>
      <c r="AD675" s="132"/>
      <c r="AE675" s="132"/>
    </row>
    <row r="676" spans="2:41">
      <c r="H676" s="133"/>
      <c r="I676" s="133"/>
      <c r="J676" s="133"/>
      <c r="V676" s="17"/>
      <c r="AC676" s="132"/>
      <c r="AD676" s="132"/>
      <c r="AE676" s="132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233.90999999999997</v>
      </c>
      <c r="E680" s="134" t="s">
        <v>20</v>
      </c>
      <c r="F680" s="134"/>
      <c r="G680" s="134"/>
      <c r="H680" s="134"/>
      <c r="V680" s="17"/>
      <c r="X680" s="23" t="s">
        <v>32</v>
      </c>
      <c r="Y680" s="20">
        <f>IF(B680="PAGADO",0,C685)</f>
        <v>233.90999999999997</v>
      </c>
      <c r="AA680" s="134" t="s">
        <v>20</v>
      </c>
      <c r="AB680" s="134"/>
      <c r="AC680" s="134"/>
      <c r="AD680" s="134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233.90999999999997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233.90999999999997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233.90999999999997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233.90999999999997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35" t="str">
        <f>IF(C685&lt;0,"NO PAGAR","COBRAR")</f>
        <v>COBRAR</v>
      </c>
      <c r="C686" s="13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35" t="str">
        <f>IF(Y685&lt;0,"NO PAGAR","COBRAR")</f>
        <v>COBRAR</v>
      </c>
      <c r="Y686" s="135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27" t="s">
        <v>9</v>
      </c>
      <c r="C687" s="12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27" t="s">
        <v>9</v>
      </c>
      <c r="Y687" s="12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29" t="s">
        <v>7</v>
      </c>
      <c r="F696" s="130"/>
      <c r="G696" s="131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29" t="s">
        <v>7</v>
      </c>
      <c r="AB696" s="130"/>
      <c r="AC696" s="131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29" t="s">
        <v>7</v>
      </c>
      <c r="O698" s="130"/>
      <c r="P698" s="130"/>
      <c r="Q698" s="131"/>
      <c r="R698" s="18">
        <f>SUM(R682:R697)</f>
        <v>0</v>
      </c>
      <c r="S698" s="3"/>
      <c r="V698" s="17"/>
      <c r="X698" s="12"/>
      <c r="Y698" s="10"/>
      <c r="AJ698" s="129" t="s">
        <v>7</v>
      </c>
      <c r="AK698" s="130"/>
      <c r="AL698" s="130"/>
      <c r="AM698" s="131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33" t="s">
        <v>30</v>
      </c>
      <c r="I720" s="133"/>
      <c r="J720" s="133"/>
      <c r="V720" s="17"/>
      <c r="AA720" s="133" t="s">
        <v>31</v>
      </c>
      <c r="AB720" s="133"/>
      <c r="AC720" s="133"/>
    </row>
    <row r="721" spans="2:41">
      <c r="H721" s="133"/>
      <c r="I721" s="133"/>
      <c r="J721" s="133"/>
      <c r="V721" s="17"/>
      <c r="AA721" s="133"/>
      <c r="AB721" s="133"/>
      <c r="AC721" s="133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233.90999999999997</v>
      </c>
      <c r="E725" s="134" t="s">
        <v>20</v>
      </c>
      <c r="F725" s="134"/>
      <c r="G725" s="134"/>
      <c r="H725" s="134"/>
      <c r="V725" s="17"/>
      <c r="X725" s="23" t="s">
        <v>32</v>
      </c>
      <c r="Y725" s="20">
        <f>IF(B1525="PAGADO",0,C730)</f>
        <v>233.90999999999997</v>
      </c>
      <c r="AA725" s="134" t="s">
        <v>20</v>
      </c>
      <c r="AB725" s="134"/>
      <c r="AC725" s="134"/>
      <c r="AD725" s="134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233.90999999999997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233.90999999999997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233.90999999999997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233.90999999999997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36" t="str">
        <f>IF(Y730&lt;0,"NO PAGAR","COBRAR'")</f>
        <v>COBRAR'</v>
      </c>
      <c r="Y731" s="13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36" t="str">
        <f>IF(C730&lt;0,"NO PAGAR","COBRAR'")</f>
        <v>COBRAR'</v>
      </c>
      <c r="C732" s="13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27" t="s">
        <v>9</v>
      </c>
      <c r="C733" s="12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27" t="s">
        <v>9</v>
      </c>
      <c r="Y733" s="1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29" t="s">
        <v>7</v>
      </c>
      <c r="F741" s="130"/>
      <c r="G741" s="131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29" t="s">
        <v>7</v>
      </c>
      <c r="AB741" s="130"/>
      <c r="AC741" s="131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29" t="s">
        <v>7</v>
      </c>
      <c r="O743" s="130"/>
      <c r="P743" s="130"/>
      <c r="Q743" s="131"/>
      <c r="R743" s="18">
        <f>SUM(R727:R742)</f>
        <v>0</v>
      </c>
      <c r="S743" s="3"/>
      <c r="V743" s="17"/>
      <c r="X743" s="12"/>
      <c r="Y743" s="10"/>
      <c r="AJ743" s="129" t="s">
        <v>7</v>
      </c>
      <c r="AK743" s="130"/>
      <c r="AL743" s="130"/>
      <c r="AM743" s="131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32" t="s">
        <v>29</v>
      </c>
      <c r="AD767" s="132"/>
      <c r="AE767" s="132"/>
    </row>
    <row r="768" spans="2:31">
      <c r="H768" s="133" t="s">
        <v>28</v>
      </c>
      <c r="I768" s="133"/>
      <c r="J768" s="133"/>
      <c r="V768" s="17"/>
      <c r="AC768" s="132"/>
      <c r="AD768" s="132"/>
      <c r="AE768" s="132"/>
    </row>
    <row r="769" spans="2:41">
      <c r="H769" s="133"/>
      <c r="I769" s="133"/>
      <c r="J769" s="133"/>
      <c r="V769" s="17"/>
      <c r="AC769" s="132"/>
      <c r="AD769" s="132"/>
      <c r="AE769" s="132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233.90999999999997</v>
      </c>
      <c r="E773" s="134" t="s">
        <v>20</v>
      </c>
      <c r="F773" s="134"/>
      <c r="G773" s="134"/>
      <c r="H773" s="134"/>
      <c r="V773" s="17"/>
      <c r="X773" s="23" t="s">
        <v>32</v>
      </c>
      <c r="Y773" s="20">
        <f>IF(B773="PAGADO",0,C778)</f>
        <v>233.90999999999997</v>
      </c>
      <c r="AA773" s="134" t="s">
        <v>20</v>
      </c>
      <c r="AB773" s="134"/>
      <c r="AC773" s="134"/>
      <c r="AD773" s="134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233.90999999999997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233.90999999999997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233.90999999999997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233.90999999999997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35" t="str">
        <f>IF(C778&lt;0,"NO PAGAR","COBRAR")</f>
        <v>COBRAR</v>
      </c>
      <c r="C779" s="13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35" t="str">
        <f>IF(Y778&lt;0,"NO PAGAR","COBRAR")</f>
        <v>COBRAR</v>
      </c>
      <c r="Y779" s="135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27" t="s">
        <v>9</v>
      </c>
      <c r="C780" s="12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27" t="s">
        <v>9</v>
      </c>
      <c r="Y780" s="12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29" t="s">
        <v>7</v>
      </c>
      <c r="F789" s="130"/>
      <c r="G789" s="131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29" t="s">
        <v>7</v>
      </c>
      <c r="AB789" s="130"/>
      <c r="AC789" s="131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29" t="s">
        <v>7</v>
      </c>
      <c r="O791" s="130"/>
      <c r="P791" s="130"/>
      <c r="Q791" s="131"/>
      <c r="R791" s="18">
        <f>SUM(R775:R790)</f>
        <v>0</v>
      </c>
      <c r="S791" s="3"/>
      <c r="V791" s="17"/>
      <c r="X791" s="12"/>
      <c r="Y791" s="10"/>
      <c r="AJ791" s="129" t="s">
        <v>7</v>
      </c>
      <c r="AK791" s="130"/>
      <c r="AL791" s="130"/>
      <c r="AM791" s="131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33" t="s">
        <v>30</v>
      </c>
      <c r="I813" s="133"/>
      <c r="J813" s="133"/>
      <c r="V813" s="17"/>
      <c r="AA813" s="133" t="s">
        <v>31</v>
      </c>
      <c r="AB813" s="133"/>
      <c r="AC813" s="133"/>
    </row>
    <row r="814" spans="1:43">
      <c r="H814" s="133"/>
      <c r="I814" s="133"/>
      <c r="J814" s="133"/>
      <c r="V814" s="17"/>
      <c r="AA814" s="133"/>
      <c r="AB814" s="133"/>
      <c r="AC814" s="133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233.90999999999997</v>
      </c>
      <c r="E818" s="134" t="s">
        <v>20</v>
      </c>
      <c r="F818" s="134"/>
      <c r="G818" s="134"/>
      <c r="H818" s="134"/>
      <c r="V818" s="17"/>
      <c r="X818" s="23" t="s">
        <v>32</v>
      </c>
      <c r="Y818" s="20">
        <f>IF(B1618="PAGADO",0,C823)</f>
        <v>233.90999999999997</v>
      </c>
      <c r="AA818" s="134" t="s">
        <v>20</v>
      </c>
      <c r="AB818" s="134"/>
      <c r="AC818" s="134"/>
      <c r="AD818" s="134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233.90999999999997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233.90999999999997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233.90999999999997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233.90999999999997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36" t="str">
        <f>IF(Y823&lt;0,"NO PAGAR","COBRAR'")</f>
        <v>COBRAR'</v>
      </c>
      <c r="Y824" s="13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36" t="str">
        <f>IF(C823&lt;0,"NO PAGAR","COBRAR'")</f>
        <v>COBRAR'</v>
      </c>
      <c r="C825" s="136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27" t="s">
        <v>9</v>
      </c>
      <c r="C826" s="1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27" t="s">
        <v>9</v>
      </c>
      <c r="Y826" s="1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29" t="s">
        <v>7</v>
      </c>
      <c r="F834" s="130"/>
      <c r="G834" s="131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29" t="s">
        <v>7</v>
      </c>
      <c r="AB834" s="130"/>
      <c r="AC834" s="131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29" t="s">
        <v>7</v>
      </c>
      <c r="O836" s="130"/>
      <c r="P836" s="130"/>
      <c r="Q836" s="131"/>
      <c r="R836" s="18">
        <f>SUM(R820:R835)</f>
        <v>0</v>
      </c>
      <c r="S836" s="3"/>
      <c r="V836" s="17"/>
      <c r="X836" s="12"/>
      <c r="Y836" s="10"/>
      <c r="AJ836" s="129" t="s">
        <v>7</v>
      </c>
      <c r="AK836" s="130"/>
      <c r="AL836" s="130"/>
      <c r="AM836" s="131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32" t="s">
        <v>29</v>
      </c>
      <c r="AD861" s="132"/>
      <c r="AE861" s="132"/>
    </row>
    <row r="862" spans="8:31">
      <c r="H862" s="133" t="s">
        <v>28</v>
      </c>
      <c r="I862" s="133"/>
      <c r="J862" s="133"/>
      <c r="V862" s="17"/>
      <c r="AC862" s="132"/>
      <c r="AD862" s="132"/>
      <c r="AE862" s="132"/>
    </row>
    <row r="863" spans="8:31">
      <c r="H863" s="133"/>
      <c r="I863" s="133"/>
      <c r="J863" s="133"/>
      <c r="V863" s="17"/>
      <c r="AC863" s="132"/>
      <c r="AD863" s="132"/>
      <c r="AE863" s="132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233.90999999999997</v>
      </c>
      <c r="E867" s="134" t="s">
        <v>20</v>
      </c>
      <c r="F867" s="134"/>
      <c r="G867" s="134"/>
      <c r="H867" s="134"/>
      <c r="V867" s="17"/>
      <c r="X867" s="23" t="s">
        <v>32</v>
      </c>
      <c r="Y867" s="20">
        <f>IF(B867="PAGADO",0,C872)</f>
        <v>233.90999999999997</v>
      </c>
      <c r="AA867" s="134" t="s">
        <v>20</v>
      </c>
      <c r="AB867" s="134"/>
      <c r="AC867" s="134"/>
      <c r="AD867" s="134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233.90999999999997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233.90999999999997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233.90999999999997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233.90999999999997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35" t="str">
        <f>IF(C872&lt;0,"NO PAGAR","COBRAR")</f>
        <v>COBRAR</v>
      </c>
      <c r="C873" s="13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35" t="str">
        <f>IF(Y872&lt;0,"NO PAGAR","COBRAR")</f>
        <v>COBRAR</v>
      </c>
      <c r="Y873" s="135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27" t="s">
        <v>9</v>
      </c>
      <c r="C874" s="12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27" t="s">
        <v>9</v>
      </c>
      <c r="Y874" s="12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29" t="s">
        <v>7</v>
      </c>
      <c r="F883" s="130"/>
      <c r="G883" s="131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29" t="s">
        <v>7</v>
      </c>
      <c r="AB883" s="130"/>
      <c r="AC883" s="131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9" t="s">
        <v>7</v>
      </c>
      <c r="O885" s="130"/>
      <c r="P885" s="130"/>
      <c r="Q885" s="131"/>
      <c r="R885" s="18">
        <f>SUM(R869:R884)</f>
        <v>0</v>
      </c>
      <c r="S885" s="3"/>
      <c r="V885" s="17"/>
      <c r="X885" s="12"/>
      <c r="Y885" s="10"/>
      <c r="AJ885" s="129" t="s">
        <v>7</v>
      </c>
      <c r="AK885" s="130"/>
      <c r="AL885" s="130"/>
      <c r="AM885" s="131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33" t="s">
        <v>30</v>
      </c>
      <c r="I907" s="133"/>
      <c r="J907" s="133"/>
      <c r="V907" s="17"/>
      <c r="AA907" s="133" t="s">
        <v>31</v>
      </c>
      <c r="AB907" s="133"/>
      <c r="AC907" s="133"/>
    </row>
    <row r="908" spans="1:43">
      <c r="H908" s="133"/>
      <c r="I908" s="133"/>
      <c r="J908" s="133"/>
      <c r="V908" s="17"/>
      <c r="AA908" s="133"/>
      <c r="AB908" s="133"/>
      <c r="AC908" s="133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233.90999999999997</v>
      </c>
      <c r="E912" s="134" t="s">
        <v>20</v>
      </c>
      <c r="F912" s="134"/>
      <c r="G912" s="134"/>
      <c r="H912" s="134"/>
      <c r="V912" s="17"/>
      <c r="X912" s="23" t="s">
        <v>32</v>
      </c>
      <c r="Y912" s="20">
        <f>IF(B1712="PAGADO",0,C917)</f>
        <v>233.90999999999997</v>
      </c>
      <c r="AA912" s="134" t="s">
        <v>20</v>
      </c>
      <c r="AB912" s="134"/>
      <c r="AC912" s="134"/>
      <c r="AD912" s="134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233.90999999999997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233.90999999999997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233.90999999999997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233.90999999999997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36" t="str">
        <f>IF(Y917&lt;0,"NO PAGAR","COBRAR'")</f>
        <v>COBRAR'</v>
      </c>
      <c r="Y918" s="13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36" t="str">
        <f>IF(C917&lt;0,"NO PAGAR","COBRAR'")</f>
        <v>COBRAR'</v>
      </c>
      <c r="C919" s="13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27" t="s">
        <v>9</v>
      </c>
      <c r="C920" s="1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27" t="s">
        <v>9</v>
      </c>
      <c r="Y920" s="1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29" t="s">
        <v>7</v>
      </c>
      <c r="F928" s="130"/>
      <c r="G928" s="131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29" t="s">
        <v>7</v>
      </c>
      <c r="AB928" s="130"/>
      <c r="AC928" s="131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29" t="s">
        <v>7</v>
      </c>
      <c r="O930" s="130"/>
      <c r="P930" s="130"/>
      <c r="Q930" s="131"/>
      <c r="R930" s="18">
        <f>SUM(R914:R929)</f>
        <v>0</v>
      </c>
      <c r="S930" s="3"/>
      <c r="V930" s="17"/>
      <c r="X930" s="12"/>
      <c r="Y930" s="10"/>
      <c r="AJ930" s="129" t="s">
        <v>7</v>
      </c>
      <c r="AK930" s="130"/>
      <c r="AL930" s="130"/>
      <c r="AM930" s="131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32" t="s">
        <v>29</v>
      </c>
      <c r="AD954" s="132"/>
      <c r="AE954" s="132"/>
    </row>
    <row r="955" spans="2:31">
      <c r="H955" s="133" t="s">
        <v>28</v>
      </c>
      <c r="I955" s="133"/>
      <c r="J955" s="133"/>
      <c r="V955" s="17"/>
      <c r="AC955" s="132"/>
      <c r="AD955" s="132"/>
      <c r="AE955" s="132"/>
    </row>
    <row r="956" spans="2:31">
      <c r="H956" s="133"/>
      <c r="I956" s="133"/>
      <c r="J956" s="133"/>
      <c r="V956" s="17"/>
      <c r="AC956" s="132"/>
      <c r="AD956" s="132"/>
      <c r="AE956" s="132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233.90999999999997</v>
      </c>
      <c r="E960" s="134" t="s">
        <v>20</v>
      </c>
      <c r="F960" s="134"/>
      <c r="G960" s="134"/>
      <c r="H960" s="134"/>
      <c r="V960" s="17"/>
      <c r="X960" s="23" t="s">
        <v>32</v>
      </c>
      <c r="Y960" s="20">
        <f>IF(B960="PAGADO",0,C965)</f>
        <v>233.90999999999997</v>
      </c>
      <c r="AA960" s="134" t="s">
        <v>20</v>
      </c>
      <c r="AB960" s="134"/>
      <c r="AC960" s="134"/>
      <c r="AD960" s="134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233.90999999999997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233.90999999999997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233.90999999999997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233.90999999999997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35" t="str">
        <f>IF(C965&lt;0,"NO PAGAR","COBRAR")</f>
        <v>COBRAR</v>
      </c>
      <c r="C966" s="13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35" t="str">
        <f>IF(Y965&lt;0,"NO PAGAR","COBRAR")</f>
        <v>COBRAR</v>
      </c>
      <c r="Y966" s="13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27" t="s">
        <v>9</v>
      </c>
      <c r="C967" s="12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27" t="s">
        <v>9</v>
      </c>
      <c r="Y967" s="12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29" t="s">
        <v>7</v>
      </c>
      <c r="F976" s="130"/>
      <c r="G976" s="131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29" t="s">
        <v>7</v>
      </c>
      <c r="AB976" s="130"/>
      <c r="AC976" s="131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29" t="s">
        <v>7</v>
      </c>
      <c r="O978" s="130"/>
      <c r="P978" s="130"/>
      <c r="Q978" s="131"/>
      <c r="R978" s="18">
        <f>SUM(R962:R977)</f>
        <v>0</v>
      </c>
      <c r="S978" s="3"/>
      <c r="V978" s="17"/>
      <c r="X978" s="12"/>
      <c r="Y978" s="10"/>
      <c r="AJ978" s="129" t="s">
        <v>7</v>
      </c>
      <c r="AK978" s="130"/>
      <c r="AL978" s="130"/>
      <c r="AM978" s="131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33" t="s">
        <v>30</v>
      </c>
      <c r="I1000" s="133"/>
      <c r="J1000" s="133"/>
      <c r="V1000" s="17"/>
      <c r="AA1000" s="133" t="s">
        <v>31</v>
      </c>
      <c r="AB1000" s="133"/>
      <c r="AC1000" s="133"/>
    </row>
    <row r="1001" spans="1:43">
      <c r="H1001" s="133"/>
      <c r="I1001" s="133"/>
      <c r="J1001" s="133"/>
      <c r="V1001" s="17"/>
      <c r="AA1001" s="133"/>
      <c r="AB1001" s="133"/>
      <c r="AC1001" s="133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233.90999999999997</v>
      </c>
      <c r="E1005" s="134" t="s">
        <v>20</v>
      </c>
      <c r="F1005" s="134"/>
      <c r="G1005" s="134"/>
      <c r="H1005" s="134"/>
      <c r="V1005" s="17"/>
      <c r="X1005" s="23" t="s">
        <v>32</v>
      </c>
      <c r="Y1005" s="20">
        <f>IF(B1805="PAGADO",0,C1010)</f>
        <v>233.90999999999997</v>
      </c>
      <c r="AA1005" s="134" t="s">
        <v>20</v>
      </c>
      <c r="AB1005" s="134"/>
      <c r="AC1005" s="134"/>
      <c r="AD1005" s="134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233.90999999999997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233.90999999999997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233.90999999999997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233.90999999999997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36" t="str">
        <f>IF(Y1010&lt;0,"NO PAGAR","COBRAR'")</f>
        <v>COBRAR'</v>
      </c>
      <c r="Y1011" s="13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36" t="str">
        <f>IF(C1010&lt;0,"NO PAGAR","COBRAR'")</f>
        <v>COBRAR'</v>
      </c>
      <c r="C1012" s="13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27" t="s">
        <v>9</v>
      </c>
      <c r="C1013" s="1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27" t="s">
        <v>9</v>
      </c>
      <c r="Y1013" s="1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29" t="s">
        <v>7</v>
      </c>
      <c r="F1021" s="130"/>
      <c r="G1021" s="131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29" t="s">
        <v>7</v>
      </c>
      <c r="AB1021" s="130"/>
      <c r="AC1021" s="13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29" t="s">
        <v>7</v>
      </c>
      <c r="O1023" s="130"/>
      <c r="P1023" s="130"/>
      <c r="Q1023" s="131"/>
      <c r="R1023" s="18">
        <f>SUM(R1007:R1022)</f>
        <v>0</v>
      </c>
      <c r="S1023" s="3"/>
      <c r="V1023" s="17"/>
      <c r="X1023" s="12"/>
      <c r="Y1023" s="10"/>
      <c r="AJ1023" s="129" t="s">
        <v>7</v>
      </c>
      <c r="AK1023" s="130"/>
      <c r="AL1023" s="130"/>
      <c r="AM1023" s="131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AC418:AE420"/>
    <mergeCell ref="H419:J420"/>
    <mergeCell ref="E424:H424"/>
    <mergeCell ref="AA424:AD424"/>
    <mergeCell ref="B430:C430"/>
    <mergeCell ref="X430:Y430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A436" zoomScale="70" zoomScaleNormal="70" workbookViewId="0">
      <selection activeCell="E460" sqref="E46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80</v>
      </c>
      <c r="F8" s="134"/>
      <c r="G8" s="134"/>
      <c r="H8" s="134"/>
      <c r="V8" s="17"/>
      <c r="X8" s="23" t="s">
        <v>130</v>
      </c>
      <c r="Y8" s="20">
        <f>IF(B8="PAGADO",0,C13)</f>
        <v>-2248.4700000000003</v>
      </c>
      <c r="AA8" s="134" t="s">
        <v>80</v>
      </c>
      <c r="AB8" s="134"/>
      <c r="AC8" s="134"/>
      <c r="AD8" s="134"/>
      <c r="AK8" s="143" t="s">
        <v>10</v>
      </c>
      <c r="AL8" s="143"/>
      <c r="AM8" s="143"/>
      <c r="AN8" s="14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NO PAGAR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29" t="s">
        <v>7</v>
      </c>
      <c r="AB24" s="130"/>
      <c r="AC24" s="13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102.65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80</v>
      </c>
      <c r="F53" s="134"/>
      <c r="G53" s="134"/>
      <c r="H53" s="134"/>
      <c r="V53" s="17"/>
      <c r="X53" s="23" t="s">
        <v>32</v>
      </c>
      <c r="Y53" s="20">
        <f>IF(B53="PAGADO",0,C58)</f>
        <v>-2773.2900000000004</v>
      </c>
      <c r="AA53" s="134" t="s">
        <v>254</v>
      </c>
      <c r="AB53" s="134"/>
      <c r="AC53" s="134"/>
      <c r="AD53" s="134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NO PAGAR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NO PAGAR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1750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2" t="s">
        <v>29</v>
      </c>
      <c r="AD95" s="132"/>
      <c r="AE95" s="132"/>
    </row>
    <row r="96" spans="8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4" t="s">
        <v>80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80</v>
      </c>
      <c r="AB101" s="134"/>
      <c r="AC101" s="134"/>
      <c r="AD101" s="134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35" t="str">
        <f>IF(C106&lt;0,"NO PAGAR","COBRAR")</f>
        <v>NO PAGAR</v>
      </c>
      <c r="C107" s="13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NO PAGAR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29" t="s">
        <v>7</v>
      </c>
      <c r="F117" s="130"/>
      <c r="G117" s="13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3" t="s">
        <v>30</v>
      </c>
      <c r="I129" s="133"/>
      <c r="J129" s="133"/>
      <c r="V129" s="17"/>
      <c r="AA129" s="133" t="s">
        <v>31</v>
      </c>
      <c r="AB129" s="133"/>
      <c r="AC129" s="133"/>
    </row>
    <row r="130" spans="2:41">
      <c r="H130" s="133"/>
      <c r="I130" s="133"/>
      <c r="J130" s="133"/>
      <c r="V130" s="17"/>
      <c r="AA130" s="133"/>
      <c r="AB130" s="133"/>
      <c r="AC130" s="133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4" t="s">
        <v>254</v>
      </c>
      <c r="F134" s="134"/>
      <c r="G134" s="134"/>
      <c r="H134" s="134"/>
      <c r="V134" s="17"/>
      <c r="X134" s="23" t="s">
        <v>32</v>
      </c>
      <c r="Y134" s="20">
        <f>IF(B134="PAGADO",0,C139)</f>
        <v>-1640.3300000000004</v>
      </c>
      <c r="AA134" s="134" t="s">
        <v>359</v>
      </c>
      <c r="AB134" s="134"/>
      <c r="AC134" s="134"/>
      <c r="AD134" s="134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36" t="str">
        <f>IF(Y139&lt;0,"NO PAGAR","COBRAR'")</f>
        <v>NO PAGAR</v>
      </c>
      <c r="Y140" s="13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36" t="str">
        <f>IF(C139&lt;0,"NO PAGAR","COBRAR'")</f>
        <v>NO PAGAR</v>
      </c>
      <c r="C141" s="13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27" t="s">
        <v>9</v>
      </c>
      <c r="C142" s="12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27" t="s">
        <v>9</v>
      </c>
      <c r="Y142" s="12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29" t="s">
        <v>7</v>
      </c>
      <c r="F150" s="130"/>
      <c r="G150" s="13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29" t="s">
        <v>7</v>
      </c>
      <c r="AB150" s="130"/>
      <c r="AC150" s="13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29" t="s">
        <v>7</v>
      </c>
      <c r="O152" s="130"/>
      <c r="P152" s="130"/>
      <c r="Q152" s="131"/>
      <c r="R152" s="18">
        <f>SUM(R136:R151)</f>
        <v>1580</v>
      </c>
      <c r="S152" s="3"/>
      <c r="V152" s="17"/>
      <c r="X152" s="12"/>
      <c r="Y152" s="10"/>
      <c r="AJ152" s="129" t="s">
        <v>7</v>
      </c>
      <c r="AK152" s="130"/>
      <c r="AL152" s="130"/>
      <c r="AM152" s="131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2" t="s">
        <v>29</v>
      </c>
      <c r="AD168" s="132"/>
      <c r="AE168" s="132"/>
    </row>
    <row r="169" spans="2:41">
      <c r="H169" s="133" t="s">
        <v>28</v>
      </c>
      <c r="I169" s="133"/>
      <c r="J169" s="133"/>
      <c r="V169" s="17"/>
      <c r="AC169" s="132"/>
      <c r="AD169" s="132"/>
      <c r="AE169" s="132"/>
    </row>
    <row r="170" spans="2:41">
      <c r="H170" s="133"/>
      <c r="I170" s="133"/>
      <c r="J170" s="133"/>
      <c r="V170" s="17"/>
      <c r="AC170" s="132"/>
      <c r="AD170" s="132"/>
      <c r="AE170" s="132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4" t="s">
        <v>359</v>
      </c>
      <c r="F174" s="134"/>
      <c r="G174" s="134"/>
      <c r="H174" s="134"/>
      <c r="V174" s="17"/>
      <c r="X174" s="23" t="s">
        <v>32</v>
      </c>
      <c r="Y174" s="20">
        <f>IF(B173="PAGADO",0,C178)</f>
        <v>-1065.8100000000004</v>
      </c>
      <c r="AA174" s="134" t="s">
        <v>359</v>
      </c>
      <c r="AB174" s="134"/>
      <c r="AC174" s="134"/>
      <c r="AD174" s="134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35" t="str">
        <f>IF(C178&lt;0,"NO PAGAR","COBRAR")</f>
        <v>NO PAGAR</v>
      </c>
      <c r="C179" s="13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27" t="s">
        <v>9</v>
      </c>
      <c r="C180" s="12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5" t="str">
        <f>IF(Y179&lt;0,"NO PAGAR","COBRAR")</f>
        <v>NO PAGAR</v>
      </c>
      <c r="Y180" s="13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27" t="s">
        <v>9</v>
      </c>
      <c r="Y181" s="1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29" t="s">
        <v>7</v>
      </c>
      <c r="F190" s="130"/>
      <c r="G190" s="13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29" t="s">
        <v>7</v>
      </c>
      <c r="AB190" s="130"/>
      <c r="AC190" s="13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29" t="s">
        <v>7</v>
      </c>
      <c r="O192" s="130"/>
      <c r="P192" s="130"/>
      <c r="Q192" s="131"/>
      <c r="R192" s="18">
        <f>SUM(R176:R191)</f>
        <v>450</v>
      </c>
      <c r="S192" s="3"/>
      <c r="V192" s="17"/>
      <c r="X192" s="12"/>
      <c r="Y192" s="10"/>
      <c r="AJ192" s="129" t="s">
        <v>7</v>
      </c>
      <c r="AK192" s="130"/>
      <c r="AL192" s="130"/>
      <c r="AM192" s="131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3" t="s">
        <v>30</v>
      </c>
      <c r="I214" s="133"/>
      <c r="J214" s="133"/>
      <c r="V214" s="17"/>
      <c r="AA214" s="133" t="s">
        <v>31</v>
      </c>
      <c r="AB214" s="133"/>
      <c r="AC214" s="133"/>
    </row>
    <row r="215" spans="1:43">
      <c r="H215" s="133"/>
      <c r="I215" s="133"/>
      <c r="J215" s="133"/>
      <c r="V215" s="17"/>
      <c r="AA215" s="133"/>
      <c r="AB215" s="133"/>
      <c r="AC215" s="133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4" t="s">
        <v>359</v>
      </c>
      <c r="F219" s="134"/>
      <c r="G219" s="134"/>
      <c r="H219" s="134"/>
      <c r="V219" s="17"/>
      <c r="X219" s="23" t="s">
        <v>32</v>
      </c>
      <c r="Y219" s="20">
        <f>IF(B239="PAGADO",0,C223)</f>
        <v>-2403.2800000000007</v>
      </c>
      <c r="AA219" s="134" t="s">
        <v>533</v>
      </c>
      <c r="AB219" s="134"/>
      <c r="AC219" s="134"/>
      <c r="AD219" s="134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36" t="str">
        <f>IF(C223&lt;0,"NO PAGAR","COBRAR'")</f>
        <v>NO PAGAR</v>
      </c>
      <c r="C225" s="136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36" t="str">
        <f>IF(Y224&lt;0,"NO PAGAR","COBRAR'")</f>
        <v>NO PAGAR</v>
      </c>
      <c r="Y225" s="136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27" t="s">
        <v>9</v>
      </c>
      <c r="C226" s="12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27" t="s">
        <v>9</v>
      </c>
      <c r="Y227" s="12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29" t="s">
        <v>7</v>
      </c>
      <c r="F235" s="130"/>
      <c r="G235" s="13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29" t="s">
        <v>7</v>
      </c>
      <c r="AB235" s="130"/>
      <c r="AC235" s="13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29" t="s">
        <v>7</v>
      </c>
      <c r="O237" s="130"/>
      <c r="P237" s="130"/>
      <c r="Q237" s="131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29" t="s">
        <v>7</v>
      </c>
      <c r="AK237" s="130"/>
      <c r="AL237" s="130"/>
      <c r="AM237" s="131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2" t="s">
        <v>29</v>
      </c>
      <c r="AD260" s="132"/>
      <c r="AE260" s="132"/>
    </row>
    <row r="261" spans="2:41">
      <c r="H261" s="133" t="s">
        <v>28</v>
      </c>
      <c r="I261" s="133"/>
      <c r="J261" s="133"/>
      <c r="V261" s="17"/>
      <c r="AC261" s="132"/>
      <c r="AD261" s="132"/>
      <c r="AE261" s="132"/>
    </row>
    <row r="262" spans="2:41">
      <c r="H262" s="133"/>
      <c r="I262" s="133"/>
      <c r="J262" s="133"/>
      <c r="V262" s="17"/>
      <c r="AC262" s="132"/>
      <c r="AD262" s="132"/>
      <c r="AE262" s="132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4" t="s">
        <v>595</v>
      </c>
      <c r="F266" s="134"/>
      <c r="G266" s="134"/>
      <c r="H266" s="134"/>
      <c r="V266" s="17"/>
      <c r="X266" s="23" t="s">
        <v>32</v>
      </c>
      <c r="Y266" s="20">
        <f>IF(B265="PAGADO",0,C270)</f>
        <v>-1680.7380000000007</v>
      </c>
      <c r="AA266" s="134" t="s">
        <v>595</v>
      </c>
      <c r="AB266" s="134"/>
      <c r="AC266" s="134"/>
      <c r="AD266" s="134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5" t="str">
        <f>IF(C270&lt;0,"NO PAGAR","COBRAR")</f>
        <v>NO PAGAR</v>
      </c>
      <c r="C271" s="13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27" t="s">
        <v>9</v>
      </c>
      <c r="C272" s="12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5" t="str">
        <f>IF(Y271&lt;0,"NO PAGAR","COBRAR")</f>
        <v>NO PAGAR</v>
      </c>
      <c r="Y272" s="13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27" t="s">
        <v>9</v>
      </c>
      <c r="Y273" s="12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29" t="s">
        <v>7</v>
      </c>
      <c r="F282" s="130"/>
      <c r="G282" s="13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29" t="s">
        <v>7</v>
      </c>
      <c r="AB282" s="130"/>
      <c r="AC282" s="13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29" t="s">
        <v>7</v>
      </c>
      <c r="O284" s="130"/>
      <c r="P284" s="130"/>
      <c r="Q284" s="131"/>
      <c r="R284" s="18">
        <f>SUM(R268:R283)</f>
        <v>190</v>
      </c>
      <c r="S284" s="3"/>
      <c r="V284" s="17"/>
      <c r="X284" s="12"/>
      <c r="Y284" s="10"/>
      <c r="AJ284" s="129" t="s">
        <v>7</v>
      </c>
      <c r="AK284" s="130"/>
      <c r="AL284" s="130"/>
      <c r="AM284" s="131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3" t="s">
        <v>30</v>
      </c>
      <c r="I306" s="133"/>
      <c r="J306" s="133"/>
      <c r="V306" s="17"/>
      <c r="AA306" s="133" t="s">
        <v>31</v>
      </c>
      <c r="AB306" s="133"/>
      <c r="AC306" s="133"/>
    </row>
    <row r="307" spans="2:41">
      <c r="H307" s="133"/>
      <c r="I307" s="133"/>
      <c r="J307" s="133"/>
      <c r="V307" s="17"/>
      <c r="AA307" s="133"/>
      <c r="AB307" s="133"/>
      <c r="AC307" s="133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4" t="s">
        <v>359</v>
      </c>
      <c r="F311" s="134"/>
      <c r="G311" s="134"/>
      <c r="H311" s="134"/>
      <c r="V311" s="17"/>
      <c r="X311" s="23" t="s">
        <v>32</v>
      </c>
      <c r="Y311" s="20">
        <f>IF(B1092="PAGADO",0,C315)</f>
        <v>-3648.456000000001</v>
      </c>
      <c r="AA311" s="134" t="s">
        <v>683</v>
      </c>
      <c r="AB311" s="134"/>
      <c r="AC311" s="134"/>
      <c r="AD311" s="134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36" t="str">
        <f>IF(C315&lt;0,"NO PAGAR","COBRAR'")</f>
        <v>NO PAGAR</v>
      </c>
      <c r="C317" s="13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36" t="str">
        <f>IF(Y316&lt;0,"NO PAGAR","COBRAR'")</f>
        <v>NO PAGAR</v>
      </c>
      <c r="Y317" s="13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27" t="s">
        <v>9</v>
      </c>
      <c r="C318" s="12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27" t="s">
        <v>9</v>
      </c>
      <c r="Y319" s="12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29" t="s">
        <v>7</v>
      </c>
      <c r="F327" s="130"/>
      <c r="G327" s="13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29" t="s">
        <v>7</v>
      </c>
      <c r="AB327" s="130"/>
      <c r="AC327" s="13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29" t="s">
        <v>7</v>
      </c>
      <c r="O329" s="130"/>
      <c r="P329" s="130"/>
      <c r="Q329" s="131"/>
      <c r="R329" s="18">
        <f>SUM(R313:R328)</f>
        <v>2680</v>
      </c>
      <c r="S329" s="3"/>
      <c r="V329" s="17"/>
      <c r="X329" s="12"/>
      <c r="Y329" s="10"/>
      <c r="AJ329" s="129" t="s">
        <v>7</v>
      </c>
      <c r="AK329" s="130"/>
      <c r="AL329" s="130"/>
      <c r="AM329" s="131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3" t="s">
        <v>28</v>
      </c>
      <c r="I354" s="133"/>
      <c r="J354" s="133"/>
      <c r="V354" s="17"/>
    </row>
    <row r="355" spans="2:40">
      <c r="H355" s="133"/>
      <c r="I355" s="133"/>
      <c r="J355" s="133"/>
      <c r="V355" s="17"/>
    </row>
    <row r="356" spans="2:40">
      <c r="V356" s="17"/>
      <c r="X356" s="144" t="s">
        <v>64</v>
      </c>
      <c r="AB356" s="139" t="s">
        <v>29</v>
      </c>
      <c r="AC356" s="139"/>
      <c r="AD356" s="139"/>
    </row>
    <row r="357" spans="2:40" ht="23.25">
      <c r="B357" s="22" t="s">
        <v>64</v>
      </c>
      <c r="V357" s="17"/>
      <c r="X357" s="144"/>
      <c r="AB357" s="139"/>
      <c r="AC357" s="139"/>
      <c r="AD357" s="139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4"/>
      <c r="AB358" s="139"/>
      <c r="AC358" s="139"/>
      <c r="AD358" s="139"/>
    </row>
    <row r="359" spans="2:40" ht="23.25">
      <c r="B359" s="1" t="s">
        <v>0</v>
      </c>
      <c r="C359" s="19">
        <f>H375</f>
        <v>600</v>
      </c>
      <c r="E359" s="134" t="s">
        <v>595</v>
      </c>
      <c r="F359" s="134"/>
      <c r="G359" s="134"/>
      <c r="H359" s="134"/>
      <c r="V359" s="17"/>
      <c r="X359" s="23" t="s">
        <v>32</v>
      </c>
      <c r="Y359" s="20">
        <f>IF(B358="PAGADO",0,C363)</f>
        <v>-3418.3760000000011</v>
      </c>
      <c r="AA359" s="134" t="s">
        <v>683</v>
      </c>
      <c r="AB359" s="134"/>
      <c r="AC359" s="134"/>
      <c r="AD359" s="134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35" t="str">
        <f>IF(C363&lt;0,"NO PAGAR","COBRAR")</f>
        <v>NO PAGAR</v>
      </c>
      <c r="C364" s="13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27" t="s">
        <v>9</v>
      </c>
      <c r="C365" s="12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5" t="str">
        <f>IF(Y364&lt;0,"NO PAGAR","COBRAR")</f>
        <v>NO PAGAR</v>
      </c>
      <c r="Y365" s="135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27" t="s">
        <v>9</v>
      </c>
      <c r="Y366" s="128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29" t="s">
        <v>7</v>
      </c>
      <c r="AK371" s="130"/>
      <c r="AL371" s="130"/>
      <c r="AM371" s="131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29" t="s">
        <v>7</v>
      </c>
      <c r="AB374" s="130"/>
      <c r="AC374" s="131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29" t="s">
        <v>7</v>
      </c>
      <c r="F375" s="130"/>
      <c r="G375" s="13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29" t="s">
        <v>7</v>
      </c>
      <c r="O377" s="130"/>
      <c r="P377" s="130"/>
      <c r="Q377" s="131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3" t="s">
        <v>30</v>
      </c>
      <c r="I392" s="133"/>
      <c r="J392" s="133"/>
      <c r="V392" s="17"/>
      <c r="AA392" s="133" t="s">
        <v>31</v>
      </c>
      <c r="AB392" s="133"/>
      <c r="AC392" s="133"/>
    </row>
    <row r="393" spans="1:43">
      <c r="H393" s="133"/>
      <c r="I393" s="133"/>
      <c r="J393" s="133"/>
      <c r="V393" s="17"/>
      <c r="AA393" s="133"/>
      <c r="AB393" s="133"/>
      <c r="AC393" s="133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4" t="s">
        <v>80</v>
      </c>
      <c r="F397" s="134"/>
      <c r="G397" s="134"/>
      <c r="H397" s="134"/>
      <c r="V397" s="17"/>
      <c r="X397" s="23" t="s">
        <v>32</v>
      </c>
      <c r="Y397" s="20">
        <f>IF(B1185="PAGADO",0,C402)</f>
        <v>-3884.1160000000018</v>
      </c>
      <c r="AA397" s="134" t="s">
        <v>595</v>
      </c>
      <c r="AB397" s="134"/>
      <c r="AC397" s="134"/>
      <c r="AD397" s="134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36" t="str">
        <f>IF(Y402&lt;0,"NO PAGAR","COBRAR'")</f>
        <v>NO PAGAR</v>
      </c>
      <c r="Y403" s="13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36" t="str">
        <f>IF(C402&lt;0,"NO PAGAR","COBRAR'")</f>
        <v>NO PAGAR</v>
      </c>
      <c r="C404" s="13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27" t="s">
        <v>9</v>
      </c>
      <c r="C405" s="12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27" t="s">
        <v>9</v>
      </c>
      <c r="Y405" s="12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29" t="s">
        <v>7</v>
      </c>
      <c r="AK408" s="130"/>
      <c r="AL408" s="130"/>
      <c r="AM408" s="131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29" t="s">
        <v>7</v>
      </c>
      <c r="F413" s="130"/>
      <c r="G413" s="13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29" t="s">
        <v>7</v>
      </c>
      <c r="AB413" s="130"/>
      <c r="AC413" s="131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29" t="s">
        <v>7</v>
      </c>
      <c r="O415" s="130"/>
      <c r="P415" s="130"/>
      <c r="Q415" s="131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2" t="s">
        <v>29</v>
      </c>
      <c r="AD437" s="132"/>
      <c r="AE437" s="132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H438" s="133" t="s">
        <v>28</v>
      </c>
      <c r="I438" s="133"/>
      <c r="J438" s="133"/>
      <c r="V438" s="17"/>
      <c r="AC438" s="132"/>
      <c r="AD438" s="132"/>
      <c r="AE438" s="132"/>
      <c r="AJ438" s="3"/>
      <c r="AK438" s="3"/>
      <c r="AL438" s="3"/>
      <c r="AM438" s="3"/>
      <c r="AN438" s="18"/>
      <c r="AO438" s="3"/>
    </row>
    <row r="439" spans="2:41">
      <c r="H439" s="133"/>
      <c r="I439" s="133"/>
      <c r="J439" s="133"/>
      <c r="V439" s="17"/>
      <c r="AC439" s="132"/>
      <c r="AD439" s="132"/>
      <c r="AE439" s="132"/>
      <c r="AJ439" s="3"/>
      <c r="AK439" s="3"/>
      <c r="AL439" s="3"/>
      <c r="AM439" s="3"/>
      <c r="AN439" s="18"/>
      <c r="AO439" s="3"/>
    </row>
    <row r="440" spans="2:41">
      <c r="V440" s="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34" t="s">
        <v>618</v>
      </c>
      <c r="F443" s="134"/>
      <c r="G443" s="134"/>
      <c r="H443" s="134"/>
      <c r="V443" s="17"/>
      <c r="X443" s="23" t="s">
        <v>32</v>
      </c>
      <c r="Y443" s="20">
        <f>IF(B443="PAGADO",0,C448)</f>
        <v>-3182.3660000000018</v>
      </c>
      <c r="AA443" s="134" t="s">
        <v>20</v>
      </c>
      <c r="AB443" s="134"/>
      <c r="AC443" s="134"/>
      <c r="AD443" s="134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3182.3660000000018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-3182.3660000000018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35" t="str">
        <f>IF(C448&lt;0,"NO PAGAR","COBRAR")</f>
        <v>NO PAGAR</v>
      </c>
      <c r="C449" s="13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35" t="str">
        <f>IF(Y448&lt;0,"NO PAGAR","COBRAR")</f>
        <v>NO PAGAR</v>
      </c>
      <c r="Y449" s="13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27" t="s">
        <v>9</v>
      </c>
      <c r="C450" s="12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27" t="s">
        <v>9</v>
      </c>
      <c r="Y450" s="12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29" t="s">
        <v>7</v>
      </c>
      <c r="AK454" s="130"/>
      <c r="AL454" s="130"/>
      <c r="AM454" s="131"/>
      <c r="AN454" s="18">
        <f>SUM(AN438:AN453)</f>
        <v>0</v>
      </c>
      <c r="AO454" s="3"/>
    </row>
    <row r="455" spans="2:41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</row>
    <row r="458" spans="2:41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</row>
    <row r="459" spans="2:41">
      <c r="B459" s="11" t="s">
        <v>17</v>
      </c>
      <c r="C459" s="10"/>
      <c r="E459" s="129" t="s">
        <v>7</v>
      </c>
      <c r="F459" s="130"/>
      <c r="G459" s="13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29" t="s">
        <v>7</v>
      </c>
      <c r="AB459" s="130"/>
      <c r="AC459" s="131"/>
      <c r="AD459" s="5">
        <f>SUM(AD445:AD458)</f>
        <v>0</v>
      </c>
    </row>
    <row r="460" spans="2:41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</row>
    <row r="461" spans="2:41">
      <c r="B461" s="12"/>
      <c r="C461" s="10"/>
      <c r="N461" s="129" t="s">
        <v>7</v>
      </c>
      <c r="O461" s="130"/>
      <c r="P461" s="130"/>
      <c r="Q461" s="131"/>
      <c r="R461" s="18">
        <f>SUM(R445:R460)</f>
        <v>0</v>
      </c>
      <c r="S461" s="3"/>
      <c r="V461" s="17"/>
      <c r="X461" s="12"/>
      <c r="Y461" s="10"/>
    </row>
    <row r="462" spans="2:41">
      <c r="B462" s="12"/>
      <c r="C462" s="10"/>
      <c r="V462" s="17"/>
      <c r="X462" s="12"/>
      <c r="Y462" s="10"/>
    </row>
    <row r="463" spans="2:41">
      <c r="B463" s="11"/>
      <c r="C463" s="10"/>
      <c r="V463" s="17"/>
      <c r="X463" s="11"/>
      <c r="Y463" s="10"/>
    </row>
    <row r="464" spans="2:41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3182.3660000000018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33" t="s">
        <v>30</v>
      </c>
      <c r="I477" s="133"/>
      <c r="J477" s="133"/>
      <c r="V477" s="17"/>
      <c r="AA477" s="133" t="s">
        <v>31</v>
      </c>
      <c r="AB477" s="133"/>
      <c r="AC477" s="133"/>
      <c r="AJ477" s="3"/>
      <c r="AK477" s="3"/>
      <c r="AL477" s="3"/>
      <c r="AM477" s="3"/>
      <c r="AN477" s="18"/>
      <c r="AO477" s="3"/>
    </row>
    <row r="478" spans="1:43">
      <c r="H478" s="133"/>
      <c r="I478" s="133"/>
      <c r="J478" s="133"/>
      <c r="V478" s="17"/>
      <c r="AA478" s="133"/>
      <c r="AB478" s="133"/>
      <c r="AC478" s="133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IF(X443="PAGADO",0,C448)</f>
        <v>-3182.3660000000018</v>
      </c>
      <c r="E482" s="134" t="s">
        <v>20</v>
      </c>
      <c r="F482" s="134"/>
      <c r="G482" s="134"/>
      <c r="H482" s="134"/>
      <c r="V482" s="17"/>
      <c r="X482" s="23" t="s">
        <v>32</v>
      </c>
      <c r="Y482" s="20">
        <f>IF(B1282="PAGADO",0,C487)</f>
        <v>-3182.3660000000018</v>
      </c>
      <c r="AA482" s="134" t="s">
        <v>20</v>
      </c>
      <c r="AB482" s="134"/>
      <c r="AC482" s="134"/>
      <c r="AD482" s="134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3182.3660000000018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3182.3660000000018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-3182.3660000000018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-3182.3660000000018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6" t="str">
        <f>IF(Y487&lt;0,"NO PAGAR","COBRAR'")</f>
        <v>NO PAGAR</v>
      </c>
      <c r="Y488" s="13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36" t="str">
        <f>IF(C487&lt;0,"NO PAGAR","COBRAR'")</f>
        <v>NO PAGAR</v>
      </c>
      <c r="C489" s="13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27" t="s">
        <v>9</v>
      </c>
      <c r="C490" s="128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27" t="s">
        <v>9</v>
      </c>
      <c r="Y490" s="128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IF(Y448&lt;0,"SALDO ADELANTADO","SALDO A FAVOR '")</f>
        <v>SALDO ADELANTADO</v>
      </c>
      <c r="C491" s="10">
        <f>IF(Y448&lt;=0,Y448*-1)</f>
        <v>3182.3660000000018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3182.3660000000018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29" t="s">
        <v>7</v>
      </c>
      <c r="AK493" s="130"/>
      <c r="AL493" s="130"/>
      <c r="AM493" s="131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29" t="s">
        <v>7</v>
      </c>
      <c r="F498" s="130"/>
      <c r="G498" s="13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29" t="s">
        <v>7</v>
      </c>
      <c r="AB498" s="130"/>
      <c r="AC498" s="131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29" t="s">
        <v>7</v>
      </c>
      <c r="O500" s="130"/>
      <c r="P500" s="130"/>
      <c r="Q500" s="131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3182.3660000000018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3182.3660000000018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32" t="s">
        <v>29</v>
      </c>
      <c r="AD530" s="132"/>
      <c r="AE530" s="132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33" t="s">
        <v>28</v>
      </c>
      <c r="I531" s="133"/>
      <c r="J531" s="133"/>
      <c r="V531" s="17"/>
      <c r="AC531" s="132"/>
      <c r="AD531" s="132"/>
      <c r="AE531" s="132"/>
      <c r="AJ531" s="3"/>
      <c r="AK531" s="3"/>
      <c r="AL531" s="3"/>
      <c r="AM531" s="3"/>
      <c r="AN531" s="18"/>
      <c r="AO531" s="3"/>
    </row>
    <row r="532" spans="2:41">
      <c r="H532" s="133"/>
      <c r="I532" s="133"/>
      <c r="J532" s="133"/>
      <c r="V532" s="17"/>
      <c r="AC532" s="132"/>
      <c r="AD532" s="132"/>
      <c r="AE532" s="132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-3182.3660000000018</v>
      </c>
      <c r="E536" s="134" t="s">
        <v>20</v>
      </c>
      <c r="F536" s="134"/>
      <c r="G536" s="134"/>
      <c r="H536" s="134"/>
      <c r="V536" s="17"/>
      <c r="X536" s="23" t="s">
        <v>32</v>
      </c>
      <c r="Y536" s="20">
        <f>IF(B536="PAGADO",0,C541)</f>
        <v>-3182.3660000000018</v>
      </c>
      <c r="AA536" s="134" t="s">
        <v>20</v>
      </c>
      <c r="AB536" s="134"/>
      <c r="AC536" s="134"/>
      <c r="AD536" s="134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3182.3660000000018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3182.3660000000018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-3182.3660000000018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-3182.3660000000018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35" t="str">
        <f>IF(C541&lt;0,"NO PAGAR","COBRAR")</f>
        <v>NO PAGAR</v>
      </c>
      <c r="C542" s="135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35" t="str">
        <f>IF(Y541&lt;0,"NO PAGAR","COBRAR")</f>
        <v>NO PAGAR</v>
      </c>
      <c r="Y542" s="135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27" t="s">
        <v>9</v>
      </c>
      <c r="C543" s="128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27" t="s">
        <v>9</v>
      </c>
      <c r="Y543" s="128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3182.3660000000018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3182.3660000000018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29" t="s">
        <v>7</v>
      </c>
      <c r="AK547" s="130"/>
      <c r="AL547" s="130"/>
      <c r="AM547" s="131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29" t="s">
        <v>7</v>
      </c>
      <c r="F552" s="130"/>
      <c r="G552" s="131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29" t="s">
        <v>7</v>
      </c>
      <c r="AB552" s="130"/>
      <c r="AC552" s="131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29" t="s">
        <v>7</v>
      </c>
      <c r="O554" s="130"/>
      <c r="P554" s="130"/>
      <c r="Q554" s="131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3182.3660000000018</v>
      </c>
      <c r="V563" s="17"/>
      <c r="X563" s="15" t="s">
        <v>18</v>
      </c>
      <c r="Y563" s="16">
        <f>SUM(Y544:Y562)</f>
        <v>3182.3660000000018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33" t="s">
        <v>30</v>
      </c>
      <c r="I576" s="133"/>
      <c r="J576" s="133"/>
      <c r="V576" s="17"/>
      <c r="AA576" s="133" t="s">
        <v>31</v>
      </c>
      <c r="AB576" s="133"/>
      <c r="AC576" s="133"/>
      <c r="AJ576" s="3"/>
      <c r="AK576" s="3"/>
      <c r="AL576" s="3"/>
      <c r="AM576" s="3"/>
      <c r="AN576" s="18"/>
      <c r="AO576" s="3"/>
    </row>
    <row r="577" spans="2:41">
      <c r="H577" s="133"/>
      <c r="I577" s="133"/>
      <c r="J577" s="133"/>
      <c r="V577" s="17"/>
      <c r="AA577" s="133"/>
      <c r="AB577" s="133"/>
      <c r="AC577" s="133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-3182.3660000000018</v>
      </c>
      <c r="E581" s="134" t="s">
        <v>20</v>
      </c>
      <c r="F581" s="134"/>
      <c r="G581" s="134"/>
      <c r="H581" s="134"/>
      <c r="V581" s="17"/>
      <c r="X581" s="23" t="s">
        <v>32</v>
      </c>
      <c r="Y581" s="20">
        <f>IF(B1381="PAGADO",0,C586)</f>
        <v>-3182.3660000000018</v>
      </c>
      <c r="AA581" s="134" t="s">
        <v>20</v>
      </c>
      <c r="AB581" s="134"/>
      <c r="AC581" s="134"/>
      <c r="AD581" s="134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3182.3660000000018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3182.3660000000018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-3182.3660000000018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-3182.3660000000018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6" t="str">
        <f>IF(Y586&lt;0,"NO PAGAR","COBRAR'")</f>
        <v>NO PAGAR</v>
      </c>
      <c r="Y587" s="13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36" t="str">
        <f>IF(C586&lt;0,"NO PAGAR","COBRAR'")</f>
        <v>NO PAGAR</v>
      </c>
      <c r="C588" s="13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27" t="s">
        <v>9</v>
      </c>
      <c r="C589" s="128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27" t="s">
        <v>9</v>
      </c>
      <c r="Y589" s="128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ADELANTADO</v>
      </c>
      <c r="C590" s="10">
        <f>IF(Y541&lt;=0,Y541*-1)</f>
        <v>3182.3660000000018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3182.3660000000018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29" t="s">
        <v>7</v>
      </c>
      <c r="AK592" s="130"/>
      <c r="AL592" s="130"/>
      <c r="AM592" s="131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29" t="s">
        <v>7</v>
      </c>
      <c r="F597" s="130"/>
      <c r="G597" s="13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29" t="s">
        <v>7</v>
      </c>
      <c r="AB597" s="130"/>
      <c r="AC597" s="131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29" t="s">
        <v>7</v>
      </c>
      <c r="O599" s="130"/>
      <c r="P599" s="130"/>
      <c r="Q599" s="131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3182.3660000000018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3182.3660000000018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32" t="s">
        <v>29</v>
      </c>
      <c r="AD623" s="132"/>
      <c r="AE623" s="132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33" t="s">
        <v>28</v>
      </c>
      <c r="I624" s="133"/>
      <c r="J624" s="133"/>
      <c r="V624" s="17"/>
      <c r="AC624" s="132"/>
      <c r="AD624" s="132"/>
      <c r="AE624" s="132"/>
      <c r="AJ624" s="3"/>
      <c r="AK624" s="3"/>
      <c r="AL624" s="3"/>
      <c r="AM624" s="3"/>
      <c r="AN624" s="18"/>
      <c r="AO624" s="3"/>
    </row>
    <row r="625" spans="2:41">
      <c r="H625" s="133"/>
      <c r="I625" s="133"/>
      <c r="J625" s="133"/>
      <c r="V625" s="17"/>
      <c r="AC625" s="132"/>
      <c r="AD625" s="132"/>
      <c r="AE625" s="132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-3182.3660000000018</v>
      </c>
      <c r="E629" s="134" t="s">
        <v>20</v>
      </c>
      <c r="F629" s="134"/>
      <c r="G629" s="134"/>
      <c r="H629" s="134"/>
      <c r="V629" s="17"/>
      <c r="X629" s="23" t="s">
        <v>32</v>
      </c>
      <c r="Y629" s="20">
        <f>IF(B629="PAGADO",0,C634)</f>
        <v>-3182.3660000000018</v>
      </c>
      <c r="AA629" s="134" t="s">
        <v>20</v>
      </c>
      <c r="AB629" s="134"/>
      <c r="AC629" s="134"/>
      <c r="AD629" s="134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3182.3660000000018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3182.3660000000018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-3182.3660000000018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-3182.3660000000018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35" t="str">
        <f>IF(C634&lt;0,"NO PAGAR","COBRAR")</f>
        <v>NO PAGAR</v>
      </c>
      <c r="C635" s="135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35" t="str">
        <f>IF(Y634&lt;0,"NO PAGAR","COBRAR")</f>
        <v>NO PAGAR</v>
      </c>
      <c r="Y635" s="135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27" t="s">
        <v>9</v>
      </c>
      <c r="C636" s="128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27" t="s">
        <v>9</v>
      </c>
      <c r="Y636" s="128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3182.3660000000018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3182.3660000000018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29" t="s">
        <v>7</v>
      </c>
      <c r="AK640" s="130"/>
      <c r="AL640" s="130"/>
      <c r="AM640" s="131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29" t="s">
        <v>7</v>
      </c>
      <c r="F645" s="130"/>
      <c r="G645" s="131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29" t="s">
        <v>7</v>
      </c>
      <c r="AB645" s="130"/>
      <c r="AC645" s="131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29" t="s">
        <v>7</v>
      </c>
      <c r="O647" s="130"/>
      <c r="P647" s="130"/>
      <c r="Q647" s="131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3182.3660000000018</v>
      </c>
      <c r="V656" s="17"/>
      <c r="X656" s="15" t="s">
        <v>18</v>
      </c>
      <c r="Y656" s="16">
        <f>SUM(Y637:Y655)</f>
        <v>3182.3660000000018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33" t="s">
        <v>30</v>
      </c>
      <c r="I669" s="133"/>
      <c r="J669" s="133"/>
      <c r="V669" s="17"/>
      <c r="AA669" s="133" t="s">
        <v>31</v>
      </c>
      <c r="AB669" s="133"/>
      <c r="AC669" s="133"/>
      <c r="AJ669" s="3"/>
      <c r="AK669" s="3"/>
      <c r="AL669" s="3"/>
      <c r="AM669" s="3"/>
      <c r="AN669" s="18"/>
      <c r="AO669" s="3"/>
    </row>
    <row r="670" spans="1:43">
      <c r="H670" s="133"/>
      <c r="I670" s="133"/>
      <c r="J670" s="133"/>
      <c r="V670" s="17"/>
      <c r="AA670" s="133"/>
      <c r="AB670" s="133"/>
      <c r="AC670" s="133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-3182.3660000000018</v>
      </c>
      <c r="E674" s="134" t="s">
        <v>20</v>
      </c>
      <c r="F674" s="134"/>
      <c r="G674" s="134"/>
      <c r="H674" s="134"/>
      <c r="V674" s="17"/>
      <c r="X674" s="23" t="s">
        <v>32</v>
      </c>
      <c r="Y674" s="20">
        <f>IF(B1474="PAGADO",0,C679)</f>
        <v>-3182.3660000000018</v>
      </c>
      <c r="AA674" s="134" t="s">
        <v>20</v>
      </c>
      <c r="AB674" s="134"/>
      <c r="AC674" s="134"/>
      <c r="AD674" s="134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3182.3660000000018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3182.3660000000018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-3182.3660000000018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-3182.3660000000018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6" t="str">
        <f>IF(Y679&lt;0,"NO PAGAR","COBRAR'")</f>
        <v>NO PAGAR</v>
      </c>
      <c r="Y680" s="13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36" t="str">
        <f>IF(C679&lt;0,"NO PAGAR","COBRAR'")</f>
        <v>NO PAGAR</v>
      </c>
      <c r="C681" s="13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27" t="s">
        <v>9</v>
      </c>
      <c r="C682" s="128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27" t="s">
        <v>9</v>
      </c>
      <c r="Y682" s="12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ADELANTADO</v>
      </c>
      <c r="C683" s="10">
        <f>IF(Y634&lt;=0,Y634*-1)</f>
        <v>3182.3660000000018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3182.3660000000018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29" t="s">
        <v>7</v>
      </c>
      <c r="AK685" s="130"/>
      <c r="AL685" s="130"/>
      <c r="AM685" s="131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29" t="s">
        <v>7</v>
      </c>
      <c r="F690" s="130"/>
      <c r="G690" s="13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29" t="s">
        <v>7</v>
      </c>
      <c r="AB690" s="130"/>
      <c r="AC690" s="131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29" t="s">
        <v>7</v>
      </c>
      <c r="O692" s="130"/>
      <c r="P692" s="130"/>
      <c r="Q692" s="131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3182.3660000000018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3182.3660000000018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32" t="s">
        <v>29</v>
      </c>
      <c r="AD716" s="132"/>
      <c r="AE716" s="132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33" t="s">
        <v>28</v>
      </c>
      <c r="I717" s="133"/>
      <c r="J717" s="133"/>
      <c r="V717" s="17"/>
      <c r="AC717" s="132"/>
      <c r="AD717" s="132"/>
      <c r="AE717" s="132"/>
      <c r="AJ717" s="3"/>
      <c r="AK717" s="3"/>
      <c r="AL717" s="3"/>
      <c r="AM717" s="3"/>
      <c r="AN717" s="18"/>
      <c r="AO717" s="3"/>
    </row>
    <row r="718" spans="8:41">
      <c r="H718" s="133"/>
      <c r="I718" s="133"/>
      <c r="J718" s="133"/>
      <c r="V718" s="17"/>
      <c r="AC718" s="132"/>
      <c r="AD718" s="132"/>
      <c r="AE718" s="132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-3182.3660000000018</v>
      </c>
      <c r="E722" s="134" t="s">
        <v>20</v>
      </c>
      <c r="F722" s="134"/>
      <c r="G722" s="134"/>
      <c r="H722" s="134"/>
      <c r="V722" s="17"/>
      <c r="X722" s="23" t="s">
        <v>32</v>
      </c>
      <c r="Y722" s="20">
        <f>IF(B722="PAGADO",0,C727)</f>
        <v>-3182.3660000000018</v>
      </c>
      <c r="AA722" s="134" t="s">
        <v>20</v>
      </c>
      <c r="AB722" s="134"/>
      <c r="AC722" s="134"/>
      <c r="AD722" s="134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3182.3660000000018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3182.3660000000018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-3182.3660000000018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-3182.3660000000018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35" t="str">
        <f>IF(C727&lt;0,"NO PAGAR","COBRAR")</f>
        <v>NO PAGAR</v>
      </c>
      <c r="C728" s="135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35" t="str">
        <f>IF(Y727&lt;0,"NO PAGAR","COBRAR")</f>
        <v>NO PAGAR</v>
      </c>
      <c r="Y728" s="135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27" t="s">
        <v>9</v>
      </c>
      <c r="C729" s="128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27" t="s">
        <v>9</v>
      </c>
      <c r="Y729" s="128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3182.3660000000018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3182.3660000000018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29" t="s">
        <v>7</v>
      </c>
      <c r="AK733" s="130"/>
      <c r="AL733" s="130"/>
      <c r="AM733" s="131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29" t="s">
        <v>7</v>
      </c>
      <c r="F738" s="130"/>
      <c r="G738" s="131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29" t="s">
        <v>7</v>
      </c>
      <c r="AB738" s="130"/>
      <c r="AC738" s="131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29" t="s">
        <v>7</v>
      </c>
      <c r="O740" s="130"/>
      <c r="P740" s="130"/>
      <c r="Q740" s="131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3182.3660000000018</v>
      </c>
      <c r="V749" s="17"/>
      <c r="X749" s="15" t="s">
        <v>18</v>
      </c>
      <c r="Y749" s="16">
        <f>SUM(Y730:Y748)</f>
        <v>3182.3660000000018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33" t="s">
        <v>30</v>
      </c>
      <c r="I762" s="133"/>
      <c r="J762" s="133"/>
      <c r="V762" s="17"/>
      <c r="AA762" s="133" t="s">
        <v>31</v>
      </c>
      <c r="AB762" s="133"/>
      <c r="AC762" s="133"/>
      <c r="AJ762" s="3"/>
      <c r="AK762" s="3"/>
      <c r="AL762" s="3"/>
      <c r="AM762" s="3"/>
      <c r="AN762" s="18"/>
      <c r="AO762" s="3"/>
    </row>
    <row r="763" spans="1:43">
      <c r="H763" s="133"/>
      <c r="I763" s="133"/>
      <c r="J763" s="133"/>
      <c r="V763" s="17"/>
      <c r="AA763" s="133"/>
      <c r="AB763" s="133"/>
      <c r="AC763" s="133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-3182.3660000000018</v>
      </c>
      <c r="E767" s="134" t="s">
        <v>20</v>
      </c>
      <c r="F767" s="134"/>
      <c r="G767" s="134"/>
      <c r="H767" s="134"/>
      <c r="V767" s="17"/>
      <c r="X767" s="23" t="s">
        <v>32</v>
      </c>
      <c r="Y767" s="20">
        <f>IF(B1567="PAGADO",0,C772)</f>
        <v>-3182.3660000000018</v>
      </c>
      <c r="AA767" s="134" t="s">
        <v>20</v>
      </c>
      <c r="AB767" s="134"/>
      <c r="AC767" s="134"/>
      <c r="AD767" s="134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3182.3660000000018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3182.3660000000018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-3182.3660000000018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-3182.3660000000018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6" t="str">
        <f>IF(Y772&lt;0,"NO PAGAR","COBRAR'")</f>
        <v>NO PAGAR</v>
      </c>
      <c r="Y773" s="13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36" t="str">
        <f>IF(C772&lt;0,"NO PAGAR","COBRAR'")</f>
        <v>NO PAGAR</v>
      </c>
      <c r="C774" s="13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27" t="s">
        <v>9</v>
      </c>
      <c r="C775" s="12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27" t="s">
        <v>9</v>
      </c>
      <c r="Y775" s="12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3182.3660000000018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3182.3660000000018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29" t="s">
        <v>7</v>
      </c>
      <c r="AK778" s="130"/>
      <c r="AL778" s="130"/>
      <c r="AM778" s="131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29" t="s">
        <v>7</v>
      </c>
      <c r="F783" s="130"/>
      <c r="G783" s="131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29" t="s">
        <v>7</v>
      </c>
      <c r="AB783" s="130"/>
      <c r="AC783" s="131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29" t="s">
        <v>7</v>
      </c>
      <c r="O785" s="130"/>
      <c r="P785" s="130"/>
      <c r="Q785" s="131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3182.3660000000018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3182.3660000000018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32" t="s">
        <v>29</v>
      </c>
      <c r="AD809" s="132"/>
      <c r="AE809" s="132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33" t="s">
        <v>28</v>
      </c>
      <c r="I810" s="133"/>
      <c r="J810" s="133"/>
      <c r="V810" s="17"/>
      <c r="AC810" s="132"/>
      <c r="AD810" s="132"/>
      <c r="AE810" s="132"/>
      <c r="AJ810" s="3"/>
      <c r="AK810" s="3"/>
      <c r="AL810" s="3"/>
      <c r="AM810" s="3"/>
      <c r="AN810" s="18"/>
      <c r="AO810" s="3"/>
    </row>
    <row r="811" spans="2:41">
      <c r="H811" s="133"/>
      <c r="I811" s="133"/>
      <c r="J811" s="133"/>
      <c r="V811" s="17"/>
      <c r="AC811" s="132"/>
      <c r="AD811" s="132"/>
      <c r="AE811" s="132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-3182.3660000000018</v>
      </c>
      <c r="E815" s="134" t="s">
        <v>20</v>
      </c>
      <c r="F815" s="134"/>
      <c r="G815" s="134"/>
      <c r="H815" s="134"/>
      <c r="V815" s="17"/>
      <c r="X815" s="23" t="s">
        <v>32</v>
      </c>
      <c r="Y815" s="20">
        <f>IF(B815="PAGADO",0,C820)</f>
        <v>-3182.3660000000018</v>
      </c>
      <c r="AA815" s="134" t="s">
        <v>20</v>
      </c>
      <c r="AB815" s="134"/>
      <c r="AC815" s="134"/>
      <c r="AD815" s="134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3182.3660000000018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3182.3660000000018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-3182.3660000000018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-3182.3660000000018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35" t="str">
        <f>IF(C820&lt;0,"NO PAGAR","COBRAR")</f>
        <v>NO PAGAR</v>
      </c>
      <c r="C821" s="135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35" t="str">
        <f>IF(Y820&lt;0,"NO PAGAR","COBRAR")</f>
        <v>NO PAGAR</v>
      </c>
      <c r="Y821" s="135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27" t="s">
        <v>9</v>
      </c>
      <c r="C822" s="128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27" t="s">
        <v>9</v>
      </c>
      <c r="Y822" s="128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3182.3660000000018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3182.3660000000018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29" t="s">
        <v>7</v>
      </c>
      <c r="AK826" s="130"/>
      <c r="AL826" s="130"/>
      <c r="AM826" s="131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29" t="s">
        <v>7</v>
      </c>
      <c r="F831" s="130"/>
      <c r="G831" s="131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29" t="s">
        <v>7</v>
      </c>
      <c r="AB831" s="130"/>
      <c r="AC831" s="131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29" t="s">
        <v>7</v>
      </c>
      <c r="O833" s="130"/>
      <c r="P833" s="130"/>
      <c r="Q833" s="131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3182.3660000000018</v>
      </c>
      <c r="V842" s="17"/>
      <c r="X842" s="15" t="s">
        <v>18</v>
      </c>
      <c r="Y842" s="16">
        <f>SUM(Y823:Y841)</f>
        <v>3182.3660000000018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33" t="s">
        <v>30</v>
      </c>
      <c r="I855" s="133"/>
      <c r="J855" s="133"/>
      <c r="V855" s="17"/>
      <c r="AA855" s="133" t="s">
        <v>31</v>
      </c>
      <c r="AB855" s="133"/>
      <c r="AC855" s="133"/>
      <c r="AJ855" s="3"/>
      <c r="AK855" s="3"/>
      <c r="AL855" s="3"/>
      <c r="AM855" s="3"/>
      <c r="AN855" s="18"/>
      <c r="AO855" s="3"/>
    </row>
    <row r="856" spans="1:43">
      <c r="H856" s="133"/>
      <c r="I856" s="133"/>
      <c r="J856" s="133"/>
      <c r="V856" s="17"/>
      <c r="AA856" s="133"/>
      <c r="AB856" s="133"/>
      <c r="AC856" s="133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-3182.3660000000018</v>
      </c>
      <c r="E860" s="134" t="s">
        <v>20</v>
      </c>
      <c r="F860" s="134"/>
      <c r="G860" s="134"/>
      <c r="H860" s="134"/>
      <c r="V860" s="17"/>
      <c r="X860" s="23" t="s">
        <v>32</v>
      </c>
      <c r="Y860" s="20">
        <f>IF(B1660="PAGADO",0,C865)</f>
        <v>-3182.3660000000018</v>
      </c>
      <c r="AA860" s="134" t="s">
        <v>20</v>
      </c>
      <c r="AB860" s="134"/>
      <c r="AC860" s="134"/>
      <c r="AD860" s="134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3182.3660000000018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3182.3660000000018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-3182.3660000000018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-3182.3660000000018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6" t="str">
        <f>IF(Y865&lt;0,"NO PAGAR","COBRAR'")</f>
        <v>NO PAGAR</v>
      </c>
      <c r="Y866" s="13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36" t="str">
        <f>IF(C865&lt;0,"NO PAGAR","COBRAR'")</f>
        <v>NO PAGAR</v>
      </c>
      <c r="C867" s="13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27" t="s">
        <v>9</v>
      </c>
      <c r="C868" s="128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27" t="s">
        <v>9</v>
      </c>
      <c r="Y868" s="128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3182.3660000000018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3182.3660000000018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29" t="s">
        <v>7</v>
      </c>
      <c r="AK871" s="130"/>
      <c r="AL871" s="130"/>
      <c r="AM871" s="131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29" t="s">
        <v>7</v>
      </c>
      <c r="F876" s="130"/>
      <c r="G876" s="131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29" t="s">
        <v>7</v>
      </c>
      <c r="AB876" s="130"/>
      <c r="AC876" s="131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29" t="s">
        <v>7</v>
      </c>
      <c r="O878" s="130"/>
      <c r="P878" s="130"/>
      <c r="Q878" s="131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3182.3660000000018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3182.3660000000018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32" t="s">
        <v>29</v>
      </c>
      <c r="AD903" s="132"/>
      <c r="AE903" s="132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33" t="s">
        <v>28</v>
      </c>
      <c r="I904" s="133"/>
      <c r="J904" s="133"/>
      <c r="V904" s="17"/>
      <c r="AC904" s="132"/>
      <c r="AD904" s="132"/>
      <c r="AE904" s="132"/>
      <c r="AJ904" s="3"/>
      <c r="AK904" s="3"/>
      <c r="AL904" s="3"/>
      <c r="AM904" s="3"/>
      <c r="AN904" s="18"/>
      <c r="AO904" s="3"/>
    </row>
    <row r="905" spans="2:41">
      <c r="H905" s="133"/>
      <c r="I905" s="133"/>
      <c r="J905" s="133"/>
      <c r="V905" s="17"/>
      <c r="AC905" s="132"/>
      <c r="AD905" s="132"/>
      <c r="AE905" s="132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-3182.3660000000018</v>
      </c>
      <c r="E909" s="134" t="s">
        <v>20</v>
      </c>
      <c r="F909" s="134"/>
      <c r="G909" s="134"/>
      <c r="H909" s="134"/>
      <c r="V909" s="17"/>
      <c r="X909" s="23" t="s">
        <v>32</v>
      </c>
      <c r="Y909" s="20">
        <f>IF(B909="PAGADO",0,C914)</f>
        <v>-3182.3660000000018</v>
      </c>
      <c r="AA909" s="134" t="s">
        <v>20</v>
      </c>
      <c r="AB909" s="134"/>
      <c r="AC909" s="134"/>
      <c r="AD909" s="134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3182.3660000000018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3182.3660000000018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-3182.3660000000018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-3182.3660000000018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35" t="str">
        <f>IF(C914&lt;0,"NO PAGAR","COBRAR")</f>
        <v>NO PAGAR</v>
      </c>
      <c r="C915" s="135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35" t="str">
        <f>IF(Y914&lt;0,"NO PAGAR","COBRAR")</f>
        <v>NO PAGAR</v>
      </c>
      <c r="Y915" s="135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27" t="s">
        <v>9</v>
      </c>
      <c r="C916" s="128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27" t="s">
        <v>9</v>
      </c>
      <c r="Y916" s="128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3182.3660000000018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3182.3660000000018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29" t="s">
        <v>7</v>
      </c>
      <c r="AK920" s="130"/>
      <c r="AL920" s="130"/>
      <c r="AM920" s="131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29" t="s">
        <v>7</v>
      </c>
      <c r="F925" s="130"/>
      <c r="G925" s="131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29" t="s">
        <v>7</v>
      </c>
      <c r="AB925" s="130"/>
      <c r="AC925" s="131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29" t="s">
        <v>7</v>
      </c>
      <c r="O927" s="130"/>
      <c r="P927" s="130"/>
      <c r="Q927" s="131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3182.3660000000018</v>
      </c>
      <c r="V936" s="17"/>
      <c r="X936" s="15" t="s">
        <v>18</v>
      </c>
      <c r="Y936" s="16">
        <f>SUM(Y917:Y935)</f>
        <v>3182.3660000000018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33" t="s">
        <v>30</v>
      </c>
      <c r="I949" s="133"/>
      <c r="J949" s="133"/>
      <c r="V949" s="17"/>
      <c r="AA949" s="133" t="s">
        <v>31</v>
      </c>
      <c r="AB949" s="133"/>
      <c r="AC949" s="133"/>
      <c r="AJ949" s="3"/>
      <c r="AK949" s="3"/>
      <c r="AL949" s="3"/>
      <c r="AM949" s="3"/>
      <c r="AN949" s="18"/>
      <c r="AO949" s="3"/>
    </row>
    <row r="950" spans="1:43">
      <c r="H950" s="133"/>
      <c r="I950" s="133"/>
      <c r="J950" s="133"/>
      <c r="V950" s="17"/>
      <c r="AA950" s="133"/>
      <c r="AB950" s="133"/>
      <c r="AC950" s="133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-3182.3660000000018</v>
      </c>
      <c r="E954" s="134" t="s">
        <v>20</v>
      </c>
      <c r="F954" s="134"/>
      <c r="G954" s="134"/>
      <c r="H954" s="134"/>
      <c r="V954" s="17"/>
      <c r="X954" s="23" t="s">
        <v>32</v>
      </c>
      <c r="Y954" s="20">
        <f>IF(B1754="PAGADO",0,C959)</f>
        <v>-3182.3660000000018</v>
      </c>
      <c r="AA954" s="134" t="s">
        <v>20</v>
      </c>
      <c r="AB954" s="134"/>
      <c r="AC954" s="134"/>
      <c r="AD954" s="134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3182.3660000000018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3182.3660000000018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-3182.3660000000018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-3182.3660000000018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6" t="str">
        <f>IF(Y959&lt;0,"NO PAGAR","COBRAR'")</f>
        <v>NO PAGAR</v>
      </c>
      <c r="Y960" s="13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36" t="str">
        <f>IF(C959&lt;0,"NO PAGAR","COBRAR'")</f>
        <v>NO PAGAR</v>
      </c>
      <c r="C961" s="13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27" t="s">
        <v>9</v>
      </c>
      <c r="C962" s="128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27" t="s">
        <v>9</v>
      </c>
      <c r="Y962" s="12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3182.3660000000018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3182.3660000000018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29" t="s">
        <v>7</v>
      </c>
      <c r="AK965" s="130"/>
      <c r="AL965" s="130"/>
      <c r="AM965" s="131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29" t="s">
        <v>7</v>
      </c>
      <c r="F970" s="130"/>
      <c r="G970" s="131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29" t="s">
        <v>7</v>
      </c>
      <c r="AB970" s="130"/>
      <c r="AC970" s="131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29" t="s">
        <v>7</v>
      </c>
      <c r="O972" s="130"/>
      <c r="P972" s="130"/>
      <c r="Q972" s="131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3182.3660000000018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3182.3660000000018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32" t="s">
        <v>29</v>
      </c>
      <c r="AD996" s="132"/>
      <c r="AE996" s="132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33" t="s">
        <v>28</v>
      </c>
      <c r="I997" s="133"/>
      <c r="J997" s="133"/>
      <c r="V997" s="17"/>
      <c r="AC997" s="132"/>
      <c r="AD997" s="132"/>
      <c r="AE997" s="132"/>
      <c r="AJ997" s="3"/>
      <c r="AK997" s="3"/>
      <c r="AL997" s="3"/>
      <c r="AM997" s="3"/>
      <c r="AN997" s="18"/>
      <c r="AO997" s="3"/>
    </row>
    <row r="998" spans="2:41">
      <c r="H998" s="133"/>
      <c r="I998" s="133"/>
      <c r="J998" s="133"/>
      <c r="V998" s="17"/>
      <c r="AC998" s="132"/>
      <c r="AD998" s="132"/>
      <c r="AE998" s="132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-3182.3660000000018</v>
      </c>
      <c r="E1002" s="134" t="s">
        <v>20</v>
      </c>
      <c r="F1002" s="134"/>
      <c r="G1002" s="134"/>
      <c r="H1002" s="134"/>
      <c r="V1002" s="17"/>
      <c r="X1002" s="23" t="s">
        <v>32</v>
      </c>
      <c r="Y1002" s="20">
        <f>IF(B1002="PAGADO",0,C1007)</f>
        <v>-3182.3660000000018</v>
      </c>
      <c r="AA1002" s="134" t="s">
        <v>20</v>
      </c>
      <c r="AB1002" s="134"/>
      <c r="AC1002" s="134"/>
      <c r="AD1002" s="134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3182.3660000000018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3182.3660000000018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-3182.3660000000018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-3182.3660000000018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35" t="str">
        <f>IF(C1007&lt;0,"NO PAGAR","COBRAR")</f>
        <v>NO PAGAR</v>
      </c>
      <c r="C1008" s="135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35" t="str">
        <f>IF(Y1007&lt;0,"NO PAGAR","COBRAR")</f>
        <v>NO PAGAR</v>
      </c>
      <c r="Y1008" s="13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27" t="s">
        <v>9</v>
      </c>
      <c r="C1009" s="12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27" t="s">
        <v>9</v>
      </c>
      <c r="Y1009" s="12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3182.3660000000018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3182.3660000000018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29" t="s">
        <v>7</v>
      </c>
      <c r="AK1013" s="130"/>
      <c r="AL1013" s="130"/>
      <c r="AM1013" s="131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29" t="s">
        <v>7</v>
      </c>
      <c r="F1018" s="130"/>
      <c r="G1018" s="131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29" t="s">
        <v>7</v>
      </c>
      <c r="AB1018" s="130"/>
      <c r="AC1018" s="131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29" t="s">
        <v>7</v>
      </c>
      <c r="O1020" s="130"/>
      <c r="P1020" s="130"/>
      <c r="Q1020" s="131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3182.3660000000018</v>
      </c>
      <c r="V1029" s="17"/>
      <c r="X1029" s="15" t="s">
        <v>18</v>
      </c>
      <c r="Y1029" s="16">
        <f>SUM(Y1010:Y1028)</f>
        <v>3182.3660000000018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33" t="s">
        <v>30</v>
      </c>
      <c r="I1042" s="133"/>
      <c r="J1042" s="133"/>
      <c r="V1042" s="17"/>
      <c r="AA1042" s="133" t="s">
        <v>31</v>
      </c>
      <c r="AB1042" s="133"/>
      <c r="AC1042" s="133"/>
      <c r="AJ1042" s="3"/>
      <c r="AK1042" s="3"/>
      <c r="AL1042" s="3"/>
      <c r="AM1042" s="3"/>
      <c r="AN1042" s="18"/>
      <c r="AO1042" s="3"/>
    </row>
    <row r="1043" spans="2:41">
      <c r="H1043" s="133"/>
      <c r="I1043" s="133"/>
      <c r="J1043" s="133"/>
      <c r="V1043" s="17"/>
      <c r="AA1043" s="133"/>
      <c r="AB1043" s="133"/>
      <c r="AC1043" s="133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-3182.3660000000018</v>
      </c>
      <c r="E1047" s="134" t="s">
        <v>20</v>
      </c>
      <c r="F1047" s="134"/>
      <c r="G1047" s="134"/>
      <c r="H1047" s="134"/>
      <c r="V1047" s="17"/>
      <c r="X1047" s="23" t="s">
        <v>32</v>
      </c>
      <c r="Y1047" s="20">
        <f>IF(B1847="PAGADO",0,C1052)</f>
        <v>-3182.3660000000018</v>
      </c>
      <c r="AA1047" s="134" t="s">
        <v>20</v>
      </c>
      <c r="AB1047" s="134"/>
      <c r="AC1047" s="134"/>
      <c r="AD1047" s="134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3182.3660000000018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3182.3660000000018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-3182.3660000000018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-3182.3660000000018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6" t="str">
        <f>IF(Y1052&lt;0,"NO PAGAR","COBRAR'")</f>
        <v>NO PAGAR</v>
      </c>
      <c r="Y1053" s="13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36" t="str">
        <f>IF(C1052&lt;0,"NO PAGAR","COBRAR'")</f>
        <v>NO PAGAR</v>
      </c>
      <c r="C1054" s="13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27" t="s">
        <v>9</v>
      </c>
      <c r="C1055" s="128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27" t="s">
        <v>9</v>
      </c>
      <c r="Y1055" s="128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ADELANTADO</v>
      </c>
      <c r="C1056" s="10">
        <f>IF(Y1007&lt;=0,Y1007*-1)</f>
        <v>3182.3660000000018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3182.3660000000018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29" t="s">
        <v>7</v>
      </c>
      <c r="AK1058" s="130"/>
      <c r="AL1058" s="130"/>
      <c r="AM1058" s="131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29" t="s">
        <v>7</v>
      </c>
      <c r="F1063" s="130"/>
      <c r="G1063" s="131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29" t="s">
        <v>7</v>
      </c>
      <c r="AB1063" s="130"/>
      <c r="AC1063" s="131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29" t="s">
        <v>7</v>
      </c>
      <c r="O1065" s="130"/>
      <c r="P1065" s="130"/>
      <c r="Q1065" s="131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3182.3660000000018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3182.3660000000018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AC437:AE439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AA432" zoomScale="85" zoomScaleNormal="85" workbookViewId="0">
      <selection activeCell="AO437" sqref="AO437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4" t="s">
        <v>79</v>
      </c>
      <c r="F8" s="134"/>
      <c r="G8" s="134"/>
      <c r="H8" s="134"/>
      <c r="V8" s="17"/>
      <c r="X8" s="23" t="s">
        <v>32</v>
      </c>
      <c r="Y8" s="20">
        <f>IF(B8="PAGADO",0,C13)</f>
        <v>0</v>
      </c>
      <c r="AA8" s="134" t="s">
        <v>148</v>
      </c>
      <c r="AB8" s="134"/>
      <c r="AC8" s="134"/>
      <c r="AD8" s="134"/>
      <c r="AK8" s="142" t="s">
        <v>110</v>
      </c>
      <c r="AL8" s="142"/>
      <c r="AM8" s="14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NO PAGAR</v>
      </c>
      <c r="Y14" s="13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29" t="s">
        <v>7</v>
      </c>
      <c r="AB24" s="130"/>
      <c r="AC24" s="13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4" t="s">
        <v>79</v>
      </c>
      <c r="F53" s="134"/>
      <c r="G53" s="134"/>
      <c r="H53" s="134"/>
      <c r="V53" s="17"/>
      <c r="X53" s="23" t="s">
        <v>32</v>
      </c>
      <c r="Y53" s="20">
        <f>IF(B53="PAGADO",0,C58)</f>
        <v>251.97000000000011</v>
      </c>
      <c r="AA53" s="134" t="s">
        <v>148</v>
      </c>
      <c r="AB53" s="134"/>
      <c r="AC53" s="134"/>
      <c r="AD53" s="134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29" t="s">
        <v>7</v>
      </c>
      <c r="F69" s="130"/>
      <c r="G69" s="13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2" t="s">
        <v>29</v>
      </c>
      <c r="AD97" s="132"/>
      <c r="AE97" s="132"/>
    </row>
    <row r="98" spans="2:41">
      <c r="H98" s="133" t="s">
        <v>28</v>
      </c>
      <c r="I98" s="133"/>
      <c r="J98" s="133"/>
      <c r="V98" s="17"/>
      <c r="AC98" s="132"/>
      <c r="AD98" s="132"/>
      <c r="AE98" s="132"/>
    </row>
    <row r="99" spans="2:41">
      <c r="H99" s="133"/>
      <c r="I99" s="133"/>
      <c r="J99" s="133"/>
      <c r="V99" s="17"/>
      <c r="AC99" s="132"/>
      <c r="AD99" s="132"/>
      <c r="AE99" s="132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4" t="s">
        <v>79</v>
      </c>
      <c r="F103" s="134"/>
      <c r="G103" s="134"/>
      <c r="H103" s="134"/>
      <c r="V103" s="17"/>
      <c r="X103" s="23" t="s">
        <v>156</v>
      </c>
      <c r="Y103" s="20">
        <f>IF(B103="PAGADO",0,C108)</f>
        <v>1501.97</v>
      </c>
      <c r="AA103" s="134" t="s">
        <v>79</v>
      </c>
      <c r="AB103" s="134"/>
      <c r="AC103" s="134"/>
      <c r="AD103" s="134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35" t="str">
        <f>IF(C108&lt;0,"NO PAGAR","COBRAR")</f>
        <v>COBRAR</v>
      </c>
      <c r="C109" s="13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5" t="str">
        <f>IF(Y108&lt;0,"NO PAGAR","COBRAR")</f>
        <v>COBRAR</v>
      </c>
      <c r="Y109" s="13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27" t="s">
        <v>9</v>
      </c>
      <c r="C110" s="12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27" t="s">
        <v>9</v>
      </c>
      <c r="Y110" s="12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29" t="s">
        <v>7</v>
      </c>
      <c r="F119" s="130"/>
      <c r="G119" s="13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29" t="s">
        <v>7</v>
      </c>
      <c r="AB119" s="130"/>
      <c r="AC119" s="13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29" t="s">
        <v>7</v>
      </c>
      <c r="O121" s="130"/>
      <c r="P121" s="130"/>
      <c r="Q121" s="131"/>
      <c r="R121" s="18">
        <f>SUM(R105:R120)</f>
        <v>0</v>
      </c>
      <c r="S121" s="3"/>
      <c r="V121" s="17"/>
      <c r="X121" s="12"/>
      <c r="Y121" s="10"/>
      <c r="AJ121" s="129" t="s">
        <v>7</v>
      </c>
      <c r="AK121" s="130"/>
      <c r="AL121" s="130"/>
      <c r="AM121" s="131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3" t="s">
        <v>30</v>
      </c>
      <c r="I130" s="133"/>
      <c r="J130" s="133"/>
      <c r="V130" s="17"/>
      <c r="AA130" s="133" t="s">
        <v>31</v>
      </c>
      <c r="AB130" s="133"/>
      <c r="AC130" s="133"/>
    </row>
    <row r="131" spans="2:41">
      <c r="H131" s="133"/>
      <c r="I131" s="133"/>
      <c r="J131" s="133"/>
      <c r="V131" s="17"/>
      <c r="AA131" s="133"/>
      <c r="AB131" s="133"/>
      <c r="AC131" s="133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4" t="s">
        <v>148</v>
      </c>
      <c r="F135" s="134"/>
      <c r="G135" s="134"/>
      <c r="H135" s="134"/>
      <c r="V135" s="17"/>
      <c r="X135" s="23" t="s">
        <v>32</v>
      </c>
      <c r="Y135" s="20">
        <f>IF(B135="PAGADO",0,C140)</f>
        <v>0</v>
      </c>
      <c r="AA135" s="134" t="s">
        <v>358</v>
      </c>
      <c r="AB135" s="134"/>
      <c r="AC135" s="134"/>
      <c r="AD135" s="134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36" t="str">
        <f>IF(Y140&lt;0,"NO PAGAR","COBRAR'")</f>
        <v>COBRAR'</v>
      </c>
      <c r="Y141" s="13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36" t="str">
        <f>IF(C140&lt;0,"NO PAGAR","COBRAR'")</f>
        <v>COBRAR'</v>
      </c>
      <c r="C142" s="136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27" t="s">
        <v>9</v>
      </c>
      <c r="C143" s="128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27" t="s">
        <v>9</v>
      </c>
      <c r="Y143" s="128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29" t="s">
        <v>7</v>
      </c>
      <c r="F151" s="130"/>
      <c r="G151" s="13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29" t="s">
        <v>7</v>
      </c>
      <c r="AB151" s="130"/>
      <c r="AC151" s="13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29" t="s">
        <v>7</v>
      </c>
      <c r="O153" s="130"/>
      <c r="P153" s="130"/>
      <c r="Q153" s="131"/>
      <c r="R153" s="18">
        <f>SUM(R137:R152)</f>
        <v>0</v>
      </c>
      <c r="S153" s="3"/>
      <c r="V153" s="17"/>
      <c r="X153" s="12"/>
      <c r="Y153" s="10"/>
      <c r="AJ153" s="129" t="s">
        <v>7</v>
      </c>
      <c r="AK153" s="130"/>
      <c r="AL153" s="130"/>
      <c r="AM153" s="131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2" t="s">
        <v>29</v>
      </c>
      <c r="AD169" s="132"/>
      <c r="AE169" s="132"/>
    </row>
    <row r="170" spans="2:41">
      <c r="H170" s="133" t="s">
        <v>28</v>
      </c>
      <c r="I170" s="133"/>
      <c r="J170" s="133"/>
      <c r="V170" s="17"/>
      <c r="AC170" s="132"/>
      <c r="AD170" s="132"/>
      <c r="AE170" s="132"/>
    </row>
    <row r="171" spans="2:41">
      <c r="H171" s="133"/>
      <c r="I171" s="133"/>
      <c r="J171" s="133"/>
      <c r="V171" s="17"/>
      <c r="AC171" s="132"/>
      <c r="AD171" s="132"/>
      <c r="AE171" s="132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4" t="s">
        <v>79</v>
      </c>
      <c r="F175" s="134"/>
      <c r="G175" s="134"/>
      <c r="H175" s="134"/>
      <c r="V175" s="17"/>
      <c r="X175" s="23" t="s">
        <v>32</v>
      </c>
      <c r="Y175" s="20">
        <f>IF(B175="PAGADO",0,C180)</f>
        <v>0</v>
      </c>
      <c r="AA175" s="134" t="s">
        <v>358</v>
      </c>
      <c r="AB175" s="134"/>
      <c r="AC175" s="134"/>
      <c r="AD175" s="134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35" t="str">
        <f>IF(C180&lt;0,"NO PAGAR","COBRAR")</f>
        <v>COBRAR</v>
      </c>
      <c r="C181" s="13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5" t="str">
        <f>IF(Y180&lt;0,"NO PAGAR","COBRAR")</f>
        <v>NO PAGAR</v>
      </c>
      <c r="Y181" s="13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27" t="s">
        <v>9</v>
      </c>
      <c r="C182" s="12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27" t="s">
        <v>9</v>
      </c>
      <c r="Y182" s="12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29" t="s">
        <v>7</v>
      </c>
      <c r="F191" s="130"/>
      <c r="G191" s="13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29" t="s">
        <v>7</v>
      </c>
      <c r="AB191" s="130"/>
      <c r="AC191" s="13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29" t="s">
        <v>7</v>
      </c>
      <c r="O193" s="130"/>
      <c r="P193" s="130"/>
      <c r="Q193" s="131"/>
      <c r="R193" s="18">
        <f>SUM(R177:R192)</f>
        <v>400</v>
      </c>
      <c r="S193" s="3"/>
      <c r="V193" s="17"/>
      <c r="X193" s="12"/>
      <c r="Y193" s="10"/>
      <c r="AJ193" s="129" t="s">
        <v>7</v>
      </c>
      <c r="AK193" s="130"/>
      <c r="AL193" s="130"/>
      <c r="AM193" s="131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3" t="s">
        <v>30</v>
      </c>
      <c r="I207" s="133"/>
      <c r="J207" s="133"/>
      <c r="V207" s="17"/>
      <c r="AA207" s="133" t="s">
        <v>31</v>
      </c>
      <c r="AB207" s="133"/>
      <c r="AC207" s="133"/>
    </row>
    <row r="208" spans="1:43">
      <c r="H208" s="133"/>
      <c r="I208" s="133"/>
      <c r="J208" s="133"/>
      <c r="V208" s="17"/>
      <c r="AA208" s="133"/>
      <c r="AB208" s="133"/>
      <c r="AC208" s="133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4" t="s">
        <v>358</v>
      </c>
      <c r="F212" s="134"/>
      <c r="G212" s="134"/>
      <c r="H212" s="134"/>
      <c r="V212" s="17"/>
      <c r="X212" s="23" t="s">
        <v>130</v>
      </c>
      <c r="Y212" s="20">
        <f>IF(B212="PAGADO",0,C217)</f>
        <v>0</v>
      </c>
      <c r="AA212" s="134" t="s">
        <v>547</v>
      </c>
      <c r="AB212" s="134"/>
      <c r="AC212" s="134"/>
      <c r="AD212" s="134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36" t="str">
        <f>IF(Y217&lt;0,"NO PAGAR","COBRAR'")</f>
        <v>COBRAR'</v>
      </c>
      <c r="Y218" s="136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36" t="str">
        <f>IF(C217&lt;0,"NO PAGAR","COBRAR'")</f>
        <v>COBRAR'</v>
      </c>
      <c r="C219" s="136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27" t="s">
        <v>9</v>
      </c>
      <c r="C220" s="12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27" t="s">
        <v>9</v>
      </c>
      <c r="Y220" s="12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29" t="s">
        <v>7</v>
      </c>
      <c r="F228" s="130"/>
      <c r="G228" s="13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29" t="s">
        <v>7</v>
      </c>
      <c r="AB228" s="130"/>
      <c r="AC228" s="13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29" t="s">
        <v>7</v>
      </c>
      <c r="O230" s="130"/>
      <c r="P230" s="130"/>
      <c r="Q230" s="131"/>
      <c r="R230" s="18">
        <f>SUM(R214:R229)</f>
        <v>0</v>
      </c>
      <c r="S230" s="3"/>
      <c r="V230" s="17"/>
      <c r="X230" s="12"/>
      <c r="Y230" s="10"/>
      <c r="AJ230" s="129" t="s">
        <v>7</v>
      </c>
      <c r="AK230" s="130"/>
      <c r="AL230" s="130"/>
      <c r="AM230" s="131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2" t="s">
        <v>29</v>
      </c>
      <c r="AD253" s="132"/>
      <c r="AE253" s="132"/>
    </row>
    <row r="254" spans="5:31">
      <c r="H254" s="133" t="s">
        <v>28</v>
      </c>
      <c r="I254" s="133"/>
      <c r="J254" s="133"/>
      <c r="V254" s="17"/>
      <c r="AC254" s="132"/>
      <c r="AD254" s="132"/>
      <c r="AE254" s="132"/>
    </row>
    <row r="255" spans="5:31">
      <c r="H255" s="133"/>
      <c r="I255" s="133"/>
      <c r="J255" s="133"/>
      <c r="V255" s="17"/>
      <c r="AC255" s="132"/>
      <c r="AD255" s="132"/>
      <c r="AE255" s="132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4" t="s">
        <v>547</v>
      </c>
      <c r="F259" s="134"/>
      <c r="G259" s="134"/>
      <c r="H259" s="134"/>
      <c r="V259" s="17"/>
      <c r="X259" s="23" t="s">
        <v>32</v>
      </c>
      <c r="Y259" s="20">
        <f>IF(B259="PAGADO",0,C264)</f>
        <v>0</v>
      </c>
      <c r="AA259" s="134" t="s">
        <v>602</v>
      </c>
      <c r="AB259" s="134"/>
      <c r="AC259" s="134"/>
      <c r="AD259" s="134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35" t="str">
        <f>IF(C264&lt;0,"NO PAGAR","COBRAR")</f>
        <v>COBRAR</v>
      </c>
      <c r="C265" s="13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5" t="str">
        <f>IF(Y264&lt;0,"NO PAGAR","COBRAR")</f>
        <v>COBRAR</v>
      </c>
      <c r="Y265" s="13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27" t="s">
        <v>9</v>
      </c>
      <c r="C266" s="12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27" t="s">
        <v>9</v>
      </c>
      <c r="Y266" s="12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29" t="s">
        <v>7</v>
      </c>
      <c r="F275" s="130"/>
      <c r="G275" s="13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29" t="s">
        <v>7</v>
      </c>
      <c r="AB275" s="130"/>
      <c r="AC275" s="13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29" t="s">
        <v>7</v>
      </c>
      <c r="O277" s="130"/>
      <c r="P277" s="130"/>
      <c r="Q277" s="131"/>
      <c r="R277" s="18">
        <f>SUM(R261:R276)</f>
        <v>100</v>
      </c>
      <c r="S277" s="3"/>
      <c r="V277" s="17"/>
      <c r="X277" s="12"/>
      <c r="Y277" s="10"/>
      <c r="AJ277" s="129" t="s">
        <v>7</v>
      </c>
      <c r="AK277" s="130"/>
      <c r="AL277" s="130"/>
      <c r="AM277" s="131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3" t="s">
        <v>30</v>
      </c>
      <c r="I299" s="133"/>
      <c r="J299" s="133"/>
      <c r="V299" s="17"/>
      <c r="AA299" s="133" t="s">
        <v>31</v>
      </c>
      <c r="AB299" s="133"/>
      <c r="AC299" s="133"/>
    </row>
    <row r="300" spans="1:43">
      <c r="H300" s="133"/>
      <c r="I300" s="133"/>
      <c r="J300" s="133"/>
      <c r="V300" s="17"/>
      <c r="AA300" s="133"/>
      <c r="AB300" s="133"/>
      <c r="AC300" s="133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4" t="s">
        <v>358</v>
      </c>
      <c r="F304" s="134"/>
      <c r="G304" s="134"/>
      <c r="H304" s="134"/>
      <c r="V304" s="17"/>
      <c r="X304" s="23" t="s">
        <v>32</v>
      </c>
      <c r="Y304" s="20">
        <f>IF(B1086="PAGADO",0,C309)</f>
        <v>240</v>
      </c>
      <c r="AA304" s="134" t="s">
        <v>679</v>
      </c>
      <c r="AB304" s="134"/>
      <c r="AC304" s="134"/>
      <c r="AD304" s="134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36" t="str">
        <f>IF(Y309&lt;0,"NO PAGAR","COBRAR'")</f>
        <v>COBRAR'</v>
      </c>
      <c r="Y310" s="13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36" t="str">
        <f>IF(C309&lt;0,"NO PAGAR","COBRAR'")</f>
        <v>COBRAR'</v>
      </c>
      <c r="C311" s="136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27" t="s">
        <v>9</v>
      </c>
      <c r="C312" s="12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27" t="s">
        <v>9</v>
      </c>
      <c r="Y312" s="12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29" t="s">
        <v>7</v>
      </c>
      <c r="F320" s="130"/>
      <c r="G320" s="13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29" t="s">
        <v>7</v>
      </c>
      <c r="AB320" s="130"/>
      <c r="AC320" s="13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29" t="s">
        <v>7</v>
      </c>
      <c r="O322" s="130"/>
      <c r="P322" s="130"/>
      <c r="Q322" s="131"/>
      <c r="R322" s="18">
        <f>SUM(R306:R321)</f>
        <v>2552.6999999999998</v>
      </c>
      <c r="S322" s="3"/>
      <c r="V322" s="17"/>
      <c r="X322" s="11"/>
      <c r="Y322" s="10"/>
      <c r="AJ322" s="129" t="s">
        <v>7</v>
      </c>
      <c r="AK322" s="130"/>
      <c r="AL322" s="130"/>
      <c r="AM322" s="131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3" t="s">
        <v>28</v>
      </c>
      <c r="I347" s="133"/>
      <c r="J347" s="133"/>
      <c r="V347" s="17"/>
    </row>
    <row r="348" spans="2:30">
      <c r="H348" s="133"/>
      <c r="I348" s="133"/>
      <c r="J348" s="133"/>
      <c r="V348" s="17"/>
    </row>
    <row r="349" spans="2:30">
      <c r="V349" s="17"/>
      <c r="X349" s="144" t="s">
        <v>64</v>
      </c>
      <c r="AB349" s="139" t="s">
        <v>29</v>
      </c>
      <c r="AC349" s="139"/>
      <c r="AD349" s="139"/>
    </row>
    <row r="350" spans="2:30">
      <c r="V350" s="17"/>
      <c r="X350" s="144"/>
      <c r="AB350" s="139"/>
      <c r="AC350" s="139"/>
      <c r="AD350" s="139"/>
    </row>
    <row r="351" spans="2:30" ht="23.25">
      <c r="B351" s="22" t="s">
        <v>64</v>
      </c>
      <c r="V351" s="17"/>
      <c r="X351" s="144"/>
      <c r="AB351" s="139"/>
      <c r="AC351" s="139"/>
      <c r="AD351" s="139"/>
    </row>
    <row r="352" spans="2:30" ht="23.25">
      <c r="B352" s="23" t="s">
        <v>130</v>
      </c>
      <c r="C352" s="20">
        <f>IF(X304="PAGADO",0,Y309)</f>
        <v>229.98</v>
      </c>
      <c r="E352" s="134" t="s">
        <v>547</v>
      </c>
      <c r="F352" s="134"/>
      <c r="G352" s="134"/>
      <c r="H352" s="134"/>
      <c r="V352" s="17"/>
      <c r="X352" s="23" t="s">
        <v>130</v>
      </c>
      <c r="Y352" s="20">
        <f>IF(B352="PAGADO",0,C357)</f>
        <v>0</v>
      </c>
      <c r="AA352" s="134" t="s">
        <v>679</v>
      </c>
      <c r="AB352" s="134"/>
      <c r="AC352" s="134"/>
      <c r="AD352" s="134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35" t="str">
        <f>IF(C357&lt;0,"NO PAGAR","COBRAR")</f>
        <v>COBRAR</v>
      </c>
      <c r="C358" s="13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5" t="str">
        <f>IF(Y357&lt;0,"NO PAGAR","COBRAR")</f>
        <v>COBRAR</v>
      </c>
      <c r="Y358" s="135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27" t="s">
        <v>9</v>
      </c>
      <c r="C359" s="12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27" t="s">
        <v>9</v>
      </c>
      <c r="Y359" s="128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29" t="s">
        <v>7</v>
      </c>
      <c r="AK363" s="130"/>
      <c r="AL363" s="130"/>
      <c r="AM363" s="131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29" t="s">
        <v>7</v>
      </c>
      <c r="F368" s="130"/>
      <c r="G368" s="13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29" t="s">
        <v>7</v>
      </c>
      <c r="AB368" s="130"/>
      <c r="AC368" s="131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29" t="s">
        <v>7</v>
      </c>
      <c r="O370" s="130"/>
      <c r="P370" s="130"/>
      <c r="Q370" s="131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3" t="s">
        <v>30</v>
      </c>
      <c r="I386" s="133"/>
      <c r="J386" s="133"/>
      <c r="V386" s="17"/>
      <c r="AA386" s="133" t="s">
        <v>31</v>
      </c>
      <c r="AB386" s="133"/>
      <c r="AC386" s="133"/>
    </row>
    <row r="387" spans="2:41">
      <c r="H387" s="133"/>
      <c r="I387" s="133"/>
      <c r="J387" s="133"/>
      <c r="V387" s="17"/>
      <c r="AA387" s="133"/>
      <c r="AB387" s="133"/>
      <c r="AC387" s="133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34" t="s">
        <v>547</v>
      </c>
      <c r="F391" s="134"/>
      <c r="G391" s="134"/>
      <c r="H391" s="134"/>
      <c r="V391" s="17"/>
      <c r="X391" s="23" t="s">
        <v>32</v>
      </c>
      <c r="Y391" s="20">
        <f>IF(B391="PAGADO",0,C396)</f>
        <v>0</v>
      </c>
      <c r="AA391" s="134" t="s">
        <v>845</v>
      </c>
      <c r="AB391" s="134"/>
      <c r="AC391" s="134"/>
      <c r="AD391" s="134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36" t="str">
        <f>IF(Y396&lt;0,"NO PAGAR","COBRAR'")</f>
        <v>COBRAR'</v>
      </c>
      <c r="Y397" s="13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36" t="str">
        <f>IF(C396&lt;0,"NO PAGAR","COBRAR'")</f>
        <v>COBRAR'</v>
      </c>
      <c r="C398" s="13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27" t="s">
        <v>9</v>
      </c>
      <c r="C399" s="128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27" t="s">
        <v>9</v>
      </c>
      <c r="Y399" s="12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29" t="s">
        <v>7</v>
      </c>
      <c r="AK402" s="130"/>
      <c r="AL402" s="130"/>
      <c r="AM402" s="131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29" t="s">
        <v>7</v>
      </c>
      <c r="F407" s="130"/>
      <c r="G407" s="13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29" t="s">
        <v>7</v>
      </c>
      <c r="AB407" s="130"/>
      <c r="AC407" s="131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29" t="s">
        <v>7</v>
      </c>
      <c r="O409" s="130"/>
      <c r="P409" s="130"/>
      <c r="Q409" s="131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32" t="s">
        <v>29</v>
      </c>
      <c r="AD431" s="132"/>
      <c r="AE431" s="132"/>
    </row>
    <row r="432" spans="8:31">
      <c r="H432" s="133" t="s">
        <v>28</v>
      </c>
      <c r="I432" s="133"/>
      <c r="J432" s="133"/>
      <c r="V432" s="17"/>
      <c r="AC432" s="132"/>
      <c r="AD432" s="132"/>
      <c r="AE432" s="132"/>
    </row>
    <row r="433" spans="2:41">
      <c r="H433" s="133"/>
      <c r="I433" s="133"/>
      <c r="J433" s="133"/>
      <c r="V433" s="17"/>
      <c r="AC433" s="132"/>
      <c r="AD433" s="132"/>
      <c r="AE433" s="132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34" t="s">
        <v>358</v>
      </c>
      <c r="F437" s="134"/>
      <c r="G437" s="134"/>
      <c r="H437" s="134"/>
      <c r="V437" s="17"/>
      <c r="X437" s="23" t="s">
        <v>32</v>
      </c>
      <c r="Y437" s="20">
        <f>IF(B437="PAGADO",0,C442)</f>
        <v>0</v>
      </c>
      <c r="AA437" s="134" t="s">
        <v>358</v>
      </c>
      <c r="AB437" s="134"/>
      <c r="AC437" s="134"/>
      <c r="AD437" s="134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600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-600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35" t="str">
        <f>IF(C442&lt;0,"NO PAGAR","COBRAR")</f>
        <v>COBRAR</v>
      </c>
      <c r="C443" s="13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5" t="str">
        <f>IF(Y442&lt;0,"NO PAGAR","COBRAR")</f>
        <v>NO PAGAR</v>
      </c>
      <c r="Y443" s="13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27" t="s">
        <v>9</v>
      </c>
      <c r="C444" s="12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27" t="s">
        <v>9</v>
      </c>
      <c r="Y444" s="12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29" t="s">
        <v>7</v>
      </c>
      <c r="AK452" s="130"/>
      <c r="AL452" s="130"/>
      <c r="AM452" s="131"/>
      <c r="AN452" s="18">
        <f>SUM(AN436:AN451)</f>
        <v>600</v>
      </c>
      <c r="AO452" s="3"/>
    </row>
    <row r="453" spans="2:41">
      <c r="B453" s="11" t="s">
        <v>17</v>
      </c>
      <c r="C453" s="10"/>
      <c r="E453" s="129" t="s">
        <v>7</v>
      </c>
      <c r="F453" s="130"/>
      <c r="G453" s="13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29" t="s">
        <v>7</v>
      </c>
      <c r="AB453" s="130"/>
      <c r="AC453" s="131"/>
      <c r="AD453" s="5">
        <f>SUM(AD439:AD452)</f>
        <v>0</v>
      </c>
    </row>
    <row r="454" spans="2:4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41">
      <c r="B455" s="12"/>
      <c r="C455" s="10"/>
      <c r="N455" s="129" t="s">
        <v>7</v>
      </c>
      <c r="O455" s="130"/>
      <c r="P455" s="130"/>
      <c r="Q455" s="131"/>
      <c r="R455" s="18">
        <f>SUM(R439:R454)</f>
        <v>0</v>
      </c>
      <c r="S455" s="3"/>
      <c r="V455" s="17"/>
      <c r="X455" s="12"/>
      <c r="Y455" s="10"/>
    </row>
    <row r="456" spans="2:41">
      <c r="B456" s="12"/>
      <c r="C456" s="10"/>
      <c r="V456" s="17"/>
      <c r="X456" s="12"/>
      <c r="Y456" s="10"/>
    </row>
    <row r="457" spans="2:41">
      <c r="B457" s="11"/>
      <c r="C457" s="10"/>
      <c r="V457" s="17"/>
      <c r="X457" s="11"/>
      <c r="Y457" s="10"/>
    </row>
    <row r="458" spans="2:41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600</v>
      </c>
    </row>
    <row r="459" spans="2:41">
      <c r="D459" t="s">
        <v>22</v>
      </c>
      <c r="E459" t="s">
        <v>21</v>
      </c>
      <c r="V459" s="17"/>
      <c r="Z459" t="s">
        <v>22</v>
      </c>
      <c r="AA459" t="s">
        <v>21</v>
      </c>
    </row>
    <row r="460" spans="2:41">
      <c r="E460" s="1" t="s">
        <v>19</v>
      </c>
      <c r="V460" s="17"/>
      <c r="AA460" s="1" t="s">
        <v>19</v>
      </c>
    </row>
    <row r="461" spans="2:41">
      <c r="V461" s="17"/>
    </row>
    <row r="462" spans="2:41">
      <c r="V462" s="17"/>
    </row>
    <row r="463" spans="2:41">
      <c r="V463" s="17"/>
    </row>
    <row r="464" spans="2:41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33" t="s">
        <v>30</v>
      </c>
      <c r="I471" s="133"/>
      <c r="J471" s="133"/>
      <c r="V471" s="17"/>
      <c r="AA471" s="133" t="s">
        <v>31</v>
      </c>
      <c r="AB471" s="133"/>
      <c r="AC471" s="133"/>
    </row>
    <row r="472" spans="1:43">
      <c r="H472" s="133"/>
      <c r="I472" s="133"/>
      <c r="J472" s="133"/>
      <c r="V472" s="17"/>
      <c r="AA472" s="133"/>
      <c r="AB472" s="133"/>
      <c r="AC472" s="133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IF(X437="PAGADO",0,C442)</f>
        <v>613.96</v>
      </c>
      <c r="E476" s="134" t="s">
        <v>20</v>
      </c>
      <c r="F476" s="134"/>
      <c r="G476" s="134"/>
      <c r="H476" s="134"/>
      <c r="V476" s="17"/>
      <c r="X476" s="23" t="s">
        <v>32</v>
      </c>
      <c r="Y476" s="20">
        <f>IF(B1276="PAGADO",0,C481)</f>
        <v>13.960000000000036</v>
      </c>
      <c r="AA476" s="134" t="s">
        <v>20</v>
      </c>
      <c r="AB476" s="134"/>
      <c r="AC476" s="134"/>
      <c r="AD476" s="134"/>
    </row>
    <row r="477" spans="1:43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613.96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13.960000000000036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600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13.960000000000036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13.960000000000036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36" t="str">
        <f>IF(Y481&lt;0,"NO PAGAR","COBRAR'")</f>
        <v>COBRAR'</v>
      </c>
      <c r="Y482" s="13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36" t="str">
        <f>IF(C481&lt;0,"NO PAGAR","COBRAR'")</f>
        <v>COBRAR'</v>
      </c>
      <c r="C483" s="136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27" t="s">
        <v>9</v>
      </c>
      <c r="C484" s="128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27" t="s">
        <v>9</v>
      </c>
      <c r="Y484" s="128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600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29" t="s">
        <v>7</v>
      </c>
      <c r="F492" s="130"/>
      <c r="G492" s="131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29" t="s">
        <v>7</v>
      </c>
      <c r="AB492" s="130"/>
      <c r="AC492" s="131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29" t="s">
        <v>7</v>
      </c>
      <c r="O494" s="130"/>
      <c r="P494" s="130"/>
      <c r="Q494" s="131"/>
      <c r="R494" s="18">
        <f>SUM(R478:R493)</f>
        <v>0</v>
      </c>
      <c r="S494" s="3"/>
      <c r="V494" s="17"/>
      <c r="X494" s="12"/>
      <c r="Y494" s="10"/>
      <c r="AJ494" s="129" t="s">
        <v>7</v>
      </c>
      <c r="AK494" s="130"/>
      <c r="AL494" s="130"/>
      <c r="AM494" s="131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600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32" t="s">
        <v>29</v>
      </c>
      <c r="AD524" s="132"/>
      <c r="AE524" s="132"/>
    </row>
    <row r="525" spans="8:31">
      <c r="H525" s="133" t="s">
        <v>28</v>
      </c>
      <c r="I525" s="133"/>
      <c r="J525" s="133"/>
      <c r="V525" s="17"/>
      <c r="AC525" s="132"/>
      <c r="AD525" s="132"/>
      <c r="AE525" s="132"/>
    </row>
    <row r="526" spans="8:31">
      <c r="H526" s="133"/>
      <c r="I526" s="133"/>
      <c r="J526" s="133"/>
      <c r="V526" s="17"/>
      <c r="AC526" s="132"/>
      <c r="AD526" s="132"/>
      <c r="AE526" s="132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13.960000000000036</v>
      </c>
      <c r="E530" s="134" t="s">
        <v>20</v>
      </c>
      <c r="F530" s="134"/>
      <c r="G530" s="134"/>
      <c r="H530" s="134"/>
      <c r="V530" s="17"/>
      <c r="X530" s="23" t="s">
        <v>32</v>
      </c>
      <c r="Y530" s="20">
        <f>IF(B530="PAGADO",0,C535)</f>
        <v>13.960000000000036</v>
      </c>
      <c r="AA530" s="134" t="s">
        <v>20</v>
      </c>
      <c r="AB530" s="134"/>
      <c r="AC530" s="134"/>
      <c r="AD530" s="134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13.960000000000036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13.960000000000036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13.960000000000036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13.960000000000036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35" t="str">
        <f>IF(C535&lt;0,"NO PAGAR","COBRAR")</f>
        <v>COBRAR</v>
      </c>
      <c r="C536" s="135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35" t="str">
        <f>IF(Y535&lt;0,"NO PAGAR","COBRAR")</f>
        <v>COBRAR</v>
      </c>
      <c r="Y536" s="135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27" t="s">
        <v>9</v>
      </c>
      <c r="C537" s="128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27" t="s">
        <v>9</v>
      </c>
      <c r="Y537" s="128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29" t="s">
        <v>7</v>
      </c>
      <c r="F546" s="130"/>
      <c r="G546" s="131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29" t="s">
        <v>7</v>
      </c>
      <c r="AB546" s="130"/>
      <c r="AC546" s="131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29" t="s">
        <v>7</v>
      </c>
      <c r="O548" s="130"/>
      <c r="P548" s="130"/>
      <c r="Q548" s="131"/>
      <c r="R548" s="18">
        <f>SUM(R532:R547)</f>
        <v>0</v>
      </c>
      <c r="S548" s="3"/>
      <c r="V548" s="17"/>
      <c r="X548" s="12"/>
      <c r="Y548" s="10"/>
      <c r="AJ548" s="129" t="s">
        <v>7</v>
      </c>
      <c r="AK548" s="130"/>
      <c r="AL548" s="130"/>
      <c r="AM548" s="131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33" t="s">
        <v>30</v>
      </c>
      <c r="I570" s="133"/>
      <c r="J570" s="133"/>
      <c r="V570" s="17"/>
      <c r="AA570" s="133" t="s">
        <v>31</v>
      </c>
      <c r="AB570" s="133"/>
      <c r="AC570" s="133"/>
    </row>
    <row r="571" spans="1:43">
      <c r="H571" s="133"/>
      <c r="I571" s="133"/>
      <c r="J571" s="133"/>
      <c r="V571" s="17"/>
      <c r="AA571" s="133"/>
      <c r="AB571" s="133"/>
      <c r="AC571" s="133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13.960000000000036</v>
      </c>
      <c r="E575" s="134" t="s">
        <v>20</v>
      </c>
      <c r="F575" s="134"/>
      <c r="G575" s="134"/>
      <c r="H575" s="134"/>
      <c r="V575" s="17"/>
      <c r="X575" s="23" t="s">
        <v>32</v>
      </c>
      <c r="Y575" s="20">
        <f>IF(B1375="PAGADO",0,C580)</f>
        <v>13.960000000000036</v>
      </c>
      <c r="AA575" s="134" t="s">
        <v>20</v>
      </c>
      <c r="AB575" s="134"/>
      <c r="AC575" s="134"/>
      <c r="AD575" s="134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13.960000000000036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13.960000000000036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13.960000000000036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13.960000000000036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36" t="str">
        <f>IF(Y580&lt;0,"NO PAGAR","COBRAR'")</f>
        <v>COBRAR'</v>
      </c>
      <c r="Y581" s="136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36" t="str">
        <f>IF(C580&lt;0,"NO PAGAR","COBRAR'")</f>
        <v>COBRAR'</v>
      </c>
      <c r="C582" s="136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27" t="s">
        <v>9</v>
      </c>
      <c r="C583" s="128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27" t="s">
        <v>9</v>
      </c>
      <c r="Y583" s="128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29" t="s">
        <v>7</v>
      </c>
      <c r="F591" s="130"/>
      <c r="G591" s="131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29" t="s">
        <v>7</v>
      </c>
      <c r="AB591" s="130"/>
      <c r="AC591" s="131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29" t="s">
        <v>7</v>
      </c>
      <c r="O593" s="130"/>
      <c r="P593" s="130"/>
      <c r="Q593" s="131"/>
      <c r="R593" s="18">
        <f>SUM(R577:R592)</f>
        <v>0</v>
      </c>
      <c r="S593" s="3"/>
      <c r="V593" s="17"/>
      <c r="X593" s="12"/>
      <c r="Y593" s="10"/>
      <c r="AJ593" s="129" t="s">
        <v>7</v>
      </c>
      <c r="AK593" s="130"/>
      <c r="AL593" s="130"/>
      <c r="AM593" s="131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32" t="s">
        <v>29</v>
      </c>
      <c r="AD617" s="132"/>
      <c r="AE617" s="132"/>
    </row>
    <row r="618" spans="2:41">
      <c r="H618" s="133" t="s">
        <v>28</v>
      </c>
      <c r="I618" s="133"/>
      <c r="J618" s="133"/>
      <c r="V618" s="17"/>
      <c r="AC618" s="132"/>
      <c r="AD618" s="132"/>
      <c r="AE618" s="132"/>
    </row>
    <row r="619" spans="2:41">
      <c r="H619" s="133"/>
      <c r="I619" s="133"/>
      <c r="J619" s="133"/>
      <c r="V619" s="17"/>
      <c r="AC619" s="132"/>
      <c r="AD619" s="132"/>
      <c r="AE619" s="132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13.960000000000036</v>
      </c>
      <c r="E623" s="134" t="s">
        <v>20</v>
      </c>
      <c r="F623" s="134"/>
      <c r="G623" s="134"/>
      <c r="H623" s="134"/>
      <c r="V623" s="17"/>
      <c r="X623" s="23" t="s">
        <v>32</v>
      </c>
      <c r="Y623" s="20">
        <f>IF(B623="PAGADO",0,C628)</f>
        <v>13.960000000000036</v>
      </c>
      <c r="AA623" s="134" t="s">
        <v>20</v>
      </c>
      <c r="AB623" s="134"/>
      <c r="AC623" s="134"/>
      <c r="AD623" s="134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13.960000000000036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13.960000000000036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13.960000000000036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13.960000000000036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35" t="str">
        <f>IF(C628&lt;0,"NO PAGAR","COBRAR")</f>
        <v>COBRAR</v>
      </c>
      <c r="C629" s="135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35" t="str">
        <f>IF(Y628&lt;0,"NO PAGAR","COBRAR")</f>
        <v>COBRAR</v>
      </c>
      <c r="Y629" s="135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27" t="s">
        <v>9</v>
      </c>
      <c r="C630" s="128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27" t="s">
        <v>9</v>
      </c>
      <c r="Y630" s="12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29" t="s">
        <v>7</v>
      </c>
      <c r="F639" s="130"/>
      <c r="G639" s="131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29" t="s">
        <v>7</v>
      </c>
      <c r="AB639" s="130"/>
      <c r="AC639" s="131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29" t="s">
        <v>7</v>
      </c>
      <c r="O641" s="130"/>
      <c r="P641" s="130"/>
      <c r="Q641" s="131"/>
      <c r="R641" s="18">
        <f>SUM(R625:R640)</f>
        <v>0</v>
      </c>
      <c r="S641" s="3"/>
      <c r="V641" s="17"/>
      <c r="X641" s="12"/>
      <c r="Y641" s="10"/>
      <c r="AJ641" s="129" t="s">
        <v>7</v>
      </c>
      <c r="AK641" s="130"/>
      <c r="AL641" s="130"/>
      <c r="AM641" s="131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33" t="s">
        <v>30</v>
      </c>
      <c r="I663" s="133"/>
      <c r="J663" s="133"/>
      <c r="V663" s="17"/>
      <c r="AA663" s="133" t="s">
        <v>31</v>
      </c>
      <c r="AB663" s="133"/>
      <c r="AC663" s="133"/>
    </row>
    <row r="664" spans="1:43">
      <c r="H664" s="133"/>
      <c r="I664" s="133"/>
      <c r="J664" s="133"/>
      <c r="V664" s="17"/>
      <c r="AA664" s="133"/>
      <c r="AB664" s="133"/>
      <c r="AC664" s="133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13.960000000000036</v>
      </c>
      <c r="E668" s="134" t="s">
        <v>20</v>
      </c>
      <c r="F668" s="134"/>
      <c r="G668" s="134"/>
      <c r="H668" s="134"/>
      <c r="V668" s="17"/>
      <c r="X668" s="23" t="s">
        <v>32</v>
      </c>
      <c r="Y668" s="20">
        <f>IF(B1468="PAGADO",0,C673)</f>
        <v>13.960000000000036</v>
      </c>
      <c r="AA668" s="134" t="s">
        <v>20</v>
      </c>
      <c r="AB668" s="134"/>
      <c r="AC668" s="134"/>
      <c r="AD668" s="134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13.960000000000036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13.960000000000036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13.960000000000036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13.960000000000036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36" t="str">
        <f>IF(Y673&lt;0,"NO PAGAR","COBRAR'")</f>
        <v>COBRAR'</v>
      </c>
      <c r="Y674" s="136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36" t="str">
        <f>IF(C673&lt;0,"NO PAGAR","COBRAR'")</f>
        <v>COBRAR'</v>
      </c>
      <c r="C675" s="136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27" t="s">
        <v>9</v>
      </c>
      <c r="C676" s="128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27" t="s">
        <v>9</v>
      </c>
      <c r="Y676" s="128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29" t="s">
        <v>7</v>
      </c>
      <c r="F684" s="130"/>
      <c r="G684" s="131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29" t="s">
        <v>7</v>
      </c>
      <c r="AB684" s="130"/>
      <c r="AC684" s="131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29" t="s">
        <v>7</v>
      </c>
      <c r="O686" s="130"/>
      <c r="P686" s="130"/>
      <c r="Q686" s="131"/>
      <c r="R686" s="18">
        <f>SUM(R670:R685)</f>
        <v>0</v>
      </c>
      <c r="S686" s="3"/>
      <c r="V686" s="17"/>
      <c r="X686" s="12"/>
      <c r="Y686" s="10"/>
      <c r="AJ686" s="129" t="s">
        <v>7</v>
      </c>
      <c r="AK686" s="130"/>
      <c r="AL686" s="130"/>
      <c r="AM686" s="131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32" t="s">
        <v>29</v>
      </c>
      <c r="AD710" s="132"/>
      <c r="AE710" s="132"/>
    </row>
    <row r="711" spans="2:41">
      <c r="H711" s="133" t="s">
        <v>28</v>
      </c>
      <c r="I711" s="133"/>
      <c r="J711" s="133"/>
      <c r="V711" s="17"/>
      <c r="AC711" s="132"/>
      <c r="AD711" s="132"/>
      <c r="AE711" s="132"/>
    </row>
    <row r="712" spans="2:41">
      <c r="H712" s="133"/>
      <c r="I712" s="133"/>
      <c r="J712" s="133"/>
      <c r="V712" s="17"/>
      <c r="AC712" s="132"/>
      <c r="AD712" s="132"/>
      <c r="AE712" s="132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13.960000000000036</v>
      </c>
      <c r="E716" s="134" t="s">
        <v>20</v>
      </c>
      <c r="F716" s="134"/>
      <c r="G716" s="134"/>
      <c r="H716" s="134"/>
      <c r="V716" s="17"/>
      <c r="X716" s="23" t="s">
        <v>32</v>
      </c>
      <c r="Y716" s="20">
        <f>IF(B716="PAGADO",0,C721)</f>
        <v>13.960000000000036</v>
      </c>
      <c r="AA716" s="134" t="s">
        <v>20</v>
      </c>
      <c r="AB716" s="134"/>
      <c r="AC716" s="134"/>
      <c r="AD716" s="134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13.960000000000036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13.960000000000036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13.960000000000036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13.960000000000036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35" t="str">
        <f>IF(C721&lt;0,"NO PAGAR","COBRAR")</f>
        <v>COBRAR</v>
      </c>
      <c r="C722" s="135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35" t="str">
        <f>IF(Y721&lt;0,"NO PAGAR","COBRAR")</f>
        <v>COBRAR</v>
      </c>
      <c r="Y722" s="135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27" t="s">
        <v>9</v>
      </c>
      <c r="C723" s="128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27" t="s">
        <v>9</v>
      </c>
      <c r="Y723" s="128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29" t="s">
        <v>7</v>
      </c>
      <c r="F732" s="130"/>
      <c r="G732" s="131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29" t="s">
        <v>7</v>
      </c>
      <c r="AB732" s="130"/>
      <c r="AC732" s="131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29" t="s">
        <v>7</v>
      </c>
      <c r="O734" s="130"/>
      <c r="P734" s="130"/>
      <c r="Q734" s="131"/>
      <c r="R734" s="18">
        <f>SUM(R718:R733)</f>
        <v>0</v>
      </c>
      <c r="S734" s="3"/>
      <c r="V734" s="17"/>
      <c r="X734" s="12"/>
      <c r="Y734" s="10"/>
      <c r="AJ734" s="129" t="s">
        <v>7</v>
      </c>
      <c r="AK734" s="130"/>
      <c r="AL734" s="130"/>
      <c r="AM734" s="131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33" t="s">
        <v>30</v>
      </c>
      <c r="I756" s="133"/>
      <c r="J756" s="133"/>
      <c r="V756" s="17"/>
      <c r="AA756" s="133" t="s">
        <v>31</v>
      </c>
      <c r="AB756" s="133"/>
      <c r="AC756" s="133"/>
    </row>
    <row r="757" spans="1:43">
      <c r="H757" s="133"/>
      <c r="I757" s="133"/>
      <c r="J757" s="133"/>
      <c r="V757" s="17"/>
      <c r="AA757" s="133"/>
      <c r="AB757" s="133"/>
      <c r="AC757" s="133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13.960000000000036</v>
      </c>
      <c r="E761" s="134" t="s">
        <v>20</v>
      </c>
      <c r="F761" s="134"/>
      <c r="G761" s="134"/>
      <c r="H761" s="134"/>
      <c r="V761" s="17"/>
      <c r="X761" s="23" t="s">
        <v>32</v>
      </c>
      <c r="Y761" s="20">
        <f>IF(B1561="PAGADO",0,C766)</f>
        <v>13.960000000000036</v>
      </c>
      <c r="AA761" s="134" t="s">
        <v>20</v>
      </c>
      <c r="AB761" s="134"/>
      <c r="AC761" s="134"/>
      <c r="AD761" s="134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13.960000000000036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13.960000000000036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13.960000000000036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13.960000000000036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36" t="str">
        <f>IF(Y766&lt;0,"NO PAGAR","COBRAR'")</f>
        <v>COBRAR'</v>
      </c>
      <c r="Y767" s="13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36" t="str">
        <f>IF(C766&lt;0,"NO PAGAR","COBRAR'")</f>
        <v>COBRAR'</v>
      </c>
      <c r="C768" s="136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27" t="s">
        <v>9</v>
      </c>
      <c r="C769" s="128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27" t="s">
        <v>9</v>
      </c>
      <c r="Y769" s="12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29" t="s">
        <v>7</v>
      </c>
      <c r="F777" s="130"/>
      <c r="G777" s="131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29" t="s">
        <v>7</v>
      </c>
      <c r="AB777" s="130"/>
      <c r="AC777" s="131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29" t="s">
        <v>7</v>
      </c>
      <c r="O779" s="130"/>
      <c r="P779" s="130"/>
      <c r="Q779" s="131"/>
      <c r="R779" s="18">
        <f>SUM(R763:R778)</f>
        <v>0</v>
      </c>
      <c r="S779" s="3"/>
      <c r="V779" s="17"/>
      <c r="X779" s="12"/>
      <c r="Y779" s="10"/>
      <c r="AJ779" s="129" t="s">
        <v>7</v>
      </c>
      <c r="AK779" s="130"/>
      <c r="AL779" s="130"/>
      <c r="AM779" s="131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32" t="s">
        <v>29</v>
      </c>
      <c r="AD803" s="132"/>
      <c r="AE803" s="132"/>
    </row>
    <row r="804" spans="2:41">
      <c r="H804" s="133" t="s">
        <v>28</v>
      </c>
      <c r="I804" s="133"/>
      <c r="J804" s="133"/>
      <c r="V804" s="17"/>
      <c r="AC804" s="132"/>
      <c r="AD804" s="132"/>
      <c r="AE804" s="132"/>
    </row>
    <row r="805" spans="2:41">
      <c r="H805" s="133"/>
      <c r="I805" s="133"/>
      <c r="J805" s="133"/>
      <c r="V805" s="17"/>
      <c r="AC805" s="132"/>
      <c r="AD805" s="132"/>
      <c r="AE805" s="132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13.960000000000036</v>
      </c>
      <c r="E809" s="134" t="s">
        <v>20</v>
      </c>
      <c r="F809" s="134"/>
      <c r="G809" s="134"/>
      <c r="H809" s="134"/>
      <c r="V809" s="17"/>
      <c r="X809" s="23" t="s">
        <v>32</v>
      </c>
      <c r="Y809" s="20">
        <f>IF(B809="PAGADO",0,C814)</f>
        <v>13.960000000000036</v>
      </c>
      <c r="AA809" s="134" t="s">
        <v>20</v>
      </c>
      <c r="AB809" s="134"/>
      <c r="AC809" s="134"/>
      <c r="AD809" s="134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13.960000000000036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13.960000000000036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13.960000000000036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13.960000000000036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35" t="str">
        <f>IF(C814&lt;0,"NO PAGAR","COBRAR")</f>
        <v>COBRAR</v>
      </c>
      <c r="C815" s="13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35" t="str">
        <f>IF(Y814&lt;0,"NO PAGAR","COBRAR")</f>
        <v>COBRAR</v>
      </c>
      <c r="Y815" s="13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27" t="s">
        <v>9</v>
      </c>
      <c r="C816" s="12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27" t="s">
        <v>9</v>
      </c>
      <c r="Y816" s="12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29" t="s">
        <v>7</v>
      </c>
      <c r="F825" s="130"/>
      <c r="G825" s="13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29" t="s">
        <v>7</v>
      </c>
      <c r="AB825" s="130"/>
      <c r="AC825" s="13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29" t="s">
        <v>7</v>
      </c>
      <c r="O827" s="130"/>
      <c r="P827" s="130"/>
      <c r="Q827" s="131"/>
      <c r="R827" s="18">
        <f>SUM(R811:R826)</f>
        <v>0</v>
      </c>
      <c r="S827" s="3"/>
      <c r="V827" s="17"/>
      <c r="X827" s="12"/>
      <c r="Y827" s="10"/>
      <c r="AJ827" s="129" t="s">
        <v>7</v>
      </c>
      <c r="AK827" s="130"/>
      <c r="AL827" s="130"/>
      <c r="AM827" s="131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33" t="s">
        <v>30</v>
      </c>
      <c r="I849" s="133"/>
      <c r="J849" s="133"/>
      <c r="V849" s="17"/>
      <c r="AA849" s="133" t="s">
        <v>31</v>
      </c>
      <c r="AB849" s="133"/>
      <c r="AC849" s="133"/>
    </row>
    <row r="850" spans="2:41">
      <c r="H850" s="133"/>
      <c r="I850" s="133"/>
      <c r="J850" s="133"/>
      <c r="V850" s="17"/>
      <c r="AA850" s="133"/>
      <c r="AB850" s="133"/>
      <c r="AC850" s="133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13.960000000000036</v>
      </c>
      <c r="E854" s="134" t="s">
        <v>20</v>
      </c>
      <c r="F854" s="134"/>
      <c r="G854" s="134"/>
      <c r="H854" s="134"/>
      <c r="V854" s="17"/>
      <c r="X854" s="23" t="s">
        <v>32</v>
      </c>
      <c r="Y854" s="20">
        <f>IF(B1654="PAGADO",0,C859)</f>
        <v>13.960000000000036</v>
      </c>
      <c r="AA854" s="134" t="s">
        <v>20</v>
      </c>
      <c r="AB854" s="134"/>
      <c r="AC854" s="134"/>
      <c r="AD854" s="134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13.960000000000036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13.960000000000036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13.960000000000036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13.960000000000036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36" t="str">
        <f>IF(Y859&lt;0,"NO PAGAR","COBRAR'")</f>
        <v>COBRAR'</v>
      </c>
      <c r="Y860" s="13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36" t="str">
        <f>IF(C859&lt;0,"NO PAGAR","COBRAR'")</f>
        <v>COBRAR'</v>
      </c>
      <c r="C861" s="136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27" t="s">
        <v>9</v>
      </c>
      <c r="C862" s="12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27" t="s">
        <v>9</v>
      </c>
      <c r="Y862" s="12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29" t="s">
        <v>7</v>
      </c>
      <c r="F870" s="130"/>
      <c r="G870" s="13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29" t="s">
        <v>7</v>
      </c>
      <c r="AB870" s="130"/>
      <c r="AC870" s="13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29" t="s">
        <v>7</v>
      </c>
      <c r="O872" s="130"/>
      <c r="P872" s="130"/>
      <c r="Q872" s="131"/>
      <c r="R872" s="18">
        <f>SUM(R856:R871)</f>
        <v>0</v>
      </c>
      <c r="S872" s="3"/>
      <c r="V872" s="17"/>
      <c r="X872" s="12"/>
      <c r="Y872" s="10"/>
      <c r="AJ872" s="129" t="s">
        <v>7</v>
      </c>
      <c r="AK872" s="130"/>
      <c r="AL872" s="130"/>
      <c r="AM872" s="131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32" t="s">
        <v>29</v>
      </c>
      <c r="AD897" s="132"/>
      <c r="AE897" s="132"/>
    </row>
    <row r="898" spans="2:41">
      <c r="H898" s="133" t="s">
        <v>28</v>
      </c>
      <c r="I898" s="133"/>
      <c r="J898" s="133"/>
      <c r="V898" s="17"/>
      <c r="AC898" s="132"/>
      <c r="AD898" s="132"/>
      <c r="AE898" s="132"/>
    </row>
    <row r="899" spans="2:41">
      <c r="H899" s="133"/>
      <c r="I899" s="133"/>
      <c r="J899" s="133"/>
      <c r="V899" s="17"/>
      <c r="AC899" s="132"/>
      <c r="AD899" s="132"/>
      <c r="AE899" s="132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13.960000000000036</v>
      </c>
      <c r="E903" s="134" t="s">
        <v>20</v>
      </c>
      <c r="F903" s="134"/>
      <c r="G903" s="134"/>
      <c r="H903" s="134"/>
      <c r="V903" s="17"/>
      <c r="X903" s="23" t="s">
        <v>32</v>
      </c>
      <c r="Y903" s="20">
        <f>IF(B903="PAGADO",0,C908)</f>
        <v>13.960000000000036</v>
      </c>
      <c r="AA903" s="134" t="s">
        <v>20</v>
      </c>
      <c r="AB903" s="134"/>
      <c r="AC903" s="134"/>
      <c r="AD903" s="134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13.960000000000036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13.960000000000036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13.960000000000036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13.960000000000036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35" t="str">
        <f>IF(C908&lt;0,"NO PAGAR","COBRAR")</f>
        <v>COBRAR</v>
      </c>
      <c r="C909" s="13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35" t="str">
        <f>IF(Y908&lt;0,"NO PAGAR","COBRAR")</f>
        <v>COBRAR</v>
      </c>
      <c r="Y909" s="13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27" t="s">
        <v>9</v>
      </c>
      <c r="C910" s="12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27" t="s">
        <v>9</v>
      </c>
      <c r="Y910" s="12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29" t="s">
        <v>7</v>
      </c>
      <c r="F919" s="130"/>
      <c r="G919" s="13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29" t="s">
        <v>7</v>
      </c>
      <c r="AB919" s="130"/>
      <c r="AC919" s="13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29" t="s">
        <v>7</v>
      </c>
      <c r="O921" s="130"/>
      <c r="P921" s="130"/>
      <c r="Q921" s="131"/>
      <c r="R921" s="18">
        <f>SUM(R905:R920)</f>
        <v>0</v>
      </c>
      <c r="S921" s="3"/>
      <c r="V921" s="17"/>
      <c r="X921" s="12"/>
      <c r="Y921" s="10"/>
      <c r="AJ921" s="129" t="s">
        <v>7</v>
      </c>
      <c r="AK921" s="130"/>
      <c r="AL921" s="130"/>
      <c r="AM921" s="131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33" t="s">
        <v>30</v>
      </c>
      <c r="I943" s="133"/>
      <c r="J943" s="133"/>
      <c r="V943" s="17"/>
      <c r="AA943" s="133" t="s">
        <v>31</v>
      </c>
      <c r="AB943" s="133"/>
      <c r="AC943" s="133"/>
    </row>
    <row r="944" spans="1:43">
      <c r="H944" s="133"/>
      <c r="I944" s="133"/>
      <c r="J944" s="133"/>
      <c r="V944" s="17"/>
      <c r="AA944" s="133"/>
      <c r="AB944" s="133"/>
      <c r="AC944" s="133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13.960000000000036</v>
      </c>
      <c r="E948" s="134" t="s">
        <v>20</v>
      </c>
      <c r="F948" s="134"/>
      <c r="G948" s="134"/>
      <c r="H948" s="134"/>
      <c r="V948" s="17"/>
      <c r="X948" s="23" t="s">
        <v>32</v>
      </c>
      <c r="Y948" s="20">
        <f>IF(B1748="PAGADO",0,C953)</f>
        <v>13.960000000000036</v>
      </c>
      <c r="AA948" s="134" t="s">
        <v>20</v>
      </c>
      <c r="AB948" s="134"/>
      <c r="AC948" s="134"/>
      <c r="AD948" s="134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13.960000000000036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13.960000000000036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13.960000000000036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13.960000000000036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36" t="str">
        <f>IF(Y953&lt;0,"NO PAGAR","COBRAR'")</f>
        <v>COBRAR'</v>
      </c>
      <c r="Y954" s="13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36" t="str">
        <f>IF(C953&lt;0,"NO PAGAR","COBRAR'")</f>
        <v>COBRAR'</v>
      </c>
      <c r="C955" s="136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27" t="s">
        <v>9</v>
      </c>
      <c r="C956" s="12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27" t="s">
        <v>9</v>
      </c>
      <c r="Y956" s="12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29" t="s">
        <v>7</v>
      </c>
      <c r="F964" s="130"/>
      <c r="G964" s="13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29" t="s">
        <v>7</v>
      </c>
      <c r="AB964" s="130"/>
      <c r="AC964" s="13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29" t="s">
        <v>7</v>
      </c>
      <c r="O966" s="130"/>
      <c r="P966" s="130"/>
      <c r="Q966" s="131"/>
      <c r="R966" s="18">
        <f>SUM(R950:R965)</f>
        <v>0</v>
      </c>
      <c r="S966" s="3"/>
      <c r="V966" s="17"/>
      <c r="X966" s="12"/>
      <c r="Y966" s="10"/>
      <c r="AJ966" s="129" t="s">
        <v>7</v>
      </c>
      <c r="AK966" s="130"/>
      <c r="AL966" s="130"/>
      <c r="AM966" s="131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32" t="s">
        <v>29</v>
      </c>
      <c r="AD990" s="132"/>
      <c r="AE990" s="132"/>
    </row>
    <row r="991" spans="5:31">
      <c r="H991" s="133" t="s">
        <v>28</v>
      </c>
      <c r="I991" s="133"/>
      <c r="J991" s="133"/>
      <c r="V991" s="17"/>
      <c r="AC991" s="132"/>
      <c r="AD991" s="132"/>
      <c r="AE991" s="132"/>
    </row>
    <row r="992" spans="5:31">
      <c r="H992" s="133"/>
      <c r="I992" s="133"/>
      <c r="J992" s="133"/>
      <c r="V992" s="17"/>
      <c r="AC992" s="132"/>
      <c r="AD992" s="132"/>
      <c r="AE992" s="132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13.960000000000036</v>
      </c>
      <c r="E996" s="134" t="s">
        <v>20</v>
      </c>
      <c r="F996" s="134"/>
      <c r="G996" s="134"/>
      <c r="H996" s="134"/>
      <c r="V996" s="17"/>
      <c r="X996" s="23" t="s">
        <v>32</v>
      </c>
      <c r="Y996" s="20">
        <f>IF(B996="PAGADO",0,C1001)</f>
        <v>13.960000000000036</v>
      </c>
      <c r="AA996" s="134" t="s">
        <v>20</v>
      </c>
      <c r="AB996" s="134"/>
      <c r="AC996" s="134"/>
      <c r="AD996" s="134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13.960000000000036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13.960000000000036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13.960000000000036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13.960000000000036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35" t="str">
        <f>IF(C1001&lt;0,"NO PAGAR","COBRAR")</f>
        <v>COBRAR</v>
      </c>
      <c r="C1002" s="13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35" t="str">
        <f>IF(Y1001&lt;0,"NO PAGAR","COBRAR")</f>
        <v>COBRAR</v>
      </c>
      <c r="Y1002" s="13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27" t="s">
        <v>9</v>
      </c>
      <c r="C1003" s="12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27" t="s">
        <v>9</v>
      </c>
      <c r="Y1003" s="12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29" t="s">
        <v>7</v>
      </c>
      <c r="F1012" s="130"/>
      <c r="G1012" s="13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29" t="s">
        <v>7</v>
      </c>
      <c r="AB1012" s="130"/>
      <c r="AC1012" s="13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29" t="s">
        <v>7</v>
      </c>
      <c r="O1014" s="130"/>
      <c r="P1014" s="130"/>
      <c r="Q1014" s="131"/>
      <c r="R1014" s="18">
        <f>SUM(R998:R1013)</f>
        <v>0</v>
      </c>
      <c r="S1014" s="3"/>
      <c r="V1014" s="17"/>
      <c r="X1014" s="12"/>
      <c r="Y1014" s="10"/>
      <c r="AJ1014" s="129" t="s">
        <v>7</v>
      </c>
      <c r="AK1014" s="130"/>
      <c r="AL1014" s="130"/>
      <c r="AM1014" s="131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33" t="s">
        <v>30</v>
      </c>
      <c r="I1036" s="133"/>
      <c r="J1036" s="133"/>
      <c r="V1036" s="17"/>
      <c r="AA1036" s="133" t="s">
        <v>31</v>
      </c>
      <c r="AB1036" s="133"/>
      <c r="AC1036" s="133"/>
    </row>
    <row r="1037" spans="1:43">
      <c r="H1037" s="133"/>
      <c r="I1037" s="133"/>
      <c r="J1037" s="133"/>
      <c r="V1037" s="17"/>
      <c r="AA1037" s="133"/>
      <c r="AB1037" s="133"/>
      <c r="AC1037" s="133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13.960000000000036</v>
      </c>
      <c r="E1041" s="134" t="s">
        <v>20</v>
      </c>
      <c r="F1041" s="134"/>
      <c r="G1041" s="134"/>
      <c r="H1041" s="134"/>
      <c r="V1041" s="17"/>
      <c r="X1041" s="23" t="s">
        <v>32</v>
      </c>
      <c r="Y1041" s="20">
        <f>IF(B1841="PAGADO",0,C1046)</f>
        <v>13.960000000000036</v>
      </c>
      <c r="AA1041" s="134" t="s">
        <v>20</v>
      </c>
      <c r="AB1041" s="134"/>
      <c r="AC1041" s="134"/>
      <c r="AD1041" s="134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13.960000000000036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13.960000000000036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13.960000000000036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13.960000000000036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36" t="str">
        <f>IF(Y1046&lt;0,"NO PAGAR","COBRAR'")</f>
        <v>COBRAR'</v>
      </c>
      <c r="Y1047" s="13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36" t="str">
        <f>IF(C1046&lt;0,"NO PAGAR","COBRAR'")</f>
        <v>COBRAR'</v>
      </c>
      <c r="C1048" s="136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27" t="s">
        <v>9</v>
      </c>
      <c r="C1049" s="12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27" t="s">
        <v>9</v>
      </c>
      <c r="Y1049" s="12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29" t="s">
        <v>7</v>
      </c>
      <c r="F1057" s="130"/>
      <c r="G1057" s="13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29" t="s">
        <v>7</v>
      </c>
      <c r="AB1057" s="130"/>
      <c r="AC1057" s="13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29" t="s">
        <v>7</v>
      </c>
      <c r="O1059" s="130"/>
      <c r="P1059" s="130"/>
      <c r="Q1059" s="131"/>
      <c r="R1059" s="18">
        <f>SUM(R1043:R1058)</f>
        <v>0</v>
      </c>
      <c r="S1059" s="3"/>
      <c r="V1059" s="17"/>
      <c r="X1059" s="12"/>
      <c r="Y1059" s="10"/>
      <c r="AJ1059" s="129" t="s">
        <v>7</v>
      </c>
      <c r="AK1059" s="130"/>
      <c r="AL1059" s="130"/>
      <c r="AM1059" s="131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T440" zoomScale="85" zoomScaleNormal="85" workbookViewId="0">
      <selection activeCell="AF449" sqref="AF449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62</v>
      </c>
      <c r="F8" s="134"/>
      <c r="G8" s="134"/>
      <c r="H8" s="134"/>
      <c r="O8" s="143" t="s">
        <v>188</v>
      </c>
      <c r="P8" s="143"/>
      <c r="Q8" s="143"/>
      <c r="V8" s="17"/>
      <c r="X8" s="23" t="s">
        <v>156</v>
      </c>
      <c r="Y8" s="20">
        <f>IF(B8="PAGADO",0,C13)</f>
        <v>212.35000000000002</v>
      </c>
      <c r="AA8" s="134" t="s">
        <v>142</v>
      </c>
      <c r="AB8" s="134"/>
      <c r="AC8" s="134"/>
      <c r="AD8" s="13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29" t="s">
        <v>7</v>
      </c>
      <c r="AB24" s="130"/>
      <c r="AC24" s="13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282.64999999999998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142</v>
      </c>
      <c r="F53" s="134"/>
      <c r="G53" s="134"/>
      <c r="H53" s="134"/>
      <c r="V53" s="17"/>
      <c r="X53" s="23" t="s">
        <v>32</v>
      </c>
      <c r="Y53" s="20">
        <f>IF(B53="PAGADO",0,C58)</f>
        <v>142.09</v>
      </c>
      <c r="AA53" s="134" t="s">
        <v>253</v>
      </c>
      <c r="AB53" s="134"/>
      <c r="AC53" s="134"/>
      <c r="AD53" s="134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29" t="s">
        <v>7</v>
      </c>
      <c r="F69" s="130"/>
      <c r="G69" s="13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2" t="s">
        <v>29</v>
      </c>
      <c r="AD99" s="132"/>
      <c r="AE99" s="132"/>
    </row>
    <row r="100" spans="2:41">
      <c r="H100" s="133" t="s">
        <v>28</v>
      </c>
      <c r="I100" s="133"/>
      <c r="J100" s="133"/>
      <c r="V100" s="17"/>
      <c r="AC100" s="132"/>
      <c r="AD100" s="132"/>
      <c r="AE100" s="132"/>
    </row>
    <row r="101" spans="2:41">
      <c r="H101" s="133"/>
      <c r="I101" s="133"/>
      <c r="J101" s="133"/>
      <c r="V101" s="17"/>
      <c r="AC101" s="132"/>
      <c r="AD101" s="132"/>
      <c r="AE101" s="132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4" t="s">
        <v>62</v>
      </c>
      <c r="F105" s="134"/>
      <c r="G105" s="134"/>
      <c r="H105" s="134"/>
      <c r="V105" s="17"/>
      <c r="X105" s="23" t="s">
        <v>75</v>
      </c>
      <c r="Y105" s="20">
        <f>IF(B105="PAGADO",0,C110)</f>
        <v>0</v>
      </c>
      <c r="AA105" s="134" t="s">
        <v>311</v>
      </c>
      <c r="AB105" s="134"/>
      <c r="AC105" s="134"/>
      <c r="AD105" s="134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35" t="str">
        <f>IF(C110&lt;0,"NO PAGAR","COBRAR")</f>
        <v>COBRAR</v>
      </c>
      <c r="C111" s="13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5" t="str">
        <f>IF(Y110&lt;0,"NO PAGAR","COBRAR")</f>
        <v>NO PAGAR</v>
      </c>
      <c r="Y111" s="13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27" t="s">
        <v>9</v>
      </c>
      <c r="C112" s="1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27" t="s">
        <v>9</v>
      </c>
      <c r="Y112" s="1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29" t="s">
        <v>7</v>
      </c>
      <c r="F121" s="130"/>
      <c r="G121" s="13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29" t="s">
        <v>7</v>
      </c>
      <c r="AB121" s="130"/>
      <c r="AC121" s="13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29" t="s">
        <v>7</v>
      </c>
      <c r="O123" s="130"/>
      <c r="P123" s="130"/>
      <c r="Q123" s="131"/>
      <c r="R123" s="18">
        <f>SUM(R107:R122)</f>
        <v>0</v>
      </c>
      <c r="S123" s="3"/>
      <c r="V123" s="17"/>
      <c r="X123" s="12"/>
      <c r="Y123" s="10"/>
      <c r="AJ123" s="129" t="s">
        <v>7</v>
      </c>
      <c r="AK123" s="130"/>
      <c r="AL123" s="130"/>
      <c r="AM123" s="131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3" t="s">
        <v>30</v>
      </c>
      <c r="I132" s="133"/>
      <c r="J132" s="133"/>
      <c r="V132" s="17"/>
      <c r="AA132" s="133" t="s">
        <v>31</v>
      </c>
      <c r="AB132" s="133"/>
      <c r="AC132" s="133"/>
    </row>
    <row r="133" spans="1:43">
      <c r="H133" s="133"/>
      <c r="I133" s="133"/>
      <c r="J133" s="133"/>
      <c r="V133" s="17"/>
      <c r="AA133" s="133"/>
      <c r="AB133" s="133"/>
      <c r="AC133" s="133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4" t="s">
        <v>311</v>
      </c>
      <c r="F137" s="134"/>
      <c r="G137" s="134"/>
      <c r="H137" s="134"/>
      <c r="V137" s="17"/>
      <c r="X137" s="23" t="s">
        <v>82</v>
      </c>
      <c r="Y137" s="20">
        <f>IF(B137="PAGADO",0,C142)</f>
        <v>474.76</v>
      </c>
      <c r="AA137" s="134" t="s">
        <v>311</v>
      </c>
      <c r="AB137" s="134"/>
      <c r="AC137" s="134"/>
      <c r="AD137" s="134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36" t="str">
        <f>IF(Y142&lt;0,"NO PAGAR","COBRAR'")</f>
        <v>COBRAR'</v>
      </c>
      <c r="Y143" s="13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36" t="str">
        <f>IF(C142&lt;0,"NO PAGAR","COBRAR'")</f>
        <v>COBRAR'</v>
      </c>
      <c r="C144" s="13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27" t="s">
        <v>9</v>
      </c>
      <c r="C145" s="12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27" t="s">
        <v>9</v>
      </c>
      <c r="Y145" s="12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29" t="s">
        <v>7</v>
      </c>
      <c r="F153" s="130"/>
      <c r="G153" s="13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29" t="s">
        <v>7</v>
      </c>
      <c r="AB153" s="130"/>
      <c r="AC153" s="13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29" t="s">
        <v>7</v>
      </c>
      <c r="O155" s="130"/>
      <c r="P155" s="130"/>
      <c r="Q155" s="131"/>
      <c r="R155" s="18">
        <f>SUM(R139:R154)</f>
        <v>20</v>
      </c>
      <c r="S155" s="3"/>
      <c r="V155" s="17"/>
      <c r="X155" s="12"/>
      <c r="Y155" s="10"/>
      <c r="AJ155" s="129" t="s">
        <v>7</v>
      </c>
      <c r="AK155" s="130"/>
      <c r="AL155" s="130"/>
      <c r="AM155" s="131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2" t="s">
        <v>29</v>
      </c>
      <c r="AD180" s="132"/>
      <c r="AE180" s="132"/>
    </row>
    <row r="181" spans="2:41">
      <c r="H181" s="133" t="s">
        <v>28</v>
      </c>
      <c r="I181" s="133"/>
      <c r="J181" s="133"/>
      <c r="V181" s="17"/>
      <c r="AC181" s="132"/>
      <c r="AD181" s="132"/>
      <c r="AE181" s="132"/>
    </row>
    <row r="182" spans="2:41">
      <c r="H182" s="133"/>
      <c r="I182" s="133"/>
      <c r="J182" s="133"/>
      <c r="V182" s="17"/>
      <c r="AC182" s="132"/>
      <c r="AD182" s="132"/>
      <c r="AE182" s="132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4" t="s">
        <v>253</v>
      </c>
      <c r="F186" s="134"/>
      <c r="G186" s="134"/>
      <c r="H186" s="134"/>
      <c r="V186" s="17"/>
      <c r="X186" s="23" t="s">
        <v>130</v>
      </c>
      <c r="Y186" s="20">
        <f>IF(B186="PAGADO",0,C191)</f>
        <v>1010</v>
      </c>
      <c r="AA186" s="134" t="s">
        <v>311</v>
      </c>
      <c r="AB186" s="134"/>
      <c r="AC186" s="134"/>
      <c r="AD186" s="134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35" t="str">
        <f>IF(C191&lt;0,"NO PAGAR","COBRAR")</f>
        <v>COBRAR</v>
      </c>
      <c r="C192" s="13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5" t="str">
        <f>IF(Y191&lt;0,"NO PAGAR","COBRAR")</f>
        <v>COBRAR</v>
      </c>
      <c r="Y192" s="13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27" t="s">
        <v>9</v>
      </c>
      <c r="C193" s="1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27" t="s">
        <v>9</v>
      </c>
      <c r="Y193" s="1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29" t="s">
        <v>7</v>
      </c>
      <c r="F202" s="130"/>
      <c r="G202" s="13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29" t="s">
        <v>7</v>
      </c>
      <c r="AB202" s="130"/>
      <c r="AC202" s="13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29" t="s">
        <v>7</v>
      </c>
      <c r="O204" s="130"/>
      <c r="P204" s="130"/>
      <c r="Q204" s="131"/>
      <c r="R204" s="18">
        <f>SUM(R188:R203)</f>
        <v>0</v>
      </c>
      <c r="S204" s="3"/>
      <c r="V204" s="17"/>
      <c r="X204" s="12"/>
      <c r="Y204" s="10"/>
      <c r="AJ204" s="129" t="s">
        <v>7</v>
      </c>
      <c r="AK204" s="130"/>
      <c r="AL204" s="130"/>
      <c r="AM204" s="131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3" t="s">
        <v>30</v>
      </c>
      <c r="I226" s="133"/>
      <c r="J226" s="133"/>
      <c r="V226" s="17"/>
      <c r="AA226" s="133" t="s">
        <v>31</v>
      </c>
      <c r="AB226" s="133"/>
      <c r="AC226" s="133"/>
    </row>
    <row r="227" spans="2:41">
      <c r="H227" s="133"/>
      <c r="I227" s="133"/>
      <c r="J227" s="133"/>
      <c r="V227" s="17"/>
      <c r="AA227" s="133"/>
      <c r="AB227" s="133"/>
      <c r="AC227" s="133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4" t="s">
        <v>253</v>
      </c>
      <c r="F231" s="134"/>
      <c r="G231" s="134"/>
      <c r="H231" s="134"/>
      <c r="V231" s="17"/>
      <c r="X231" s="23" t="s">
        <v>82</v>
      </c>
      <c r="Y231" s="20">
        <f>IF(B231="PAGADO",0,C236)</f>
        <v>0</v>
      </c>
      <c r="AA231" s="134" t="s">
        <v>253</v>
      </c>
      <c r="AB231" s="134"/>
      <c r="AC231" s="134"/>
      <c r="AD231" s="134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36" t="str">
        <f>IF(Y236&lt;0,"NO PAGAR","COBRAR'")</f>
        <v>COBRAR'</v>
      </c>
      <c r="Y237" s="13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36" t="str">
        <f>IF(C236&lt;0,"NO PAGAR","COBRAR'")</f>
        <v>COBRAR'</v>
      </c>
      <c r="C238" s="136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27" t="s">
        <v>9</v>
      </c>
      <c r="C239" s="12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27" t="s">
        <v>9</v>
      </c>
      <c r="Y239" s="12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29" t="s">
        <v>7</v>
      </c>
      <c r="F247" s="130"/>
      <c r="G247" s="13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29" t="s">
        <v>7</v>
      </c>
      <c r="AB247" s="130"/>
      <c r="AC247" s="13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29" t="s">
        <v>7</v>
      </c>
      <c r="O249" s="130"/>
      <c r="P249" s="130"/>
      <c r="Q249" s="131"/>
      <c r="R249" s="18">
        <f>SUM(R233:R248)</f>
        <v>0</v>
      </c>
      <c r="S249" s="3"/>
      <c r="V249" s="17"/>
      <c r="X249" s="12"/>
      <c r="Y249" s="10"/>
      <c r="AJ249" s="129" t="s">
        <v>7</v>
      </c>
      <c r="AK249" s="130"/>
      <c r="AL249" s="130"/>
      <c r="AM249" s="131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2" t="s">
        <v>29</v>
      </c>
      <c r="AD272" s="132"/>
      <c r="AE272" s="132"/>
    </row>
    <row r="273" spans="2:41">
      <c r="H273" s="133" t="s">
        <v>28</v>
      </c>
      <c r="I273" s="133"/>
      <c r="J273" s="133"/>
      <c r="V273" s="17"/>
      <c r="AC273" s="132"/>
      <c r="AD273" s="132"/>
      <c r="AE273" s="132"/>
    </row>
    <row r="274" spans="2:41">
      <c r="H274" s="133"/>
      <c r="I274" s="133"/>
      <c r="J274" s="133"/>
      <c r="V274" s="17"/>
      <c r="AC274" s="132"/>
      <c r="AD274" s="132"/>
      <c r="AE274" s="132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4" t="s">
        <v>253</v>
      </c>
      <c r="F278" s="134"/>
      <c r="G278" s="134"/>
      <c r="H278" s="134"/>
      <c r="V278" s="17"/>
      <c r="X278" s="23" t="s">
        <v>32</v>
      </c>
      <c r="Y278" s="20">
        <f>IF(B278="PAGADO",0,C283)</f>
        <v>-367.1</v>
      </c>
      <c r="AA278" s="134" t="s">
        <v>253</v>
      </c>
      <c r="AB278" s="134"/>
      <c r="AC278" s="134"/>
      <c r="AD278" s="134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35" t="str">
        <f>IF(C283&lt;0,"NO PAGAR","COBRAR")</f>
        <v>NO PAGAR</v>
      </c>
      <c r="C284" s="13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5" t="str">
        <f>IF(Y283&lt;0,"NO PAGAR","COBRAR")</f>
        <v>NO PAGAR</v>
      </c>
      <c r="Y284" s="13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27" t="s">
        <v>9</v>
      </c>
      <c r="C285" s="1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27" t="s">
        <v>9</v>
      </c>
      <c r="Y285" s="1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29" t="s">
        <v>7</v>
      </c>
      <c r="F294" s="130"/>
      <c r="G294" s="13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29" t="s">
        <v>7</v>
      </c>
      <c r="AB294" s="130"/>
      <c r="AC294" s="13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29" t="s">
        <v>7</v>
      </c>
      <c r="O296" s="130"/>
      <c r="P296" s="130"/>
      <c r="Q296" s="131"/>
      <c r="R296" s="18">
        <f>SUM(R280:R295)</f>
        <v>320</v>
      </c>
      <c r="S296" s="3"/>
      <c r="V296" s="17"/>
      <c r="X296" s="12"/>
      <c r="Y296" s="10"/>
      <c r="AJ296" s="129" t="s">
        <v>7</v>
      </c>
      <c r="AK296" s="130"/>
      <c r="AL296" s="130"/>
      <c r="AM296" s="131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3" t="s">
        <v>30</v>
      </c>
      <c r="I318" s="133"/>
      <c r="J318" s="133"/>
      <c r="V318" s="17"/>
      <c r="AA318" s="133" t="s">
        <v>31</v>
      </c>
      <c r="AB318" s="133"/>
      <c r="AC318" s="133"/>
    </row>
    <row r="319" spans="1:43">
      <c r="H319" s="133"/>
      <c r="I319" s="133"/>
      <c r="J319" s="133"/>
      <c r="V319" s="17"/>
      <c r="AA319" s="133"/>
      <c r="AB319" s="133"/>
      <c r="AC319" s="133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4" t="s">
        <v>311</v>
      </c>
      <c r="F323" s="134"/>
      <c r="G323" s="134"/>
      <c r="H323" s="134"/>
      <c r="V323" s="17"/>
      <c r="X323" s="23" t="s">
        <v>32</v>
      </c>
      <c r="Y323" s="20">
        <f>IF(B1090="PAGADO",0,C328)</f>
        <v>-324.73999999999978</v>
      </c>
      <c r="AA323" s="134" t="s">
        <v>311</v>
      </c>
      <c r="AB323" s="134"/>
      <c r="AC323" s="134"/>
      <c r="AD323" s="134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36" t="str">
        <f>IF(Y328&lt;0,"NO PAGAR","COBRAR'")</f>
        <v>NO PAGAR</v>
      </c>
      <c r="Y329" s="13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36" t="str">
        <f>IF(C328&lt;0,"NO PAGAR","COBRAR'")</f>
        <v>NO PAGAR</v>
      </c>
      <c r="C330" s="13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27" t="s">
        <v>9</v>
      </c>
      <c r="C331" s="128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27" t="s">
        <v>9</v>
      </c>
      <c r="Y331" s="12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29" t="s">
        <v>7</v>
      </c>
      <c r="AB339" s="130"/>
      <c r="AC339" s="13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29" t="s">
        <v>7</v>
      </c>
      <c r="F340" s="130"/>
      <c r="G340" s="13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29" t="s">
        <v>7</v>
      </c>
      <c r="O341" s="130"/>
      <c r="P341" s="130"/>
      <c r="Q341" s="131"/>
      <c r="R341" s="18">
        <f>SUM(R325:R340)</f>
        <v>3750</v>
      </c>
      <c r="S341" s="3"/>
      <c r="V341" s="17"/>
      <c r="X341" s="12"/>
      <c r="Y341" s="10"/>
      <c r="AJ341" s="129" t="s">
        <v>7</v>
      </c>
      <c r="AK341" s="130"/>
      <c r="AL341" s="130"/>
      <c r="AM341" s="131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44" t="s">
        <v>64</v>
      </c>
      <c r="AC368" s="139" t="s">
        <v>29</v>
      </c>
      <c r="AD368" s="139"/>
      <c r="AE368" s="139"/>
    </row>
    <row r="369" spans="2:41">
      <c r="V369" s="17"/>
      <c r="X369" s="144"/>
      <c r="AC369" s="139"/>
      <c r="AD369" s="139"/>
      <c r="AE369" s="139"/>
    </row>
    <row r="370" spans="2:41" ht="23.25">
      <c r="B370" s="22" t="s">
        <v>64</v>
      </c>
      <c r="V370" s="17"/>
      <c r="X370" s="144"/>
      <c r="AC370" s="139"/>
      <c r="AD370" s="139"/>
      <c r="AE370" s="13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4" t="s">
        <v>311</v>
      </c>
      <c r="AB371" s="134"/>
      <c r="AC371" s="134"/>
      <c r="AD371" s="134"/>
    </row>
    <row r="372" spans="2:41" ht="23.25">
      <c r="B372" s="1" t="s">
        <v>0</v>
      </c>
      <c r="C372" s="19">
        <f>H388</f>
        <v>590</v>
      </c>
      <c r="E372" s="134" t="s">
        <v>311</v>
      </c>
      <c r="F372" s="134"/>
      <c r="G372" s="134"/>
      <c r="H372" s="13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35" t="str">
        <f>IF(C376&lt;0,"NO PAGAR","COBRAR")</f>
        <v>COBRAR</v>
      </c>
      <c r="C377" s="135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5" t="str">
        <f>IF(Y376&lt;0,"NO PAGAR","COBRAR")</f>
        <v>NO PAGAR</v>
      </c>
      <c r="Y377" s="135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27" t="s">
        <v>9</v>
      </c>
      <c r="C378" s="1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27" t="s">
        <v>9</v>
      </c>
      <c r="Y378" s="128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29" t="s">
        <v>7</v>
      </c>
      <c r="AK383" s="130"/>
      <c r="AL383" s="130"/>
      <c r="AM383" s="131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29" t="s">
        <v>7</v>
      </c>
      <c r="AB387" s="130"/>
      <c r="AC387" s="131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29" t="s">
        <v>7</v>
      </c>
      <c r="F388" s="130"/>
      <c r="G388" s="13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29" t="s">
        <v>7</v>
      </c>
      <c r="O389" s="130"/>
      <c r="P389" s="130"/>
      <c r="Q389" s="131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33" t="s">
        <v>31</v>
      </c>
      <c r="AB405" s="133"/>
      <c r="AC405" s="133"/>
    </row>
    <row r="406" spans="1:43" ht="15" customHeight="1">
      <c r="H406" s="76"/>
      <c r="I406" s="76"/>
      <c r="J406" s="76"/>
      <c r="V406" s="17"/>
      <c r="AA406" s="133"/>
      <c r="AB406" s="133"/>
      <c r="AC406" s="133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34" t="s">
        <v>62</v>
      </c>
      <c r="F410" s="134"/>
      <c r="G410" s="134"/>
      <c r="H410" s="134"/>
      <c r="V410" s="17"/>
      <c r="X410" s="23" t="s">
        <v>82</v>
      </c>
      <c r="Y410" s="20">
        <f>IF(B410="PAGADO",0,C415)</f>
        <v>0</v>
      </c>
      <c r="AA410" s="134" t="s">
        <v>142</v>
      </c>
      <c r="AB410" s="134"/>
      <c r="AC410" s="134"/>
      <c r="AD410" s="134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36" t="str">
        <f>IF(Y415&lt;0,"NO PAGAR","COBRAR'")</f>
        <v>COBRAR'</v>
      </c>
      <c r="Y416" s="13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36" t="str">
        <f>IF(C415&lt;0,"NO PAGAR","COBRAR'")</f>
        <v>COBRAR'</v>
      </c>
      <c r="C417" s="13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27" t="s">
        <v>9</v>
      </c>
      <c r="C418" s="12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27" t="s">
        <v>9</v>
      </c>
      <c r="Y418" s="12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29" t="s">
        <v>7</v>
      </c>
      <c r="AK422" s="130"/>
      <c r="AL422" s="130"/>
      <c r="AM422" s="131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29" t="s">
        <v>7</v>
      </c>
      <c r="AB426" s="130"/>
      <c r="AC426" s="131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29" t="s">
        <v>7</v>
      </c>
      <c r="O428" s="130"/>
      <c r="P428" s="130"/>
      <c r="Q428" s="131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29" t="s">
        <v>7</v>
      </c>
      <c r="F430" s="130"/>
      <c r="G430" s="131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32" t="s">
        <v>29</v>
      </c>
      <c r="AD441" s="132"/>
      <c r="AE441" s="132"/>
    </row>
    <row r="442" spans="2:41" ht="35.25" customHeight="1">
      <c r="H442" s="76" t="s">
        <v>28</v>
      </c>
      <c r="I442" s="76"/>
      <c r="J442" s="76"/>
      <c r="V442" s="17"/>
      <c r="AC442" s="132"/>
      <c r="AD442" s="132"/>
      <c r="AE442" s="132"/>
      <c r="AJ442" s="2" t="s">
        <v>1</v>
      </c>
      <c r="AK442" s="2" t="s">
        <v>5</v>
      </c>
      <c r="AL442" s="2" t="s">
        <v>4</v>
      </c>
      <c r="AM442" s="2" t="s">
        <v>6</v>
      </c>
      <c r="AN442" s="2" t="s">
        <v>7</v>
      </c>
      <c r="AO442" s="3"/>
    </row>
    <row r="443" spans="2:41" ht="15" customHeight="1">
      <c r="H443" s="76"/>
      <c r="I443" s="76"/>
      <c r="J443" s="76"/>
      <c r="V443" s="17"/>
      <c r="AC443" s="132"/>
      <c r="AD443" s="132"/>
      <c r="AE443" s="132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IF(X410="PAGADO",0,Y415)</f>
        <v>0</v>
      </c>
      <c r="E447" s="134" t="s">
        <v>311</v>
      </c>
      <c r="F447" s="134"/>
      <c r="G447" s="134"/>
      <c r="H447" s="134"/>
      <c r="V447" s="17"/>
      <c r="X447" s="23" t="s">
        <v>32</v>
      </c>
      <c r="Y447" s="20">
        <f>IF(B447="PAGADO",0,C452)</f>
        <v>221.34</v>
      </c>
      <c r="AA447" s="134" t="s">
        <v>253</v>
      </c>
      <c r="AB447" s="134"/>
      <c r="AC447" s="134"/>
      <c r="AD447" s="134"/>
      <c r="AJ447" s="3"/>
      <c r="AK447" s="3"/>
      <c r="AL447" s="3"/>
      <c r="AM447" s="3"/>
      <c r="AN447" s="18"/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591.34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35" t="str">
        <f>IF(C452&lt;0,"NO PAGAR","COBRAR")</f>
        <v>COBRAR</v>
      </c>
      <c r="C453" s="13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35" t="str">
        <f>IF(Y452&lt;0,"NO PAGAR","COBRAR")</f>
        <v>COBRAR</v>
      </c>
      <c r="Y453" s="13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27" t="s">
        <v>9</v>
      </c>
      <c r="C454" s="12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27" t="s">
        <v>9</v>
      </c>
      <c r="Y454" s="12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AN459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129" t="s">
        <v>7</v>
      </c>
      <c r="AK459" s="130"/>
      <c r="AL459" s="130"/>
      <c r="AM459" s="131"/>
      <c r="AN459" s="18">
        <f>SUM(AN443:AN458)</f>
        <v>0</v>
      </c>
      <c r="AO459" s="3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129" t="s">
        <v>7</v>
      </c>
      <c r="F463" s="130"/>
      <c r="G463" s="13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29" t="s">
        <v>7</v>
      </c>
      <c r="AB463" s="130"/>
      <c r="AC463" s="131"/>
      <c r="AD463" s="5">
        <f>SUM(AD449:AD462)</f>
        <v>370</v>
      </c>
    </row>
    <row r="464" spans="2:41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1:43">
      <c r="B465" s="12"/>
      <c r="C465" s="10"/>
      <c r="N465" s="129" t="s">
        <v>7</v>
      </c>
      <c r="O465" s="130"/>
      <c r="P465" s="130"/>
      <c r="Q465" s="131"/>
      <c r="R465" s="18">
        <f>SUM(R449:R464)</f>
        <v>0</v>
      </c>
      <c r="S465" s="3"/>
      <c r="V465" s="17"/>
      <c r="X465" s="12"/>
      <c r="Y465" s="10"/>
    </row>
    <row r="466" spans="1:43">
      <c r="B466" s="11"/>
      <c r="C466" s="10"/>
      <c r="V466" s="17"/>
      <c r="X466" s="11"/>
      <c r="Y466" s="10"/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0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</row>
    <row r="469" spans="1:43">
      <c r="E469" s="1" t="s">
        <v>19</v>
      </c>
      <c r="V469" s="17"/>
      <c r="AA469" s="1" t="s">
        <v>19</v>
      </c>
    </row>
    <row r="470" spans="1:43">
      <c r="V470" s="17"/>
    </row>
    <row r="471" spans="1:43">
      <c r="V471" s="17"/>
    </row>
    <row r="472" spans="1:43">
      <c r="V472" s="17"/>
    </row>
    <row r="473" spans="1:43">
      <c r="V473" s="17"/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33" t="s">
        <v>31</v>
      </c>
      <c r="AB480" s="133"/>
      <c r="AC480" s="133"/>
    </row>
    <row r="481" spans="2:41" ht="15" customHeight="1">
      <c r="H481" s="76"/>
      <c r="I481" s="76"/>
      <c r="J481" s="76"/>
      <c r="V481" s="17"/>
      <c r="AA481" s="133"/>
      <c r="AB481" s="133"/>
      <c r="AC481" s="133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IF(X447="PAGADO",0,C452)</f>
        <v>221.34</v>
      </c>
      <c r="E485" s="134" t="s">
        <v>20</v>
      </c>
      <c r="F485" s="134"/>
      <c r="G485" s="134"/>
      <c r="H485" s="134"/>
      <c r="V485" s="17"/>
      <c r="X485" s="23" t="s">
        <v>32</v>
      </c>
      <c r="Y485" s="20">
        <f>IF(B1280="PAGADO",0,C490)</f>
        <v>221.34</v>
      </c>
      <c r="AA485" s="134" t="s">
        <v>20</v>
      </c>
      <c r="AB485" s="134"/>
      <c r="AC485" s="134"/>
      <c r="AD485" s="134"/>
    </row>
    <row r="486" spans="2:41">
      <c r="B486" s="1" t="s">
        <v>0</v>
      </c>
      <c r="C486" s="19">
        <f>H501</f>
        <v>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221.34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" t="s">
        <v>24</v>
      </c>
      <c r="Y488" s="19">
        <f>IF(Y485&gt;0,Y485+Y486,Y486)</f>
        <v>221.34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0</v>
      </c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221.34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6" t="s">
        <v>27</v>
      </c>
      <c r="Y490" s="21">
        <f>Y488-Y489</f>
        <v>221.34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36" t="str">
        <f>IF(Y490&lt;0,"NO PAGAR","COBRAR'")</f>
        <v>COBRAR'</v>
      </c>
      <c r="Y491" s="136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36" t="str">
        <f>IF(C490&lt;0,"NO PAGAR","COBRAR'")</f>
        <v>COBRAR'</v>
      </c>
      <c r="C492" s="136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27" t="s">
        <v>9</v>
      </c>
      <c r="C493" s="128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27" t="s">
        <v>9</v>
      </c>
      <c r="Y493" s="128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 FAVOR '</v>
      </c>
      <c r="C494" s="10" t="b">
        <f>IF(Y452&lt;=0,Y452*-1)</f>
        <v>0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0</v>
      </c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16</v>
      </c>
      <c r="C501" s="10"/>
      <c r="E501" s="129" t="s">
        <v>7</v>
      </c>
      <c r="F501" s="130"/>
      <c r="G501" s="131"/>
      <c r="H501" s="5">
        <f>SUM(H487:H500)</f>
        <v>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29" t="s">
        <v>7</v>
      </c>
      <c r="AB501" s="130"/>
      <c r="AC501" s="131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29" t="s">
        <v>7</v>
      </c>
      <c r="O503" s="130"/>
      <c r="P503" s="130"/>
      <c r="Q503" s="131"/>
      <c r="R503" s="18">
        <f>SUM(R487:R502)</f>
        <v>0</v>
      </c>
      <c r="S503" s="3"/>
      <c r="V503" s="17"/>
      <c r="X503" s="12"/>
      <c r="Y503" s="10"/>
      <c r="AJ503" s="129" t="s">
        <v>7</v>
      </c>
      <c r="AK503" s="130"/>
      <c r="AL503" s="130"/>
      <c r="AM503" s="131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0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32" t="s">
        <v>29</v>
      </c>
      <c r="AD528" s="132"/>
      <c r="AE528" s="132"/>
    </row>
    <row r="529" spans="2:41" ht="36" customHeight="1">
      <c r="H529" s="76" t="s">
        <v>28</v>
      </c>
      <c r="I529" s="76"/>
      <c r="J529" s="76"/>
      <c r="V529" s="17"/>
      <c r="AC529" s="132"/>
      <c r="AD529" s="132"/>
      <c r="AE529" s="132"/>
    </row>
    <row r="530" spans="2:41" ht="15" customHeight="1">
      <c r="H530" s="76"/>
      <c r="I530" s="76"/>
      <c r="J530" s="76"/>
      <c r="V530" s="17"/>
      <c r="AC530" s="132"/>
      <c r="AD530" s="132"/>
      <c r="AE530" s="132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221.34</v>
      </c>
      <c r="E534" s="134" t="s">
        <v>20</v>
      </c>
      <c r="F534" s="134"/>
      <c r="G534" s="134"/>
      <c r="H534" s="134"/>
      <c r="V534" s="17"/>
      <c r="X534" s="23" t="s">
        <v>32</v>
      </c>
      <c r="Y534" s="20">
        <f>IF(B534="PAGADO",0,C539)</f>
        <v>221.34</v>
      </c>
      <c r="AA534" s="134" t="s">
        <v>20</v>
      </c>
      <c r="AB534" s="134"/>
      <c r="AC534" s="134"/>
      <c r="AD534" s="134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221.34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221.34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221.34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221.34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35" t="str">
        <f>IF(C539&lt;0,"NO PAGAR","COBRAR")</f>
        <v>COBRAR</v>
      </c>
      <c r="C540" s="135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35" t="str">
        <f>IF(Y539&lt;0,"NO PAGAR","COBRAR")</f>
        <v>COBRAR</v>
      </c>
      <c r="Y540" s="135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27" t="s">
        <v>9</v>
      </c>
      <c r="C541" s="128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27" t="s">
        <v>9</v>
      </c>
      <c r="Y541" s="128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29" t="s">
        <v>7</v>
      </c>
      <c r="F550" s="130"/>
      <c r="G550" s="131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29" t="s">
        <v>7</v>
      </c>
      <c r="AB550" s="130"/>
      <c r="AC550" s="131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29" t="s">
        <v>7</v>
      </c>
      <c r="O552" s="130"/>
      <c r="P552" s="130"/>
      <c r="Q552" s="131"/>
      <c r="R552" s="18">
        <f>SUM(R536:R551)</f>
        <v>0</v>
      </c>
      <c r="S552" s="3"/>
      <c r="V552" s="17"/>
      <c r="X552" s="12"/>
      <c r="Y552" s="10"/>
      <c r="AJ552" s="129" t="s">
        <v>7</v>
      </c>
      <c r="AK552" s="130"/>
      <c r="AL552" s="130"/>
      <c r="AM552" s="131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33" t="s">
        <v>31</v>
      </c>
      <c r="AB574" s="133"/>
      <c r="AC574" s="133"/>
    </row>
    <row r="575" spans="1:43" ht="15" customHeight="1">
      <c r="H575" s="76"/>
      <c r="I575" s="76"/>
      <c r="J575" s="76"/>
      <c r="V575" s="17"/>
      <c r="AA575" s="133"/>
      <c r="AB575" s="133"/>
      <c r="AC575" s="133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221.34</v>
      </c>
      <c r="E579" s="134" t="s">
        <v>20</v>
      </c>
      <c r="F579" s="134"/>
      <c r="G579" s="134"/>
      <c r="H579" s="134"/>
      <c r="V579" s="17"/>
      <c r="X579" s="23" t="s">
        <v>32</v>
      </c>
      <c r="Y579" s="20">
        <f>IF(B1379="PAGADO",0,C584)</f>
        <v>221.34</v>
      </c>
      <c r="AA579" s="134" t="s">
        <v>20</v>
      </c>
      <c r="AB579" s="134"/>
      <c r="AC579" s="134"/>
      <c r="AD579" s="134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221.34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221.34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221.34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221.34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36" t="str">
        <f>IF(Y584&lt;0,"NO PAGAR","COBRAR'")</f>
        <v>COBRAR'</v>
      </c>
      <c r="Y585" s="136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36" t="str">
        <f>IF(C584&lt;0,"NO PAGAR","COBRAR'")</f>
        <v>COBRAR'</v>
      </c>
      <c r="C586" s="136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27" t="s">
        <v>9</v>
      </c>
      <c r="C587" s="1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27" t="s">
        <v>9</v>
      </c>
      <c r="Y587" s="1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29" t="s">
        <v>7</v>
      </c>
      <c r="F595" s="130"/>
      <c r="G595" s="131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29" t="s">
        <v>7</v>
      </c>
      <c r="AB595" s="130"/>
      <c r="AC595" s="131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29" t="s">
        <v>7</v>
      </c>
      <c r="O597" s="130"/>
      <c r="P597" s="130"/>
      <c r="Q597" s="131"/>
      <c r="R597" s="18">
        <f>SUM(R581:R596)</f>
        <v>0</v>
      </c>
      <c r="S597" s="3"/>
      <c r="V597" s="17"/>
      <c r="X597" s="12"/>
      <c r="Y597" s="10"/>
      <c r="AJ597" s="129" t="s">
        <v>7</v>
      </c>
      <c r="AK597" s="130"/>
      <c r="AL597" s="130"/>
      <c r="AM597" s="131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32" t="s">
        <v>29</v>
      </c>
      <c r="AD621" s="132"/>
      <c r="AE621" s="132"/>
    </row>
    <row r="622" spans="8:31" ht="15" customHeight="1">
      <c r="H622" s="76" t="s">
        <v>28</v>
      </c>
      <c r="I622" s="76"/>
      <c r="J622" s="76"/>
      <c r="V622" s="17"/>
      <c r="AC622" s="132"/>
      <c r="AD622" s="132"/>
      <c r="AE622" s="132"/>
    </row>
    <row r="623" spans="8:31" ht="15" customHeight="1">
      <c r="H623" s="76"/>
      <c r="I623" s="76"/>
      <c r="J623" s="76"/>
      <c r="V623" s="17"/>
      <c r="AC623" s="132"/>
      <c r="AD623" s="132"/>
      <c r="AE623" s="132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221.34</v>
      </c>
      <c r="E627" s="134" t="s">
        <v>20</v>
      </c>
      <c r="F627" s="134"/>
      <c r="G627" s="134"/>
      <c r="H627" s="134"/>
      <c r="V627" s="17"/>
      <c r="X627" s="23" t="s">
        <v>32</v>
      </c>
      <c r="Y627" s="20">
        <f>IF(B627="PAGADO",0,C632)</f>
        <v>221.34</v>
      </c>
      <c r="AA627" s="134" t="s">
        <v>20</v>
      </c>
      <c r="AB627" s="134"/>
      <c r="AC627" s="134"/>
      <c r="AD627" s="134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221.34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221.34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221.34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221.34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35" t="str">
        <f>IF(C632&lt;0,"NO PAGAR","COBRAR")</f>
        <v>COBRAR</v>
      </c>
      <c r="C633" s="13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35" t="str">
        <f>IF(Y632&lt;0,"NO PAGAR","COBRAR")</f>
        <v>COBRAR</v>
      </c>
      <c r="Y633" s="135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27" t="s">
        <v>9</v>
      </c>
      <c r="C634" s="12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27" t="s">
        <v>9</v>
      </c>
      <c r="Y634" s="12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29" t="s">
        <v>7</v>
      </c>
      <c r="F643" s="130"/>
      <c r="G643" s="131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29" t="s">
        <v>7</v>
      </c>
      <c r="AB643" s="130"/>
      <c r="AC643" s="131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29" t="s">
        <v>7</v>
      </c>
      <c r="O645" s="130"/>
      <c r="P645" s="130"/>
      <c r="Q645" s="131"/>
      <c r="R645" s="18">
        <f>SUM(R629:R644)</f>
        <v>0</v>
      </c>
      <c r="S645" s="3"/>
      <c r="V645" s="17"/>
      <c r="X645" s="12"/>
      <c r="Y645" s="10"/>
      <c r="AJ645" s="129" t="s">
        <v>7</v>
      </c>
      <c r="AK645" s="130"/>
      <c r="AL645" s="130"/>
      <c r="AM645" s="131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33" t="s">
        <v>31</v>
      </c>
      <c r="AB667" s="133"/>
      <c r="AC667" s="133"/>
    </row>
    <row r="668" spans="1:43" ht="15" customHeight="1">
      <c r="H668" s="76"/>
      <c r="I668" s="76"/>
      <c r="J668" s="76"/>
      <c r="V668" s="17"/>
      <c r="AA668" s="133"/>
      <c r="AB668" s="133"/>
      <c r="AC668" s="133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221.34</v>
      </c>
      <c r="E672" s="134" t="s">
        <v>20</v>
      </c>
      <c r="F672" s="134"/>
      <c r="G672" s="134"/>
      <c r="H672" s="134"/>
      <c r="V672" s="17"/>
      <c r="X672" s="23" t="s">
        <v>32</v>
      </c>
      <c r="Y672" s="20">
        <f>IF(B1472="PAGADO",0,C677)</f>
        <v>221.34</v>
      </c>
      <c r="AA672" s="134" t="s">
        <v>20</v>
      </c>
      <c r="AB672" s="134"/>
      <c r="AC672" s="134"/>
      <c r="AD672" s="134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221.34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221.34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221.34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221.34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36" t="str">
        <f>IF(Y677&lt;0,"NO PAGAR","COBRAR'")</f>
        <v>COBRAR'</v>
      </c>
      <c r="Y678" s="136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36" t="str">
        <f>IF(C677&lt;0,"NO PAGAR","COBRAR'")</f>
        <v>COBRAR'</v>
      </c>
      <c r="C679" s="13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27" t="s">
        <v>9</v>
      </c>
      <c r="C680" s="1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27" t="s">
        <v>9</v>
      </c>
      <c r="Y680" s="1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29" t="s">
        <v>7</v>
      </c>
      <c r="F688" s="130"/>
      <c r="G688" s="131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29" t="s">
        <v>7</v>
      </c>
      <c r="AB688" s="130"/>
      <c r="AC688" s="131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29" t="s">
        <v>7</v>
      </c>
      <c r="O690" s="130"/>
      <c r="P690" s="130"/>
      <c r="Q690" s="131"/>
      <c r="R690" s="18">
        <f>SUM(R674:R689)</f>
        <v>0</v>
      </c>
      <c r="S690" s="3"/>
      <c r="V690" s="17"/>
      <c r="X690" s="12"/>
      <c r="Y690" s="10"/>
      <c r="AJ690" s="129" t="s">
        <v>7</v>
      </c>
      <c r="AK690" s="130"/>
      <c r="AL690" s="130"/>
      <c r="AM690" s="131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32" t="s">
        <v>29</v>
      </c>
      <c r="AD714" s="132"/>
      <c r="AE714" s="132"/>
    </row>
    <row r="715" spans="2:31" ht="15" customHeight="1">
      <c r="H715" s="76" t="s">
        <v>28</v>
      </c>
      <c r="I715" s="76"/>
      <c r="J715" s="76"/>
      <c r="V715" s="17"/>
      <c r="AC715" s="132"/>
      <c r="AD715" s="132"/>
      <c r="AE715" s="132"/>
    </row>
    <row r="716" spans="2:31" ht="15" customHeight="1">
      <c r="H716" s="76"/>
      <c r="I716" s="76"/>
      <c r="J716" s="76"/>
      <c r="V716" s="17"/>
      <c r="AC716" s="132"/>
      <c r="AD716" s="132"/>
      <c r="AE716" s="132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221.34</v>
      </c>
      <c r="E720" s="134" t="s">
        <v>20</v>
      </c>
      <c r="F720" s="134"/>
      <c r="G720" s="134"/>
      <c r="H720" s="134"/>
      <c r="V720" s="17"/>
      <c r="X720" s="23" t="s">
        <v>32</v>
      </c>
      <c r="Y720" s="20">
        <f>IF(B720="PAGADO",0,C725)</f>
        <v>221.34</v>
      </c>
      <c r="AA720" s="134" t="s">
        <v>20</v>
      </c>
      <c r="AB720" s="134"/>
      <c r="AC720" s="134"/>
      <c r="AD720" s="134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221.34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221.34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221.34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221.34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35" t="str">
        <f>IF(C725&lt;0,"NO PAGAR","COBRAR")</f>
        <v>COBRAR</v>
      </c>
      <c r="C726" s="13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35" t="str">
        <f>IF(Y725&lt;0,"NO PAGAR","COBRAR")</f>
        <v>COBRAR</v>
      </c>
      <c r="Y726" s="13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27" t="s">
        <v>9</v>
      </c>
      <c r="C727" s="128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27" t="s">
        <v>9</v>
      </c>
      <c r="Y727" s="128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29" t="s">
        <v>7</v>
      </c>
      <c r="F736" s="130"/>
      <c r="G736" s="131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29" t="s">
        <v>7</v>
      </c>
      <c r="AB736" s="130"/>
      <c r="AC736" s="131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29" t="s">
        <v>7</v>
      </c>
      <c r="O738" s="130"/>
      <c r="P738" s="130"/>
      <c r="Q738" s="131"/>
      <c r="R738" s="18">
        <f>SUM(R722:R737)</f>
        <v>0</v>
      </c>
      <c r="S738" s="3"/>
      <c r="V738" s="17"/>
      <c r="X738" s="12"/>
      <c r="Y738" s="10"/>
      <c r="AJ738" s="129" t="s">
        <v>7</v>
      </c>
      <c r="AK738" s="130"/>
      <c r="AL738" s="130"/>
      <c r="AM738" s="131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33" t="s">
        <v>31</v>
      </c>
      <c r="AB760" s="133"/>
      <c r="AC760" s="133"/>
    </row>
    <row r="761" spans="1:43" ht="15" customHeight="1">
      <c r="H761" s="76"/>
      <c r="I761" s="76"/>
      <c r="J761" s="76"/>
      <c r="V761" s="17"/>
      <c r="AA761" s="133"/>
      <c r="AB761" s="133"/>
      <c r="AC761" s="133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221.34</v>
      </c>
      <c r="E765" s="134" t="s">
        <v>20</v>
      </c>
      <c r="F765" s="134"/>
      <c r="G765" s="134"/>
      <c r="H765" s="134"/>
      <c r="V765" s="17"/>
      <c r="X765" s="23" t="s">
        <v>32</v>
      </c>
      <c r="Y765" s="20">
        <f>IF(B1565="PAGADO",0,C770)</f>
        <v>221.34</v>
      </c>
      <c r="AA765" s="134" t="s">
        <v>20</v>
      </c>
      <c r="AB765" s="134"/>
      <c r="AC765" s="134"/>
      <c r="AD765" s="134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221.34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221.34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221.34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221.34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36" t="str">
        <f>IF(Y770&lt;0,"NO PAGAR","COBRAR'")</f>
        <v>COBRAR'</v>
      </c>
      <c r="Y771" s="13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36" t="str">
        <f>IF(C770&lt;0,"NO PAGAR","COBRAR'")</f>
        <v>COBRAR'</v>
      </c>
      <c r="C772" s="13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27" t="s">
        <v>9</v>
      </c>
      <c r="C773" s="128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27" t="s">
        <v>9</v>
      </c>
      <c r="Y773" s="12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29" t="s">
        <v>7</v>
      </c>
      <c r="F781" s="130"/>
      <c r="G781" s="131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29" t="s">
        <v>7</v>
      </c>
      <c r="AB781" s="130"/>
      <c r="AC781" s="131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29" t="s">
        <v>7</v>
      </c>
      <c r="O783" s="130"/>
      <c r="P783" s="130"/>
      <c r="Q783" s="131"/>
      <c r="R783" s="18">
        <f>SUM(R767:R782)</f>
        <v>0</v>
      </c>
      <c r="S783" s="3"/>
      <c r="V783" s="17"/>
      <c r="X783" s="12"/>
      <c r="Y783" s="10"/>
      <c r="AJ783" s="129" t="s">
        <v>7</v>
      </c>
      <c r="AK783" s="130"/>
      <c r="AL783" s="130"/>
      <c r="AM783" s="131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32" t="s">
        <v>29</v>
      </c>
      <c r="AD807" s="132"/>
      <c r="AE807" s="132"/>
    </row>
    <row r="808" spans="2:41" ht="15" customHeight="1">
      <c r="H808" s="76" t="s">
        <v>28</v>
      </c>
      <c r="I808" s="76"/>
      <c r="J808" s="76"/>
      <c r="V808" s="17"/>
      <c r="AC808" s="132"/>
      <c r="AD808" s="132"/>
      <c r="AE808" s="132"/>
    </row>
    <row r="809" spans="2:41" ht="15" customHeight="1">
      <c r="H809" s="76"/>
      <c r="I809" s="76"/>
      <c r="J809" s="76"/>
      <c r="V809" s="17"/>
      <c r="AC809" s="132"/>
      <c r="AD809" s="132"/>
      <c r="AE809" s="132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221.34</v>
      </c>
      <c r="E813" s="134" t="s">
        <v>20</v>
      </c>
      <c r="F813" s="134"/>
      <c r="G813" s="134"/>
      <c r="H813" s="134"/>
      <c r="V813" s="17"/>
      <c r="X813" s="23" t="s">
        <v>32</v>
      </c>
      <c r="Y813" s="20">
        <f>IF(B813="PAGADO",0,C818)</f>
        <v>221.34</v>
      </c>
      <c r="AA813" s="134" t="s">
        <v>20</v>
      </c>
      <c r="AB813" s="134"/>
      <c r="AC813" s="134"/>
      <c r="AD813" s="134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221.34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221.34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221.34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221.34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35" t="str">
        <f>IF(C818&lt;0,"NO PAGAR","COBRAR")</f>
        <v>COBRAR</v>
      </c>
      <c r="C819" s="13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35" t="str">
        <f>IF(Y818&lt;0,"NO PAGAR","COBRAR")</f>
        <v>COBRAR</v>
      </c>
      <c r="Y819" s="13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27" t="s">
        <v>9</v>
      </c>
      <c r="C820" s="128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27" t="s">
        <v>9</v>
      </c>
      <c r="Y820" s="128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29" t="s">
        <v>7</v>
      </c>
      <c r="F829" s="130"/>
      <c r="G829" s="131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29" t="s">
        <v>7</v>
      </c>
      <c r="AB829" s="130"/>
      <c r="AC829" s="131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29" t="s">
        <v>7</v>
      </c>
      <c r="O831" s="130"/>
      <c r="P831" s="130"/>
      <c r="Q831" s="131"/>
      <c r="R831" s="18">
        <f>SUM(R815:R830)</f>
        <v>0</v>
      </c>
      <c r="S831" s="3"/>
      <c r="V831" s="17"/>
      <c r="X831" s="12"/>
      <c r="Y831" s="10"/>
      <c r="AJ831" s="129" t="s">
        <v>7</v>
      </c>
      <c r="AK831" s="130"/>
      <c r="AL831" s="130"/>
      <c r="AM831" s="131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33" t="s">
        <v>31</v>
      </c>
      <c r="AB853" s="133"/>
      <c r="AC853" s="133"/>
    </row>
    <row r="854" spans="1:43" ht="15" customHeight="1">
      <c r="H854" s="76"/>
      <c r="I854" s="76"/>
      <c r="J854" s="76"/>
      <c r="V854" s="17"/>
      <c r="AA854" s="133"/>
      <c r="AB854" s="133"/>
      <c r="AC854" s="133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221.34</v>
      </c>
      <c r="E858" s="134" t="s">
        <v>20</v>
      </c>
      <c r="F858" s="134"/>
      <c r="G858" s="134"/>
      <c r="H858" s="134"/>
      <c r="V858" s="17"/>
      <c r="X858" s="23" t="s">
        <v>32</v>
      </c>
      <c r="Y858" s="20">
        <f>IF(B1658="PAGADO",0,C863)</f>
        <v>221.34</v>
      </c>
      <c r="AA858" s="134" t="s">
        <v>20</v>
      </c>
      <c r="AB858" s="134"/>
      <c r="AC858" s="134"/>
      <c r="AD858" s="134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221.34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221.34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221.34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221.34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36" t="str">
        <f>IF(Y863&lt;0,"NO PAGAR","COBRAR'")</f>
        <v>COBRAR'</v>
      </c>
      <c r="Y864" s="13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36" t="str">
        <f>IF(C863&lt;0,"NO PAGAR","COBRAR'")</f>
        <v>COBRAR'</v>
      </c>
      <c r="C865" s="13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27" t="s">
        <v>9</v>
      </c>
      <c r="C866" s="128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27" t="s">
        <v>9</v>
      </c>
      <c r="Y866" s="12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29" t="s">
        <v>7</v>
      </c>
      <c r="F874" s="130"/>
      <c r="G874" s="131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29" t="s">
        <v>7</v>
      </c>
      <c r="AB874" s="130"/>
      <c r="AC874" s="131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29" t="s">
        <v>7</v>
      </c>
      <c r="O876" s="130"/>
      <c r="P876" s="130"/>
      <c r="Q876" s="131"/>
      <c r="R876" s="18">
        <f>SUM(R860:R875)</f>
        <v>0</v>
      </c>
      <c r="S876" s="3"/>
      <c r="V876" s="17"/>
      <c r="X876" s="12"/>
      <c r="Y876" s="10"/>
      <c r="AJ876" s="129" t="s">
        <v>7</v>
      </c>
      <c r="AK876" s="130"/>
      <c r="AL876" s="130"/>
      <c r="AM876" s="131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32" t="s">
        <v>29</v>
      </c>
      <c r="AD901" s="132"/>
      <c r="AE901" s="132"/>
    </row>
    <row r="902" spans="2:41" ht="15" customHeight="1">
      <c r="H902" s="76" t="s">
        <v>28</v>
      </c>
      <c r="I902" s="76"/>
      <c r="J902" s="76"/>
      <c r="V902" s="17"/>
      <c r="AC902" s="132"/>
      <c r="AD902" s="132"/>
      <c r="AE902" s="132"/>
    </row>
    <row r="903" spans="2:41" ht="15" customHeight="1">
      <c r="H903" s="76"/>
      <c r="I903" s="76"/>
      <c r="J903" s="76"/>
      <c r="V903" s="17"/>
      <c r="AC903" s="132"/>
      <c r="AD903" s="132"/>
      <c r="AE903" s="132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221.34</v>
      </c>
      <c r="E907" s="134" t="s">
        <v>20</v>
      </c>
      <c r="F907" s="134"/>
      <c r="G907" s="134"/>
      <c r="H907" s="134"/>
      <c r="V907" s="17"/>
      <c r="X907" s="23" t="s">
        <v>32</v>
      </c>
      <c r="Y907" s="20">
        <f>IF(B907="PAGADO",0,C912)</f>
        <v>221.34</v>
      </c>
      <c r="AA907" s="134" t="s">
        <v>20</v>
      </c>
      <c r="AB907" s="134"/>
      <c r="AC907" s="134"/>
      <c r="AD907" s="134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221.34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221.34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221.34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221.34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35" t="str">
        <f>IF(C912&lt;0,"NO PAGAR","COBRAR")</f>
        <v>COBRAR</v>
      </c>
      <c r="C913" s="13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5" t="str">
        <f>IF(Y912&lt;0,"NO PAGAR","COBRAR")</f>
        <v>COBRAR</v>
      </c>
      <c r="Y913" s="13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27" t="s">
        <v>9</v>
      </c>
      <c r="C914" s="128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27" t="s">
        <v>9</v>
      </c>
      <c r="Y914" s="128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29" t="s">
        <v>7</v>
      </c>
      <c r="F923" s="130"/>
      <c r="G923" s="131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29" t="s">
        <v>7</v>
      </c>
      <c r="AB923" s="130"/>
      <c r="AC923" s="131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29" t="s">
        <v>7</v>
      </c>
      <c r="O925" s="130"/>
      <c r="P925" s="130"/>
      <c r="Q925" s="131"/>
      <c r="R925" s="18">
        <f>SUM(R909:R924)</f>
        <v>0</v>
      </c>
      <c r="S925" s="3"/>
      <c r="V925" s="17"/>
      <c r="X925" s="12"/>
      <c r="Y925" s="10"/>
      <c r="AJ925" s="129" t="s">
        <v>7</v>
      </c>
      <c r="AK925" s="130"/>
      <c r="AL925" s="130"/>
      <c r="AM925" s="131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33" t="s">
        <v>31</v>
      </c>
      <c r="AB947" s="133"/>
      <c r="AC947" s="133"/>
    </row>
    <row r="948" spans="1:43" ht="15" customHeight="1">
      <c r="H948" s="76"/>
      <c r="I948" s="76"/>
      <c r="J948" s="76"/>
      <c r="V948" s="17"/>
      <c r="AA948" s="133"/>
      <c r="AB948" s="133"/>
      <c r="AC948" s="133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221.34</v>
      </c>
      <c r="E952" s="134" t="s">
        <v>20</v>
      </c>
      <c r="F952" s="134"/>
      <c r="G952" s="134"/>
      <c r="H952" s="134"/>
      <c r="V952" s="17"/>
      <c r="X952" s="23" t="s">
        <v>32</v>
      </c>
      <c r="Y952" s="20">
        <f>IF(B1752="PAGADO",0,C957)</f>
        <v>221.34</v>
      </c>
      <c r="AA952" s="134" t="s">
        <v>20</v>
      </c>
      <c r="AB952" s="134"/>
      <c r="AC952" s="134"/>
      <c r="AD952" s="134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221.34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221.34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221.34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221.34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36" t="str">
        <f>IF(Y957&lt;0,"NO PAGAR","COBRAR'")</f>
        <v>COBRAR'</v>
      </c>
      <c r="Y958" s="13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36" t="str">
        <f>IF(C957&lt;0,"NO PAGAR","COBRAR'")</f>
        <v>COBRAR'</v>
      </c>
      <c r="C959" s="13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27" t="s">
        <v>9</v>
      </c>
      <c r="C960" s="128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27" t="s">
        <v>9</v>
      </c>
      <c r="Y960" s="12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29" t="s">
        <v>7</v>
      </c>
      <c r="F968" s="130"/>
      <c r="G968" s="131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29" t="s">
        <v>7</v>
      </c>
      <c r="AB968" s="130"/>
      <c r="AC968" s="131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29" t="s">
        <v>7</v>
      </c>
      <c r="O970" s="130"/>
      <c r="P970" s="130"/>
      <c r="Q970" s="131"/>
      <c r="R970" s="18">
        <f>SUM(R954:R969)</f>
        <v>0</v>
      </c>
      <c r="S970" s="3"/>
      <c r="V970" s="17"/>
      <c r="X970" s="12"/>
      <c r="Y970" s="10"/>
      <c r="AJ970" s="129" t="s">
        <v>7</v>
      </c>
      <c r="AK970" s="130"/>
      <c r="AL970" s="130"/>
      <c r="AM970" s="131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32" t="s">
        <v>29</v>
      </c>
      <c r="AD994" s="132"/>
      <c r="AE994" s="132"/>
    </row>
    <row r="995" spans="2:41" ht="15" customHeight="1">
      <c r="H995" s="76" t="s">
        <v>28</v>
      </c>
      <c r="I995" s="76"/>
      <c r="J995" s="76"/>
      <c r="V995" s="17"/>
      <c r="AC995" s="132"/>
      <c r="AD995" s="132"/>
      <c r="AE995" s="132"/>
    </row>
    <row r="996" spans="2:41" ht="15" customHeight="1">
      <c r="H996" s="76"/>
      <c r="I996" s="76"/>
      <c r="J996" s="76"/>
      <c r="V996" s="17"/>
      <c r="AC996" s="132"/>
      <c r="AD996" s="132"/>
      <c r="AE996" s="132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221.34</v>
      </c>
      <c r="E1000" s="134" t="s">
        <v>20</v>
      </c>
      <c r="F1000" s="134"/>
      <c r="G1000" s="134"/>
      <c r="H1000" s="134"/>
      <c r="V1000" s="17"/>
      <c r="X1000" s="23" t="s">
        <v>32</v>
      </c>
      <c r="Y1000" s="20">
        <f>IF(B1000="PAGADO",0,C1005)</f>
        <v>221.34</v>
      </c>
      <c r="AA1000" s="134" t="s">
        <v>20</v>
      </c>
      <c r="AB1000" s="134"/>
      <c r="AC1000" s="134"/>
      <c r="AD1000" s="134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221.34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221.34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221.34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221.34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35" t="str">
        <f>IF(C1005&lt;0,"NO PAGAR","COBRAR")</f>
        <v>COBRAR</v>
      </c>
      <c r="C1006" s="13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35" t="str">
        <f>IF(Y1005&lt;0,"NO PAGAR","COBRAR")</f>
        <v>COBRAR</v>
      </c>
      <c r="Y1006" s="13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27" t="s">
        <v>9</v>
      </c>
      <c r="C1007" s="128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27" t="s">
        <v>9</v>
      </c>
      <c r="Y1007" s="12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29" t="s">
        <v>7</v>
      </c>
      <c r="F1016" s="130"/>
      <c r="G1016" s="131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29" t="s">
        <v>7</v>
      </c>
      <c r="AB1016" s="130"/>
      <c r="AC1016" s="13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29" t="s">
        <v>7</v>
      </c>
      <c r="O1018" s="130"/>
      <c r="P1018" s="130"/>
      <c r="Q1018" s="131"/>
      <c r="R1018" s="18">
        <f>SUM(R1002:R1017)</f>
        <v>0</v>
      </c>
      <c r="S1018" s="3"/>
      <c r="V1018" s="17"/>
      <c r="X1018" s="12"/>
      <c r="Y1018" s="10"/>
      <c r="AJ1018" s="129" t="s">
        <v>7</v>
      </c>
      <c r="AK1018" s="130"/>
      <c r="AL1018" s="130"/>
      <c r="AM1018" s="131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33" t="s">
        <v>31</v>
      </c>
      <c r="AB1040" s="133"/>
      <c r="AC1040" s="133"/>
    </row>
    <row r="1041" spans="2:41" ht="15" customHeight="1">
      <c r="H1041" s="76"/>
      <c r="I1041" s="76"/>
      <c r="J1041" s="76"/>
      <c r="V1041" s="17"/>
      <c r="AA1041" s="133"/>
      <c r="AB1041" s="133"/>
      <c r="AC1041" s="133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221.34</v>
      </c>
      <c r="E1045" s="134" t="s">
        <v>20</v>
      </c>
      <c r="F1045" s="134"/>
      <c r="G1045" s="134"/>
      <c r="H1045" s="134"/>
      <c r="V1045" s="17"/>
      <c r="X1045" s="23" t="s">
        <v>32</v>
      </c>
      <c r="Y1045" s="20">
        <f>IF(B1845="PAGADO",0,C1050)</f>
        <v>221.34</v>
      </c>
      <c r="AA1045" s="134" t="s">
        <v>20</v>
      </c>
      <c r="AB1045" s="134"/>
      <c r="AC1045" s="134"/>
      <c r="AD1045" s="134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221.34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221.34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221.34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221.34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36" t="str">
        <f>IF(Y1050&lt;0,"NO PAGAR","COBRAR'")</f>
        <v>COBRAR'</v>
      </c>
      <c r="Y1051" s="13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36" t="str">
        <f>IF(C1050&lt;0,"NO PAGAR","COBRAR'")</f>
        <v>COBRAR'</v>
      </c>
      <c r="C1052" s="13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27" t="s">
        <v>9</v>
      </c>
      <c r="C1053" s="128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27" t="s">
        <v>9</v>
      </c>
      <c r="Y1053" s="12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29" t="s">
        <v>7</v>
      </c>
      <c r="F1061" s="130"/>
      <c r="G1061" s="131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29" t="s">
        <v>7</v>
      </c>
      <c r="AB1061" s="130"/>
      <c r="AC1061" s="131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29" t="s">
        <v>7</v>
      </c>
      <c r="O1063" s="130"/>
      <c r="P1063" s="130"/>
      <c r="Q1063" s="131"/>
      <c r="R1063" s="18">
        <f>SUM(R1047:R1062)</f>
        <v>0</v>
      </c>
      <c r="S1063" s="3"/>
      <c r="V1063" s="17"/>
      <c r="X1063" s="12"/>
      <c r="Y1063" s="10"/>
      <c r="AJ1063" s="129" t="s">
        <v>7</v>
      </c>
      <c r="AK1063" s="130"/>
      <c r="AL1063" s="130"/>
      <c r="AM1063" s="131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59:AM459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4" t="s">
        <v>78</v>
      </c>
      <c r="F8" s="134"/>
      <c r="G8" s="134"/>
      <c r="H8" s="134"/>
      <c r="V8" s="17"/>
      <c r="X8" s="23" t="s">
        <v>130</v>
      </c>
      <c r="Y8" s="20">
        <f>IF(B8="PAGADO",0,C13)</f>
        <v>0</v>
      </c>
      <c r="AA8" s="134" t="s">
        <v>78</v>
      </c>
      <c r="AB8" s="134"/>
      <c r="AC8" s="134"/>
      <c r="AD8" s="134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29" t="s">
        <v>7</v>
      </c>
      <c r="AB24" s="130"/>
      <c r="AC24" s="13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0.35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4" t="s">
        <v>213</v>
      </c>
      <c r="F53" s="134"/>
      <c r="G53" s="134"/>
      <c r="H53" s="134"/>
      <c r="V53" s="17"/>
      <c r="X53" s="23" t="s">
        <v>32</v>
      </c>
      <c r="Y53" s="20">
        <f>IF(B53="PAGADO",0,C58)</f>
        <v>540</v>
      </c>
      <c r="AA53" s="134" t="s">
        <v>78</v>
      </c>
      <c r="AB53" s="134"/>
      <c r="AC53" s="134"/>
      <c r="AD53" s="134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2" t="s">
        <v>29</v>
      </c>
      <c r="AD95" s="132"/>
      <c r="AE95" s="132"/>
    </row>
    <row r="96" spans="2:31">
      <c r="H96" s="133" t="s">
        <v>28</v>
      </c>
      <c r="I96" s="133"/>
      <c r="J96" s="133"/>
      <c r="V96" s="17"/>
      <c r="AC96" s="132"/>
      <c r="AD96" s="132"/>
      <c r="AE96" s="132"/>
    </row>
    <row r="97" spans="2:41">
      <c r="H97" s="133"/>
      <c r="I97" s="133"/>
      <c r="J97" s="133"/>
      <c r="V97" s="17"/>
      <c r="AC97" s="132"/>
      <c r="AD97" s="132"/>
      <c r="AE97" s="132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4" t="s">
        <v>78</v>
      </c>
      <c r="F101" s="134"/>
      <c r="G101" s="134"/>
      <c r="H101" s="134"/>
      <c r="V101" s="17"/>
      <c r="X101" s="23" t="s">
        <v>32</v>
      </c>
      <c r="Y101" s="20">
        <f>IF(B101="PAGADO",0,C106)</f>
        <v>0</v>
      </c>
      <c r="AA101" s="134" t="s">
        <v>312</v>
      </c>
      <c r="AB101" s="134"/>
      <c r="AC101" s="134"/>
      <c r="AD101" s="134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35" t="str">
        <f>IF(C106&lt;0,"NO PAGAR","COBRAR")</f>
        <v>COBRAR</v>
      </c>
      <c r="C107" s="13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5" t="str">
        <f>IF(Y106&lt;0,"NO PAGAR","COBRAR")</f>
        <v>COBRAR</v>
      </c>
      <c r="Y107" s="13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27" t="s">
        <v>9</v>
      </c>
      <c r="C108" s="12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27" t="s">
        <v>9</v>
      </c>
      <c r="Y108" s="1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29" t="s">
        <v>7</v>
      </c>
      <c r="F117" s="130"/>
      <c r="G117" s="13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29" t="s">
        <v>7</v>
      </c>
      <c r="AB117" s="130"/>
      <c r="AC117" s="13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29" t="s">
        <v>7</v>
      </c>
      <c r="O119" s="130"/>
      <c r="P119" s="130"/>
      <c r="Q119" s="131"/>
      <c r="R119" s="18">
        <f>SUM(R103:R118)</f>
        <v>0</v>
      </c>
      <c r="S119" s="3"/>
      <c r="V119" s="17"/>
      <c r="X119" s="12"/>
      <c r="Y119" s="10"/>
      <c r="AJ119" s="129" t="s">
        <v>7</v>
      </c>
      <c r="AK119" s="130"/>
      <c r="AL119" s="130"/>
      <c r="AM119" s="131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3" t="s">
        <v>30</v>
      </c>
      <c r="I133" s="133"/>
      <c r="J133" s="133"/>
      <c r="V133" s="17"/>
      <c r="AA133" s="133" t="s">
        <v>31</v>
      </c>
      <c r="AB133" s="133"/>
      <c r="AC133" s="133"/>
    </row>
    <row r="134" spans="1:43">
      <c r="H134" s="133"/>
      <c r="I134" s="133"/>
      <c r="J134" s="133"/>
      <c r="V134" s="17"/>
      <c r="AA134" s="133"/>
      <c r="AB134" s="133"/>
      <c r="AC134" s="133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4" t="s">
        <v>312</v>
      </c>
      <c r="F138" s="134"/>
      <c r="G138" s="134"/>
      <c r="H138" s="134"/>
      <c r="V138" s="17"/>
      <c r="X138" s="23" t="s">
        <v>32</v>
      </c>
      <c r="Y138" s="20">
        <f>IF(B138="PAGADO",0,C143)</f>
        <v>670</v>
      </c>
      <c r="AA138" s="134" t="s">
        <v>78</v>
      </c>
      <c r="AB138" s="134"/>
      <c r="AC138" s="134"/>
      <c r="AD138" s="134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6" t="str">
        <f>IF(Y143&lt;0,"NO PAGAR","COBRAR'")</f>
        <v>COBRAR'</v>
      </c>
      <c r="Y144" s="13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36" t="str">
        <f>IF(C143&lt;0,"NO PAGAR","COBRAR'")</f>
        <v>COBRAR'</v>
      </c>
      <c r="C145" s="13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27" t="s">
        <v>9</v>
      </c>
      <c r="C146" s="12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27" t="s">
        <v>9</v>
      </c>
      <c r="Y146" s="12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29" t="s">
        <v>7</v>
      </c>
      <c r="F154" s="130"/>
      <c r="G154" s="13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29" t="s">
        <v>7</v>
      </c>
      <c r="AB154" s="130"/>
      <c r="AC154" s="13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29" t="s">
        <v>7</v>
      </c>
      <c r="O156" s="130"/>
      <c r="P156" s="130"/>
      <c r="Q156" s="131"/>
      <c r="R156" s="18">
        <f>SUM(R140:R155)</f>
        <v>0</v>
      </c>
      <c r="S156" s="3"/>
      <c r="V156" s="17"/>
      <c r="X156" s="12"/>
      <c r="Y156" s="10"/>
      <c r="AJ156" s="129" t="s">
        <v>7</v>
      </c>
      <c r="AK156" s="130"/>
      <c r="AL156" s="130"/>
      <c r="AM156" s="131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2" t="s">
        <v>29</v>
      </c>
      <c r="AD181" s="132"/>
      <c r="AE181" s="132"/>
    </row>
    <row r="182" spans="2:41">
      <c r="H182" s="133" t="s">
        <v>28</v>
      </c>
      <c r="I182" s="133"/>
      <c r="J182" s="133"/>
      <c r="V182" s="17"/>
      <c r="AC182" s="132"/>
      <c r="AD182" s="132"/>
      <c r="AE182" s="132"/>
    </row>
    <row r="183" spans="2:41">
      <c r="H183" s="133"/>
      <c r="I183" s="133"/>
      <c r="J183" s="133"/>
      <c r="V183" s="17"/>
      <c r="AC183" s="132"/>
      <c r="AD183" s="132"/>
      <c r="AE183" s="132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4" t="s">
        <v>436</v>
      </c>
      <c r="F187" s="134"/>
      <c r="G187" s="134"/>
      <c r="H187" s="134"/>
      <c r="O187" s="59" t="s">
        <v>435</v>
      </c>
      <c r="V187" s="17"/>
      <c r="X187" s="23" t="s">
        <v>32</v>
      </c>
      <c r="Y187" s="20">
        <f>IF(B187="PAGADO",0,C192)</f>
        <v>0</v>
      </c>
      <c r="AA187" s="134" t="s">
        <v>20</v>
      </c>
      <c r="AB187" s="134"/>
      <c r="AC187" s="134"/>
      <c r="AD187" s="134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35" t="str">
        <f>IF(C192&lt;0,"NO PAGAR","COBRAR")</f>
        <v>COBRAR</v>
      </c>
      <c r="C193" s="13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5" t="str">
        <f>IF(Y192&lt;0,"NO PAGAR","COBRAR")</f>
        <v>COBRAR</v>
      </c>
      <c r="Y193" s="13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27" t="s">
        <v>9</v>
      </c>
      <c r="C194" s="12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27" t="s">
        <v>9</v>
      </c>
      <c r="Y194" s="12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29" t="s">
        <v>7</v>
      </c>
      <c r="F203" s="130"/>
      <c r="G203" s="13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29" t="s">
        <v>7</v>
      </c>
      <c r="AB203" s="130"/>
      <c r="AC203" s="13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29" t="s">
        <v>7</v>
      </c>
      <c r="O205" s="130"/>
      <c r="P205" s="130"/>
      <c r="Q205" s="131"/>
      <c r="R205" s="18">
        <f>SUM(R189:R204)</f>
        <v>480.45</v>
      </c>
      <c r="S205" s="3"/>
      <c r="V205" s="17"/>
      <c r="X205" s="12"/>
      <c r="Y205" s="10"/>
      <c r="AJ205" s="129" t="s">
        <v>7</v>
      </c>
      <c r="AK205" s="130"/>
      <c r="AL205" s="130"/>
      <c r="AM205" s="131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3" t="s">
        <v>30</v>
      </c>
      <c r="I227" s="133"/>
      <c r="J227" s="133"/>
      <c r="V227" s="17"/>
      <c r="AA227" s="133" t="s">
        <v>31</v>
      </c>
      <c r="AB227" s="133"/>
      <c r="AC227" s="133"/>
    </row>
    <row r="228" spans="1:43">
      <c r="H228" s="133"/>
      <c r="I228" s="133"/>
      <c r="J228" s="133"/>
      <c r="V228" s="17"/>
      <c r="AA228" s="133"/>
      <c r="AB228" s="133"/>
      <c r="AC228" s="133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4" t="s">
        <v>20</v>
      </c>
      <c r="F232" s="134"/>
      <c r="G232" s="134"/>
      <c r="H232" s="134"/>
      <c r="V232" s="17"/>
      <c r="X232" s="23" t="s">
        <v>32</v>
      </c>
      <c r="Y232" s="20">
        <f>IF(B232="PAGADO",0,C237)</f>
        <v>0</v>
      </c>
      <c r="AA232" s="134" t="s">
        <v>20</v>
      </c>
      <c r="AB232" s="134"/>
      <c r="AC232" s="134"/>
      <c r="AD232" s="134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6" t="str">
        <f>IF(Y237&lt;0,"NO PAGAR","COBRAR'")</f>
        <v>COBRAR'</v>
      </c>
      <c r="Y238" s="13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36" t="str">
        <f>IF(C237&lt;0,"NO PAGAR","COBRAR'")</f>
        <v>COBRAR'</v>
      </c>
      <c r="C239" s="13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27" t="s">
        <v>9</v>
      </c>
      <c r="C240" s="12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27" t="s">
        <v>9</v>
      </c>
      <c r="Y240" s="12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29" t="s">
        <v>7</v>
      </c>
      <c r="F248" s="130"/>
      <c r="G248" s="13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29" t="s">
        <v>7</v>
      </c>
      <c r="AB248" s="130"/>
      <c r="AC248" s="13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29" t="s">
        <v>7</v>
      </c>
      <c r="O250" s="130"/>
      <c r="P250" s="130"/>
      <c r="Q250" s="131"/>
      <c r="R250" s="18">
        <f>SUM(R234:R249)</f>
        <v>0</v>
      </c>
      <c r="S250" s="3"/>
      <c r="V250" s="17"/>
      <c r="X250" s="12"/>
      <c r="Y250" s="10"/>
      <c r="AJ250" s="129" t="s">
        <v>7</v>
      </c>
      <c r="AK250" s="130"/>
      <c r="AL250" s="130"/>
      <c r="AM250" s="131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2" t="s">
        <v>29</v>
      </c>
      <c r="AD273" s="132"/>
      <c r="AE273" s="132"/>
    </row>
    <row r="274" spans="2:41">
      <c r="H274" s="133" t="s">
        <v>28</v>
      </c>
      <c r="I274" s="133"/>
      <c r="J274" s="133"/>
      <c r="V274" s="17"/>
      <c r="AC274" s="132"/>
      <c r="AD274" s="132"/>
      <c r="AE274" s="132"/>
    </row>
    <row r="275" spans="2:41">
      <c r="H275" s="133"/>
      <c r="I275" s="133"/>
      <c r="J275" s="133"/>
      <c r="V275" s="17"/>
      <c r="AC275" s="132"/>
      <c r="AD275" s="132"/>
      <c r="AE275" s="132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4" t="s">
        <v>20</v>
      </c>
      <c r="F279" s="134"/>
      <c r="G279" s="134"/>
      <c r="H279" s="134"/>
      <c r="V279" s="17"/>
      <c r="X279" s="23" t="s">
        <v>32</v>
      </c>
      <c r="Y279" s="20">
        <f>IF(B279="PAGADO",0,C284)</f>
        <v>0</v>
      </c>
      <c r="AA279" s="134" t="s">
        <v>20</v>
      </c>
      <c r="AB279" s="134"/>
      <c r="AC279" s="134"/>
      <c r="AD279" s="134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35" t="str">
        <f>IF(C284&lt;0,"NO PAGAR","COBRAR")</f>
        <v>COBRAR</v>
      </c>
      <c r="C285" s="13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5" t="str">
        <f>IF(Y284&lt;0,"NO PAGAR","COBRAR")</f>
        <v>COBRAR</v>
      </c>
      <c r="Y285" s="13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27" t="s">
        <v>9</v>
      </c>
      <c r="C286" s="12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27" t="s">
        <v>9</v>
      </c>
      <c r="Y286" s="12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29" t="s">
        <v>7</v>
      </c>
      <c r="F295" s="130"/>
      <c r="G295" s="13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29" t="s">
        <v>7</v>
      </c>
      <c r="AB295" s="130"/>
      <c r="AC295" s="13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29" t="s">
        <v>7</v>
      </c>
      <c r="O297" s="130"/>
      <c r="P297" s="130"/>
      <c r="Q297" s="131"/>
      <c r="R297" s="18">
        <f>SUM(R281:R296)</f>
        <v>0</v>
      </c>
      <c r="S297" s="3"/>
      <c r="V297" s="17"/>
      <c r="X297" s="12"/>
      <c r="Y297" s="10"/>
      <c r="AJ297" s="129" t="s">
        <v>7</v>
      </c>
      <c r="AK297" s="130"/>
      <c r="AL297" s="130"/>
      <c r="AM297" s="131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3" t="s">
        <v>30</v>
      </c>
      <c r="I319" s="133"/>
      <c r="J319" s="133"/>
      <c r="V319" s="17"/>
      <c r="AA319" s="133" t="s">
        <v>31</v>
      </c>
      <c r="AB319" s="133"/>
      <c r="AC319" s="133"/>
    </row>
    <row r="320" spans="1:43">
      <c r="H320" s="133"/>
      <c r="I320" s="133"/>
      <c r="J320" s="133"/>
      <c r="V320" s="17"/>
      <c r="AA320" s="133"/>
      <c r="AB320" s="133"/>
      <c r="AC320" s="133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4" t="s">
        <v>20</v>
      </c>
      <c r="F324" s="134"/>
      <c r="G324" s="134"/>
      <c r="H324" s="134"/>
      <c r="V324" s="17"/>
      <c r="X324" s="23" t="s">
        <v>32</v>
      </c>
      <c r="Y324" s="20">
        <f>IF(B1124="PAGADO",0,C329)</f>
        <v>0</v>
      </c>
      <c r="AA324" s="134" t="s">
        <v>20</v>
      </c>
      <c r="AB324" s="134"/>
      <c r="AC324" s="134"/>
      <c r="AD324" s="134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6" t="str">
        <f>IF(Y329&lt;0,"NO PAGAR","COBRAR'")</f>
        <v>COBRAR'</v>
      </c>
      <c r="Y330" s="13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36" t="str">
        <f>IF(C329&lt;0,"NO PAGAR","COBRAR'")</f>
        <v>COBRAR'</v>
      </c>
      <c r="C331" s="13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27" t="s">
        <v>9</v>
      </c>
      <c r="C332" s="12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27" t="s">
        <v>9</v>
      </c>
      <c r="Y332" s="12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29" t="s">
        <v>7</v>
      </c>
      <c r="F340" s="130"/>
      <c r="G340" s="13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29" t="s">
        <v>7</v>
      </c>
      <c r="AB340" s="130"/>
      <c r="AC340" s="13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29" t="s">
        <v>7</v>
      </c>
      <c r="O342" s="130"/>
      <c r="P342" s="130"/>
      <c r="Q342" s="131"/>
      <c r="R342" s="18">
        <f>SUM(R326:R341)</f>
        <v>0</v>
      </c>
      <c r="S342" s="3"/>
      <c r="V342" s="17"/>
      <c r="X342" s="12"/>
      <c r="Y342" s="10"/>
      <c r="AJ342" s="129" t="s">
        <v>7</v>
      </c>
      <c r="AK342" s="130"/>
      <c r="AL342" s="130"/>
      <c r="AM342" s="131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2" t="s">
        <v>29</v>
      </c>
      <c r="AD366" s="132"/>
      <c r="AE366" s="132"/>
    </row>
    <row r="367" spans="5:31">
      <c r="H367" s="133" t="s">
        <v>28</v>
      </c>
      <c r="I367" s="133"/>
      <c r="J367" s="133"/>
      <c r="V367" s="17"/>
      <c r="AC367" s="132"/>
      <c r="AD367" s="132"/>
      <c r="AE367" s="132"/>
    </row>
    <row r="368" spans="5:31">
      <c r="H368" s="133"/>
      <c r="I368" s="133"/>
      <c r="J368" s="133"/>
      <c r="V368" s="17"/>
      <c r="AC368" s="132"/>
      <c r="AD368" s="132"/>
      <c r="AE368" s="132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4" t="s">
        <v>20</v>
      </c>
      <c r="F372" s="134"/>
      <c r="G372" s="134"/>
      <c r="H372" s="134"/>
      <c r="V372" s="17"/>
      <c r="X372" s="23" t="s">
        <v>32</v>
      </c>
      <c r="Y372" s="20">
        <f>IF(B372="PAGADO",0,C377)</f>
        <v>0</v>
      </c>
      <c r="AA372" s="134" t="s">
        <v>20</v>
      </c>
      <c r="AB372" s="134"/>
      <c r="AC372" s="134"/>
      <c r="AD372" s="134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35" t="str">
        <f>IF(C377&lt;0,"NO PAGAR","COBRAR")</f>
        <v>COBRAR</v>
      </c>
      <c r="C378" s="13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5" t="str">
        <f>IF(Y377&lt;0,"NO PAGAR","COBRAR")</f>
        <v>COBRAR</v>
      </c>
      <c r="Y378" s="13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27" t="s">
        <v>9</v>
      </c>
      <c r="C379" s="12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27" t="s">
        <v>9</v>
      </c>
      <c r="Y379" s="12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29" t="s">
        <v>7</v>
      </c>
      <c r="F388" s="130"/>
      <c r="G388" s="13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29" t="s">
        <v>7</v>
      </c>
      <c r="AB388" s="130"/>
      <c r="AC388" s="13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29" t="s">
        <v>7</v>
      </c>
      <c r="O390" s="130"/>
      <c r="P390" s="130"/>
      <c r="Q390" s="131"/>
      <c r="R390" s="18">
        <f>SUM(R374:R389)</f>
        <v>0</v>
      </c>
      <c r="S390" s="3"/>
      <c r="V390" s="17"/>
      <c r="X390" s="12"/>
      <c r="Y390" s="10"/>
      <c r="AJ390" s="129" t="s">
        <v>7</v>
      </c>
      <c r="AK390" s="130"/>
      <c r="AL390" s="130"/>
      <c r="AM390" s="131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3" t="s">
        <v>30</v>
      </c>
      <c r="I412" s="133"/>
      <c r="J412" s="133"/>
      <c r="V412" s="17"/>
      <c r="AA412" s="133" t="s">
        <v>31</v>
      </c>
      <c r="AB412" s="133"/>
      <c r="AC412" s="133"/>
    </row>
    <row r="413" spans="1:43">
      <c r="H413" s="133"/>
      <c r="I413" s="133"/>
      <c r="J413" s="133"/>
      <c r="V413" s="17"/>
      <c r="AA413" s="133"/>
      <c r="AB413" s="133"/>
      <c r="AC413" s="133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4" t="s">
        <v>20</v>
      </c>
      <c r="F417" s="134"/>
      <c r="G417" s="134"/>
      <c r="H417" s="134"/>
      <c r="V417" s="17"/>
      <c r="X417" s="23" t="s">
        <v>32</v>
      </c>
      <c r="Y417" s="20">
        <f>IF(B1217="PAGADO",0,C422)</f>
        <v>0</v>
      </c>
      <c r="AA417" s="134" t="s">
        <v>20</v>
      </c>
      <c r="AB417" s="134"/>
      <c r="AC417" s="134"/>
      <c r="AD417" s="134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6" t="str">
        <f>IF(Y422&lt;0,"NO PAGAR","COBRAR'")</f>
        <v>COBRAR'</v>
      </c>
      <c r="Y423" s="13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36" t="str">
        <f>IF(C422&lt;0,"NO PAGAR","COBRAR'")</f>
        <v>COBRAR'</v>
      </c>
      <c r="C424" s="13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27" t="s">
        <v>9</v>
      </c>
      <c r="C425" s="12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27" t="s">
        <v>9</v>
      </c>
      <c r="Y425" s="12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29" t="s">
        <v>7</v>
      </c>
      <c r="F433" s="130"/>
      <c r="G433" s="13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29" t="s">
        <v>7</v>
      </c>
      <c r="AB433" s="130"/>
      <c r="AC433" s="13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29" t="s">
        <v>7</v>
      </c>
      <c r="O435" s="130"/>
      <c r="P435" s="130"/>
      <c r="Q435" s="131"/>
      <c r="R435" s="18">
        <f>SUM(R419:R434)</f>
        <v>0</v>
      </c>
      <c r="S435" s="3"/>
      <c r="V435" s="17"/>
      <c r="X435" s="12"/>
      <c r="Y435" s="10"/>
      <c r="AJ435" s="129" t="s">
        <v>7</v>
      </c>
      <c r="AK435" s="130"/>
      <c r="AL435" s="130"/>
      <c r="AM435" s="131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2" t="s">
        <v>29</v>
      </c>
      <c r="AD463" s="132"/>
      <c r="AE463" s="132"/>
    </row>
    <row r="464" spans="8:31">
      <c r="H464" s="133" t="s">
        <v>28</v>
      </c>
      <c r="I464" s="133"/>
      <c r="J464" s="133"/>
      <c r="V464" s="17"/>
      <c r="AC464" s="132"/>
      <c r="AD464" s="132"/>
      <c r="AE464" s="132"/>
    </row>
    <row r="465" spans="2:41">
      <c r="H465" s="133"/>
      <c r="I465" s="133"/>
      <c r="J465" s="133"/>
      <c r="V465" s="17"/>
      <c r="AC465" s="132"/>
      <c r="AD465" s="132"/>
      <c r="AE465" s="132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4" t="s">
        <v>20</v>
      </c>
      <c r="F469" s="134"/>
      <c r="G469" s="134"/>
      <c r="H469" s="134"/>
      <c r="V469" s="17"/>
      <c r="X469" s="23" t="s">
        <v>32</v>
      </c>
      <c r="Y469" s="20">
        <f>IF(B469="PAGADO",0,C474)</f>
        <v>0</v>
      </c>
      <c r="AA469" s="134" t="s">
        <v>20</v>
      </c>
      <c r="AB469" s="134"/>
      <c r="AC469" s="134"/>
      <c r="AD469" s="134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35" t="str">
        <f>IF(C474&lt;0,"NO PAGAR","COBRAR")</f>
        <v>COBRAR</v>
      </c>
      <c r="C475" s="13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5" t="str">
        <f>IF(Y474&lt;0,"NO PAGAR","COBRAR")</f>
        <v>COBRAR</v>
      </c>
      <c r="Y475" s="13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27" t="s">
        <v>9</v>
      </c>
      <c r="C476" s="12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27" t="s">
        <v>9</v>
      </c>
      <c r="Y476" s="12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29" t="s">
        <v>7</v>
      </c>
      <c r="F485" s="130"/>
      <c r="G485" s="13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29" t="s">
        <v>7</v>
      </c>
      <c r="AB485" s="130"/>
      <c r="AC485" s="13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29" t="s">
        <v>7</v>
      </c>
      <c r="O487" s="130"/>
      <c r="P487" s="130"/>
      <c r="Q487" s="131"/>
      <c r="R487" s="18">
        <f>SUM(R471:R486)</f>
        <v>0</v>
      </c>
      <c r="S487" s="3"/>
      <c r="V487" s="17"/>
      <c r="X487" s="12"/>
      <c r="Y487" s="10"/>
      <c r="AJ487" s="129" t="s">
        <v>7</v>
      </c>
      <c r="AK487" s="130"/>
      <c r="AL487" s="130"/>
      <c r="AM487" s="131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3" t="s">
        <v>30</v>
      </c>
      <c r="I509" s="133"/>
      <c r="J509" s="133"/>
      <c r="V509" s="17"/>
      <c r="AA509" s="133" t="s">
        <v>31</v>
      </c>
      <c r="AB509" s="133"/>
      <c r="AC509" s="133"/>
    </row>
    <row r="510" spans="1:43">
      <c r="H510" s="133"/>
      <c r="I510" s="133"/>
      <c r="J510" s="133"/>
      <c r="V510" s="17"/>
      <c r="AA510" s="133"/>
      <c r="AB510" s="133"/>
      <c r="AC510" s="133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4" t="s">
        <v>20</v>
      </c>
      <c r="F514" s="134"/>
      <c r="G514" s="134"/>
      <c r="H514" s="134"/>
      <c r="V514" s="17"/>
      <c r="X514" s="23" t="s">
        <v>32</v>
      </c>
      <c r="Y514" s="20">
        <f>IF(B1314="PAGADO",0,C519)</f>
        <v>0</v>
      </c>
      <c r="AA514" s="134" t="s">
        <v>20</v>
      </c>
      <c r="AB514" s="134"/>
      <c r="AC514" s="134"/>
      <c r="AD514" s="134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6" t="str">
        <f>IF(Y519&lt;0,"NO PAGAR","COBRAR'")</f>
        <v>COBRAR'</v>
      </c>
      <c r="Y520" s="13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36" t="str">
        <f>IF(C519&lt;0,"NO PAGAR","COBRAR'")</f>
        <v>COBRAR'</v>
      </c>
      <c r="C521" s="13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27" t="s">
        <v>9</v>
      </c>
      <c r="C522" s="12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27" t="s">
        <v>9</v>
      </c>
      <c r="Y522" s="12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29" t="s">
        <v>7</v>
      </c>
      <c r="F530" s="130"/>
      <c r="G530" s="13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29" t="s">
        <v>7</v>
      </c>
      <c r="AB530" s="130"/>
      <c r="AC530" s="13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29" t="s">
        <v>7</v>
      </c>
      <c r="O532" s="130"/>
      <c r="P532" s="130"/>
      <c r="Q532" s="131"/>
      <c r="R532" s="18">
        <f>SUM(R516:R531)</f>
        <v>0</v>
      </c>
      <c r="S532" s="3"/>
      <c r="V532" s="17"/>
      <c r="X532" s="12"/>
      <c r="Y532" s="10"/>
      <c r="AJ532" s="129" t="s">
        <v>7</v>
      </c>
      <c r="AK532" s="130"/>
      <c r="AL532" s="130"/>
      <c r="AM532" s="131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2" t="s">
        <v>29</v>
      </c>
      <c r="AD562" s="132"/>
      <c r="AE562" s="132"/>
    </row>
    <row r="563" spans="2:41">
      <c r="H563" s="133" t="s">
        <v>28</v>
      </c>
      <c r="I563" s="133"/>
      <c r="J563" s="133"/>
      <c r="V563" s="17"/>
      <c r="AC563" s="132"/>
      <c r="AD563" s="132"/>
      <c r="AE563" s="132"/>
    </row>
    <row r="564" spans="2:41">
      <c r="H564" s="133"/>
      <c r="I564" s="133"/>
      <c r="J564" s="133"/>
      <c r="V564" s="17"/>
      <c r="AC564" s="132"/>
      <c r="AD564" s="132"/>
      <c r="AE564" s="132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4" t="s">
        <v>20</v>
      </c>
      <c r="F568" s="134"/>
      <c r="G568" s="134"/>
      <c r="H568" s="134"/>
      <c r="V568" s="17"/>
      <c r="X568" s="23" t="s">
        <v>32</v>
      </c>
      <c r="Y568" s="20">
        <f>IF(B568="PAGADO",0,C573)</f>
        <v>0</v>
      </c>
      <c r="AA568" s="134" t="s">
        <v>20</v>
      </c>
      <c r="AB568" s="134"/>
      <c r="AC568" s="134"/>
      <c r="AD568" s="134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35" t="str">
        <f>IF(C573&lt;0,"NO PAGAR","COBRAR")</f>
        <v>COBRAR</v>
      </c>
      <c r="C574" s="13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5" t="str">
        <f>IF(Y573&lt;0,"NO PAGAR","COBRAR")</f>
        <v>COBRAR</v>
      </c>
      <c r="Y574" s="13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27" t="s">
        <v>9</v>
      </c>
      <c r="C575" s="12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27" t="s">
        <v>9</v>
      </c>
      <c r="Y575" s="12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29" t="s">
        <v>7</v>
      </c>
      <c r="F584" s="130"/>
      <c r="G584" s="13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29" t="s">
        <v>7</v>
      </c>
      <c r="AB584" s="130"/>
      <c r="AC584" s="13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29" t="s">
        <v>7</v>
      </c>
      <c r="O586" s="130"/>
      <c r="P586" s="130"/>
      <c r="Q586" s="131"/>
      <c r="R586" s="18">
        <f>SUM(R570:R585)</f>
        <v>0</v>
      </c>
      <c r="S586" s="3"/>
      <c r="V586" s="17"/>
      <c r="X586" s="12"/>
      <c r="Y586" s="10"/>
      <c r="AJ586" s="129" t="s">
        <v>7</v>
      </c>
      <c r="AK586" s="130"/>
      <c r="AL586" s="130"/>
      <c r="AM586" s="131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3" t="s">
        <v>30</v>
      </c>
      <c r="I608" s="133"/>
      <c r="J608" s="133"/>
      <c r="V608" s="17"/>
      <c r="AA608" s="133" t="s">
        <v>31</v>
      </c>
      <c r="AB608" s="133"/>
      <c r="AC608" s="133"/>
    </row>
    <row r="609" spans="2:41">
      <c r="H609" s="133"/>
      <c r="I609" s="133"/>
      <c r="J609" s="133"/>
      <c r="V609" s="17"/>
      <c r="AA609" s="133"/>
      <c r="AB609" s="133"/>
      <c r="AC609" s="133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4" t="s">
        <v>20</v>
      </c>
      <c r="F613" s="134"/>
      <c r="G613" s="134"/>
      <c r="H613" s="134"/>
      <c r="V613" s="17"/>
      <c r="X613" s="23" t="s">
        <v>32</v>
      </c>
      <c r="Y613" s="20">
        <f>IF(B1413="PAGADO",0,C618)</f>
        <v>0</v>
      </c>
      <c r="AA613" s="134" t="s">
        <v>20</v>
      </c>
      <c r="AB613" s="134"/>
      <c r="AC613" s="134"/>
      <c r="AD613" s="134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6" t="str">
        <f>IF(Y618&lt;0,"NO PAGAR","COBRAR'")</f>
        <v>COBRAR'</v>
      </c>
      <c r="Y619" s="13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36" t="str">
        <f>IF(C618&lt;0,"NO PAGAR","COBRAR'")</f>
        <v>COBRAR'</v>
      </c>
      <c r="C620" s="13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27" t="s">
        <v>9</v>
      </c>
      <c r="C621" s="12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27" t="s">
        <v>9</v>
      </c>
      <c r="Y621" s="12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29" t="s">
        <v>7</v>
      </c>
      <c r="F629" s="130"/>
      <c r="G629" s="13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29" t="s">
        <v>7</v>
      </c>
      <c r="AB629" s="130"/>
      <c r="AC629" s="13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29" t="s">
        <v>7</v>
      </c>
      <c r="O631" s="130"/>
      <c r="P631" s="130"/>
      <c r="Q631" s="131"/>
      <c r="R631" s="18">
        <f>SUM(R615:R630)</f>
        <v>0</v>
      </c>
      <c r="S631" s="3"/>
      <c r="V631" s="17"/>
      <c r="X631" s="12"/>
      <c r="Y631" s="10"/>
      <c r="AJ631" s="129" t="s">
        <v>7</v>
      </c>
      <c r="AK631" s="130"/>
      <c r="AL631" s="130"/>
      <c r="AM631" s="131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2" t="s">
        <v>29</v>
      </c>
      <c r="AD655" s="132"/>
      <c r="AE655" s="132"/>
    </row>
    <row r="656" spans="2:31">
      <c r="H656" s="133" t="s">
        <v>28</v>
      </c>
      <c r="I656" s="133"/>
      <c r="J656" s="133"/>
      <c r="V656" s="17"/>
      <c r="AC656" s="132"/>
      <c r="AD656" s="132"/>
      <c r="AE656" s="132"/>
    </row>
    <row r="657" spans="2:41">
      <c r="H657" s="133"/>
      <c r="I657" s="133"/>
      <c r="J657" s="133"/>
      <c r="V657" s="17"/>
      <c r="AC657" s="132"/>
      <c r="AD657" s="132"/>
      <c r="AE657" s="132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4" t="s">
        <v>20</v>
      </c>
      <c r="F661" s="134"/>
      <c r="G661" s="134"/>
      <c r="H661" s="134"/>
      <c r="V661" s="17"/>
      <c r="X661" s="23" t="s">
        <v>32</v>
      </c>
      <c r="Y661" s="20">
        <f>IF(B661="PAGADO",0,C666)</f>
        <v>0</v>
      </c>
      <c r="AA661" s="134" t="s">
        <v>20</v>
      </c>
      <c r="AB661" s="134"/>
      <c r="AC661" s="134"/>
      <c r="AD661" s="134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35" t="str">
        <f>IF(C666&lt;0,"NO PAGAR","COBRAR")</f>
        <v>COBRAR</v>
      </c>
      <c r="C667" s="1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5" t="str">
        <f>IF(Y666&lt;0,"NO PAGAR","COBRAR")</f>
        <v>COBRAR</v>
      </c>
      <c r="Y667" s="13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27" t="s">
        <v>9</v>
      </c>
      <c r="C668" s="12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27" t="s">
        <v>9</v>
      </c>
      <c r="Y668" s="12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29" t="s">
        <v>7</v>
      </c>
      <c r="F677" s="130"/>
      <c r="G677" s="13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29" t="s">
        <v>7</v>
      </c>
      <c r="AB677" s="130"/>
      <c r="AC677" s="13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29" t="s">
        <v>7</v>
      </c>
      <c r="O679" s="130"/>
      <c r="P679" s="130"/>
      <c r="Q679" s="131"/>
      <c r="R679" s="18">
        <f>SUM(R663:R678)</f>
        <v>0</v>
      </c>
      <c r="S679" s="3"/>
      <c r="V679" s="17"/>
      <c r="X679" s="12"/>
      <c r="Y679" s="10"/>
      <c r="AJ679" s="129" t="s">
        <v>7</v>
      </c>
      <c r="AK679" s="130"/>
      <c r="AL679" s="130"/>
      <c r="AM679" s="131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3" t="s">
        <v>30</v>
      </c>
      <c r="I701" s="133"/>
      <c r="J701" s="133"/>
      <c r="V701" s="17"/>
      <c r="AA701" s="133" t="s">
        <v>31</v>
      </c>
      <c r="AB701" s="133"/>
      <c r="AC701" s="133"/>
    </row>
    <row r="702" spans="1:43">
      <c r="H702" s="133"/>
      <c r="I702" s="133"/>
      <c r="J702" s="133"/>
      <c r="V702" s="17"/>
      <c r="AA702" s="133"/>
      <c r="AB702" s="133"/>
      <c r="AC702" s="133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4" t="s">
        <v>20</v>
      </c>
      <c r="F706" s="134"/>
      <c r="G706" s="134"/>
      <c r="H706" s="134"/>
      <c r="V706" s="17"/>
      <c r="X706" s="23" t="s">
        <v>32</v>
      </c>
      <c r="Y706" s="20">
        <f>IF(B1506="PAGADO",0,C711)</f>
        <v>0</v>
      </c>
      <c r="AA706" s="134" t="s">
        <v>20</v>
      </c>
      <c r="AB706" s="134"/>
      <c r="AC706" s="134"/>
      <c r="AD706" s="134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6" t="str">
        <f>IF(Y711&lt;0,"NO PAGAR","COBRAR'")</f>
        <v>COBRAR'</v>
      </c>
      <c r="Y712" s="13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36" t="str">
        <f>IF(C711&lt;0,"NO PAGAR","COBRAR'")</f>
        <v>COBRAR'</v>
      </c>
      <c r="C713" s="13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27" t="s">
        <v>9</v>
      </c>
      <c r="C714" s="12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7" t="s">
        <v>9</v>
      </c>
      <c r="Y714" s="12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29" t="s">
        <v>7</v>
      </c>
      <c r="F722" s="130"/>
      <c r="G722" s="13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29" t="s">
        <v>7</v>
      </c>
      <c r="AB722" s="130"/>
      <c r="AC722" s="13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29" t="s">
        <v>7</v>
      </c>
      <c r="O724" s="130"/>
      <c r="P724" s="130"/>
      <c r="Q724" s="131"/>
      <c r="R724" s="18">
        <f>SUM(R708:R723)</f>
        <v>0</v>
      </c>
      <c r="S724" s="3"/>
      <c r="V724" s="17"/>
      <c r="X724" s="12"/>
      <c r="Y724" s="10"/>
      <c r="AJ724" s="129" t="s">
        <v>7</v>
      </c>
      <c r="AK724" s="130"/>
      <c r="AL724" s="130"/>
      <c r="AM724" s="131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2" t="s">
        <v>29</v>
      </c>
      <c r="AD748" s="132"/>
      <c r="AE748" s="132"/>
    </row>
    <row r="749" spans="8:31">
      <c r="H749" s="133" t="s">
        <v>28</v>
      </c>
      <c r="I749" s="133"/>
      <c r="J749" s="133"/>
      <c r="V749" s="17"/>
      <c r="AC749" s="132"/>
      <c r="AD749" s="132"/>
      <c r="AE749" s="132"/>
    </row>
    <row r="750" spans="8:31">
      <c r="H750" s="133"/>
      <c r="I750" s="133"/>
      <c r="J750" s="133"/>
      <c r="V750" s="17"/>
      <c r="AC750" s="132"/>
      <c r="AD750" s="132"/>
      <c r="AE750" s="132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4" t="s">
        <v>20</v>
      </c>
      <c r="F754" s="134"/>
      <c r="G754" s="134"/>
      <c r="H754" s="134"/>
      <c r="V754" s="17"/>
      <c r="X754" s="23" t="s">
        <v>32</v>
      </c>
      <c r="Y754" s="20">
        <f>IF(B754="PAGADO",0,C759)</f>
        <v>0</v>
      </c>
      <c r="AA754" s="134" t="s">
        <v>20</v>
      </c>
      <c r="AB754" s="134"/>
      <c r="AC754" s="134"/>
      <c r="AD754" s="134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35" t="str">
        <f>IF(C759&lt;0,"NO PAGAR","COBRAR")</f>
        <v>COBRAR</v>
      </c>
      <c r="C760" s="13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5" t="str">
        <f>IF(Y759&lt;0,"NO PAGAR","COBRAR")</f>
        <v>COBRAR</v>
      </c>
      <c r="Y760" s="13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27" t="s">
        <v>9</v>
      </c>
      <c r="C761" s="12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27" t="s">
        <v>9</v>
      </c>
      <c r="Y761" s="12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29" t="s">
        <v>7</v>
      </c>
      <c r="F770" s="130"/>
      <c r="G770" s="13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29" t="s">
        <v>7</v>
      </c>
      <c r="AB770" s="130"/>
      <c r="AC770" s="13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29" t="s">
        <v>7</v>
      </c>
      <c r="O772" s="130"/>
      <c r="P772" s="130"/>
      <c r="Q772" s="131"/>
      <c r="R772" s="18">
        <f>SUM(R756:R771)</f>
        <v>0</v>
      </c>
      <c r="S772" s="3"/>
      <c r="V772" s="17"/>
      <c r="X772" s="12"/>
      <c r="Y772" s="10"/>
      <c r="AJ772" s="129" t="s">
        <v>7</v>
      </c>
      <c r="AK772" s="130"/>
      <c r="AL772" s="130"/>
      <c r="AM772" s="131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3" t="s">
        <v>30</v>
      </c>
      <c r="I794" s="133"/>
      <c r="J794" s="133"/>
      <c r="V794" s="17"/>
      <c r="AA794" s="133" t="s">
        <v>31</v>
      </c>
      <c r="AB794" s="133"/>
      <c r="AC794" s="133"/>
    </row>
    <row r="795" spans="1:43">
      <c r="H795" s="133"/>
      <c r="I795" s="133"/>
      <c r="J795" s="133"/>
      <c r="V795" s="17"/>
      <c r="AA795" s="133"/>
      <c r="AB795" s="133"/>
      <c r="AC795" s="133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4" t="s">
        <v>20</v>
      </c>
      <c r="F799" s="134"/>
      <c r="G799" s="134"/>
      <c r="H799" s="134"/>
      <c r="V799" s="17"/>
      <c r="X799" s="23" t="s">
        <v>32</v>
      </c>
      <c r="Y799" s="20">
        <f>IF(B1599="PAGADO",0,C804)</f>
        <v>0</v>
      </c>
      <c r="AA799" s="134" t="s">
        <v>20</v>
      </c>
      <c r="AB799" s="134"/>
      <c r="AC799" s="134"/>
      <c r="AD799" s="134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6" t="str">
        <f>IF(Y804&lt;0,"NO PAGAR","COBRAR'")</f>
        <v>COBRAR'</v>
      </c>
      <c r="Y805" s="13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36" t="str">
        <f>IF(C804&lt;0,"NO PAGAR","COBRAR'")</f>
        <v>COBRAR'</v>
      </c>
      <c r="C806" s="13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27" t="s">
        <v>9</v>
      </c>
      <c r="C807" s="12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7" t="s">
        <v>9</v>
      </c>
      <c r="Y807" s="1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29" t="s">
        <v>7</v>
      </c>
      <c r="F815" s="130"/>
      <c r="G815" s="13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29" t="s">
        <v>7</v>
      </c>
      <c r="AB815" s="130"/>
      <c r="AC815" s="13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29" t="s">
        <v>7</v>
      </c>
      <c r="O817" s="130"/>
      <c r="P817" s="130"/>
      <c r="Q817" s="131"/>
      <c r="R817" s="18">
        <f>SUM(R801:R816)</f>
        <v>0</v>
      </c>
      <c r="S817" s="3"/>
      <c r="V817" s="17"/>
      <c r="X817" s="12"/>
      <c r="Y817" s="10"/>
      <c r="AJ817" s="129" t="s">
        <v>7</v>
      </c>
      <c r="AK817" s="130"/>
      <c r="AL817" s="130"/>
      <c r="AM817" s="131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2" t="s">
        <v>29</v>
      </c>
      <c r="AD841" s="132"/>
      <c r="AE841" s="132"/>
    </row>
    <row r="842" spans="2:41">
      <c r="H842" s="133" t="s">
        <v>28</v>
      </c>
      <c r="I842" s="133"/>
      <c r="J842" s="133"/>
      <c r="V842" s="17"/>
      <c r="AC842" s="132"/>
      <c r="AD842" s="132"/>
      <c r="AE842" s="132"/>
    </row>
    <row r="843" spans="2:41">
      <c r="H843" s="133"/>
      <c r="I843" s="133"/>
      <c r="J843" s="133"/>
      <c r="V843" s="17"/>
      <c r="AC843" s="132"/>
      <c r="AD843" s="132"/>
      <c r="AE843" s="132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4" t="s">
        <v>20</v>
      </c>
      <c r="F847" s="134"/>
      <c r="G847" s="134"/>
      <c r="H847" s="134"/>
      <c r="V847" s="17"/>
      <c r="X847" s="23" t="s">
        <v>32</v>
      </c>
      <c r="Y847" s="20">
        <f>IF(B847="PAGADO",0,C852)</f>
        <v>0</v>
      </c>
      <c r="AA847" s="134" t="s">
        <v>20</v>
      </c>
      <c r="AB847" s="134"/>
      <c r="AC847" s="134"/>
      <c r="AD847" s="134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35" t="str">
        <f>IF(C852&lt;0,"NO PAGAR","COBRAR")</f>
        <v>COBRAR</v>
      </c>
      <c r="C853" s="13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5" t="str">
        <f>IF(Y852&lt;0,"NO PAGAR","COBRAR")</f>
        <v>COBRAR</v>
      </c>
      <c r="Y853" s="13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27" t="s">
        <v>9</v>
      </c>
      <c r="C854" s="12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27" t="s">
        <v>9</v>
      </c>
      <c r="Y854" s="12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29" t="s">
        <v>7</v>
      </c>
      <c r="F863" s="130"/>
      <c r="G863" s="13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29" t="s">
        <v>7</v>
      </c>
      <c r="AB863" s="130"/>
      <c r="AC863" s="13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29" t="s">
        <v>7</v>
      </c>
      <c r="O865" s="130"/>
      <c r="P865" s="130"/>
      <c r="Q865" s="131"/>
      <c r="R865" s="18">
        <f>SUM(R849:R864)</f>
        <v>0</v>
      </c>
      <c r="S865" s="3"/>
      <c r="V865" s="17"/>
      <c r="X865" s="12"/>
      <c r="Y865" s="10"/>
      <c r="AJ865" s="129" t="s">
        <v>7</v>
      </c>
      <c r="AK865" s="130"/>
      <c r="AL865" s="130"/>
      <c r="AM865" s="131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3" t="s">
        <v>30</v>
      </c>
      <c r="I887" s="133"/>
      <c r="J887" s="133"/>
      <c r="V887" s="17"/>
      <c r="AA887" s="133" t="s">
        <v>31</v>
      </c>
      <c r="AB887" s="133"/>
      <c r="AC887" s="133"/>
    </row>
    <row r="888" spans="1:43">
      <c r="H888" s="133"/>
      <c r="I888" s="133"/>
      <c r="J888" s="133"/>
      <c r="V888" s="17"/>
      <c r="AA888" s="133"/>
      <c r="AB888" s="133"/>
      <c r="AC888" s="133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4" t="s">
        <v>20</v>
      </c>
      <c r="F892" s="134"/>
      <c r="G892" s="134"/>
      <c r="H892" s="134"/>
      <c r="V892" s="17"/>
      <c r="X892" s="23" t="s">
        <v>32</v>
      </c>
      <c r="Y892" s="20">
        <f>IF(B1692="PAGADO",0,C897)</f>
        <v>0</v>
      </c>
      <c r="AA892" s="134" t="s">
        <v>20</v>
      </c>
      <c r="AB892" s="134"/>
      <c r="AC892" s="134"/>
      <c r="AD892" s="134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6" t="str">
        <f>IF(Y897&lt;0,"NO PAGAR","COBRAR'")</f>
        <v>COBRAR'</v>
      </c>
      <c r="Y898" s="13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36" t="str">
        <f>IF(C897&lt;0,"NO PAGAR","COBRAR'")</f>
        <v>COBRAR'</v>
      </c>
      <c r="C899" s="13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27" t="s">
        <v>9</v>
      </c>
      <c r="C900" s="1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7" t="s">
        <v>9</v>
      </c>
      <c r="Y900" s="1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29" t="s">
        <v>7</v>
      </c>
      <c r="F908" s="130"/>
      <c r="G908" s="13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29" t="s">
        <v>7</v>
      </c>
      <c r="AB908" s="130"/>
      <c r="AC908" s="13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29" t="s">
        <v>7</v>
      </c>
      <c r="O910" s="130"/>
      <c r="P910" s="130"/>
      <c r="Q910" s="131"/>
      <c r="R910" s="18">
        <f>SUM(R894:R909)</f>
        <v>0</v>
      </c>
      <c r="S910" s="3"/>
      <c r="V910" s="17"/>
      <c r="X910" s="12"/>
      <c r="Y910" s="10"/>
      <c r="AJ910" s="129" t="s">
        <v>7</v>
      </c>
      <c r="AK910" s="130"/>
      <c r="AL910" s="130"/>
      <c r="AM910" s="131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2" t="s">
        <v>29</v>
      </c>
      <c r="AD935" s="132"/>
      <c r="AE935" s="132"/>
    </row>
    <row r="936" spans="2:41">
      <c r="H936" s="133" t="s">
        <v>28</v>
      </c>
      <c r="I936" s="133"/>
      <c r="J936" s="133"/>
      <c r="V936" s="17"/>
      <c r="AC936" s="132"/>
      <c r="AD936" s="132"/>
      <c r="AE936" s="132"/>
    </row>
    <row r="937" spans="2:41">
      <c r="H937" s="133"/>
      <c r="I937" s="133"/>
      <c r="J937" s="133"/>
      <c r="V937" s="17"/>
      <c r="AC937" s="132"/>
      <c r="AD937" s="132"/>
      <c r="AE937" s="132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4" t="s">
        <v>20</v>
      </c>
      <c r="F941" s="134"/>
      <c r="G941" s="134"/>
      <c r="H941" s="134"/>
      <c r="V941" s="17"/>
      <c r="X941" s="23" t="s">
        <v>32</v>
      </c>
      <c r="Y941" s="20">
        <f>IF(B941="PAGADO",0,C946)</f>
        <v>0</v>
      </c>
      <c r="AA941" s="134" t="s">
        <v>20</v>
      </c>
      <c r="AB941" s="134"/>
      <c r="AC941" s="134"/>
      <c r="AD941" s="134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35" t="str">
        <f>IF(C946&lt;0,"NO PAGAR","COBRAR")</f>
        <v>COBRAR</v>
      </c>
      <c r="C947" s="13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5" t="str">
        <f>IF(Y946&lt;0,"NO PAGAR","COBRAR")</f>
        <v>COBRAR</v>
      </c>
      <c r="Y947" s="13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27" t="s">
        <v>9</v>
      </c>
      <c r="C948" s="12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27" t="s">
        <v>9</v>
      </c>
      <c r="Y948" s="12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29" t="s">
        <v>7</v>
      </c>
      <c r="F957" s="130"/>
      <c r="G957" s="13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29" t="s">
        <v>7</v>
      </c>
      <c r="AB957" s="130"/>
      <c r="AC957" s="13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29" t="s">
        <v>7</v>
      </c>
      <c r="O959" s="130"/>
      <c r="P959" s="130"/>
      <c r="Q959" s="131"/>
      <c r="R959" s="18">
        <f>SUM(R943:R958)</f>
        <v>0</v>
      </c>
      <c r="S959" s="3"/>
      <c r="V959" s="17"/>
      <c r="X959" s="12"/>
      <c r="Y959" s="10"/>
      <c r="AJ959" s="129" t="s">
        <v>7</v>
      </c>
      <c r="AK959" s="130"/>
      <c r="AL959" s="130"/>
      <c r="AM959" s="131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3" t="s">
        <v>30</v>
      </c>
      <c r="I981" s="133"/>
      <c r="J981" s="133"/>
      <c r="V981" s="17"/>
      <c r="AA981" s="133" t="s">
        <v>31</v>
      </c>
      <c r="AB981" s="133"/>
      <c r="AC981" s="133"/>
    </row>
    <row r="982" spans="1:43">
      <c r="H982" s="133"/>
      <c r="I982" s="133"/>
      <c r="J982" s="133"/>
      <c r="V982" s="17"/>
      <c r="AA982" s="133"/>
      <c r="AB982" s="133"/>
      <c r="AC982" s="133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4" t="s">
        <v>20</v>
      </c>
      <c r="F986" s="134"/>
      <c r="G986" s="134"/>
      <c r="H986" s="134"/>
      <c r="V986" s="17"/>
      <c r="X986" s="23" t="s">
        <v>32</v>
      </c>
      <c r="Y986" s="20">
        <f>IF(B1786="PAGADO",0,C991)</f>
        <v>0</v>
      </c>
      <c r="AA986" s="134" t="s">
        <v>20</v>
      </c>
      <c r="AB986" s="134"/>
      <c r="AC986" s="134"/>
      <c r="AD986" s="134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6" t="str">
        <f>IF(Y991&lt;0,"NO PAGAR","COBRAR'")</f>
        <v>COBRAR'</v>
      </c>
      <c r="Y992" s="13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36" t="str">
        <f>IF(C991&lt;0,"NO PAGAR","COBRAR'")</f>
        <v>COBRAR'</v>
      </c>
      <c r="C993" s="13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27" t="s">
        <v>9</v>
      </c>
      <c r="C994" s="12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7" t="s">
        <v>9</v>
      </c>
      <c r="Y994" s="12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29" t="s">
        <v>7</v>
      </c>
      <c r="F1002" s="130"/>
      <c r="G1002" s="13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29" t="s">
        <v>7</v>
      </c>
      <c r="AB1002" s="130"/>
      <c r="AC1002" s="13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29" t="s">
        <v>7</v>
      </c>
      <c r="O1004" s="130"/>
      <c r="P1004" s="130"/>
      <c r="Q1004" s="131"/>
      <c r="R1004" s="18">
        <f>SUM(R988:R1003)</f>
        <v>0</v>
      </c>
      <c r="S1004" s="3"/>
      <c r="V1004" s="17"/>
      <c r="X1004" s="12"/>
      <c r="Y1004" s="10"/>
      <c r="AJ1004" s="129" t="s">
        <v>7</v>
      </c>
      <c r="AK1004" s="130"/>
      <c r="AL1004" s="130"/>
      <c r="AM1004" s="131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2" t="s">
        <v>29</v>
      </c>
      <c r="AD1028" s="132"/>
      <c r="AE1028" s="132"/>
    </row>
    <row r="1029" spans="2:41">
      <c r="H1029" s="133" t="s">
        <v>28</v>
      </c>
      <c r="I1029" s="133"/>
      <c r="J1029" s="133"/>
      <c r="V1029" s="17"/>
      <c r="AC1029" s="132"/>
      <c r="AD1029" s="132"/>
      <c r="AE1029" s="132"/>
    </row>
    <row r="1030" spans="2:41">
      <c r="H1030" s="133"/>
      <c r="I1030" s="133"/>
      <c r="J1030" s="133"/>
      <c r="V1030" s="17"/>
      <c r="AC1030" s="132"/>
      <c r="AD1030" s="132"/>
      <c r="AE1030" s="132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4" t="s">
        <v>20</v>
      </c>
      <c r="F1034" s="134"/>
      <c r="G1034" s="134"/>
      <c r="H1034" s="134"/>
      <c r="V1034" s="17"/>
      <c r="X1034" s="23" t="s">
        <v>32</v>
      </c>
      <c r="Y1034" s="20">
        <f>IF(B1034="PAGADO",0,C1039)</f>
        <v>0</v>
      </c>
      <c r="AA1034" s="134" t="s">
        <v>20</v>
      </c>
      <c r="AB1034" s="134"/>
      <c r="AC1034" s="134"/>
      <c r="AD1034" s="134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35" t="str">
        <f>IF(C1039&lt;0,"NO PAGAR","COBRAR")</f>
        <v>COBRAR</v>
      </c>
      <c r="C1040" s="13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5" t="str">
        <f>IF(Y1039&lt;0,"NO PAGAR","COBRAR")</f>
        <v>COBRAR</v>
      </c>
      <c r="Y1040" s="13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27" t="s">
        <v>9</v>
      </c>
      <c r="C1041" s="12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27" t="s">
        <v>9</v>
      </c>
      <c r="Y1041" s="12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29" t="s">
        <v>7</v>
      </c>
      <c r="F1050" s="130"/>
      <c r="G1050" s="13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29" t="s">
        <v>7</v>
      </c>
      <c r="AB1050" s="130"/>
      <c r="AC1050" s="13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29" t="s">
        <v>7</v>
      </c>
      <c r="O1052" s="130"/>
      <c r="P1052" s="130"/>
      <c r="Q1052" s="131"/>
      <c r="R1052" s="18">
        <f>SUM(R1036:R1051)</f>
        <v>0</v>
      </c>
      <c r="S1052" s="3"/>
      <c r="V1052" s="17"/>
      <c r="X1052" s="12"/>
      <c r="Y1052" s="10"/>
      <c r="AJ1052" s="129" t="s">
        <v>7</v>
      </c>
      <c r="AK1052" s="130"/>
      <c r="AL1052" s="130"/>
      <c r="AM1052" s="131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3" t="s">
        <v>30</v>
      </c>
      <c r="I1074" s="133"/>
      <c r="J1074" s="133"/>
      <c r="V1074" s="17"/>
      <c r="AA1074" s="133" t="s">
        <v>31</v>
      </c>
      <c r="AB1074" s="133"/>
      <c r="AC1074" s="133"/>
    </row>
    <row r="1075" spans="2:41">
      <c r="H1075" s="133"/>
      <c r="I1075" s="133"/>
      <c r="J1075" s="133"/>
      <c r="V1075" s="17"/>
      <c r="AA1075" s="133"/>
      <c r="AB1075" s="133"/>
      <c r="AC1075" s="133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4" t="s">
        <v>20</v>
      </c>
      <c r="F1079" s="134"/>
      <c r="G1079" s="134"/>
      <c r="H1079" s="134"/>
      <c r="V1079" s="17"/>
      <c r="X1079" s="23" t="s">
        <v>32</v>
      </c>
      <c r="Y1079" s="20">
        <f>IF(B1879="PAGADO",0,C1084)</f>
        <v>0</v>
      </c>
      <c r="AA1079" s="134" t="s">
        <v>20</v>
      </c>
      <c r="AB1079" s="134"/>
      <c r="AC1079" s="134"/>
      <c r="AD1079" s="134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6" t="str">
        <f>IF(Y1084&lt;0,"NO PAGAR","COBRAR'")</f>
        <v>COBRAR'</v>
      </c>
      <c r="Y1085" s="13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36" t="str">
        <f>IF(C1084&lt;0,"NO PAGAR","COBRAR'")</f>
        <v>COBRAR'</v>
      </c>
      <c r="C1086" s="13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27" t="s">
        <v>9</v>
      </c>
      <c r="C1087" s="12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27" t="s">
        <v>9</v>
      </c>
      <c r="Y1087" s="12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29" t="s">
        <v>7</v>
      </c>
      <c r="F1095" s="130"/>
      <c r="G1095" s="13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29" t="s">
        <v>7</v>
      </c>
      <c r="AB1095" s="130"/>
      <c r="AC1095" s="13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29" t="s">
        <v>7</v>
      </c>
      <c r="O1097" s="130"/>
      <c r="P1097" s="130"/>
      <c r="Q1097" s="131"/>
      <c r="R1097" s="18">
        <f>SUM(R1081:R1096)</f>
        <v>0</v>
      </c>
      <c r="S1097" s="3"/>
      <c r="V1097" s="17"/>
      <c r="X1097" s="12"/>
      <c r="Y1097" s="10"/>
      <c r="AJ1097" s="129" t="s">
        <v>7</v>
      </c>
      <c r="AK1097" s="130"/>
      <c r="AL1097" s="130"/>
      <c r="AM1097" s="131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224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238</v>
      </c>
      <c r="AB53" s="134"/>
      <c r="AC53" s="134"/>
      <c r="AD53" s="134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4" t="s">
        <v>20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4" t="s">
        <v>402</v>
      </c>
      <c r="F200" s="134"/>
      <c r="G200" s="134"/>
      <c r="H200" s="134"/>
      <c r="V200" s="17"/>
      <c r="X200" s="23" t="s">
        <v>82</v>
      </c>
      <c r="Y200" s="20">
        <f>IF(B200="PAGADO",0,C205)</f>
        <v>0</v>
      </c>
      <c r="AA200" s="134" t="s">
        <v>439</v>
      </c>
      <c r="AB200" s="134"/>
      <c r="AC200" s="134"/>
      <c r="AD200" s="134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50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4" t="s">
        <v>517</v>
      </c>
      <c r="F245" s="134"/>
      <c r="G245" s="134"/>
      <c r="H245" s="134"/>
      <c r="O245" s="148" t="s">
        <v>248</v>
      </c>
      <c r="P245" s="148"/>
      <c r="Q245" s="148"/>
      <c r="R245" s="148"/>
      <c r="V245" s="17"/>
      <c r="X245" s="23" t="s">
        <v>32</v>
      </c>
      <c r="Y245" s="20">
        <f>IF(B245="PAGADO",0,C250)</f>
        <v>0</v>
      </c>
      <c r="AA245" s="134" t="s">
        <v>402</v>
      </c>
      <c r="AB245" s="134"/>
      <c r="AC245" s="134"/>
      <c r="AD245" s="134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NO PAGAR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520</v>
      </c>
      <c r="S263" s="3"/>
      <c r="V263" s="17"/>
      <c r="X263" s="12"/>
      <c r="Y263" s="10"/>
      <c r="AE263" t="s">
        <v>563</v>
      </c>
      <c r="AJ263" s="129" t="s">
        <v>7</v>
      </c>
      <c r="AK263" s="130"/>
      <c r="AL263" s="130"/>
      <c r="AM263" s="131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4" t="s">
        <v>20</v>
      </c>
      <c r="F292" s="134"/>
      <c r="G292" s="134"/>
      <c r="H292" s="134"/>
      <c r="V292" s="17"/>
      <c r="X292" s="23" t="s">
        <v>32</v>
      </c>
      <c r="Y292" s="20">
        <f>IF(B292="PAGADO",0,C297)</f>
        <v>-200</v>
      </c>
      <c r="AA292" s="134" t="s">
        <v>614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NO PAGAR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29" t="s">
        <v>7</v>
      </c>
      <c r="AB308" s="130"/>
      <c r="AC308" s="13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34" t="s">
        <v>20</v>
      </c>
      <c r="F337" s="134"/>
      <c r="G337" s="134"/>
      <c r="H337" s="134"/>
      <c r="V337" s="17"/>
      <c r="X337" s="23" t="s">
        <v>32</v>
      </c>
      <c r="Y337" s="20">
        <f>IF(B1129="PAGADO",0,C342)</f>
        <v>14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2" t="s">
        <v>29</v>
      </c>
      <c r="AD379" s="132"/>
      <c r="AE379" s="132"/>
    </row>
    <row r="380" spans="2:31">
      <c r="H380" s="133" t="s">
        <v>28</v>
      </c>
      <c r="I380" s="133"/>
      <c r="J380" s="133"/>
      <c r="V380" s="17"/>
      <c r="AC380" s="132"/>
      <c r="AD380" s="132"/>
      <c r="AE380" s="132"/>
    </row>
    <row r="381" spans="2:31">
      <c r="H381" s="133"/>
      <c r="I381" s="133"/>
      <c r="J381" s="133"/>
      <c r="V381" s="17"/>
      <c r="AC381" s="132"/>
      <c r="AD381" s="132"/>
      <c r="AE381" s="132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34" t="s">
        <v>20</v>
      </c>
      <c r="F385" s="134"/>
      <c r="G385" s="134"/>
      <c r="H385" s="134"/>
      <c r="V385" s="17"/>
      <c r="X385" s="23" t="s">
        <v>32</v>
      </c>
      <c r="Y385" s="20">
        <f>IF(B385="PAGADO",0,C390)</f>
        <v>14</v>
      </c>
      <c r="AA385" s="134" t="s">
        <v>20</v>
      </c>
      <c r="AB385" s="134"/>
      <c r="AC385" s="134"/>
      <c r="AD385" s="134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35" t="str">
        <f>IF(C390&lt;0,"NO PAGAR","COBRAR")</f>
        <v>COBRAR</v>
      </c>
      <c r="C391" s="13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5" t="str">
        <f>IF(Y390&lt;0,"NO PAGAR","COBRAR")</f>
        <v>COBRAR</v>
      </c>
      <c r="Y391" s="13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27" t="s">
        <v>9</v>
      </c>
      <c r="C392" s="12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27" t="s">
        <v>9</v>
      </c>
      <c r="Y392" s="12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29" t="s">
        <v>7</v>
      </c>
      <c r="F401" s="130"/>
      <c r="G401" s="13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29" t="s">
        <v>7</v>
      </c>
      <c r="AB401" s="130"/>
      <c r="AC401" s="13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29" t="s">
        <v>7</v>
      </c>
      <c r="O403" s="130"/>
      <c r="P403" s="130"/>
      <c r="Q403" s="131"/>
      <c r="R403" s="18">
        <f>SUM(R387:R402)</f>
        <v>0</v>
      </c>
      <c r="S403" s="3"/>
      <c r="V403" s="17"/>
      <c r="X403" s="12"/>
      <c r="Y403" s="10"/>
      <c r="AJ403" s="129" t="s">
        <v>7</v>
      </c>
      <c r="AK403" s="130"/>
      <c r="AL403" s="130"/>
      <c r="AM403" s="131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33" t="s">
        <v>30</v>
      </c>
      <c r="I425" s="133"/>
      <c r="J425" s="133"/>
      <c r="V425" s="17"/>
      <c r="AA425" s="133" t="s">
        <v>31</v>
      </c>
      <c r="AB425" s="133"/>
      <c r="AC425" s="133"/>
    </row>
    <row r="426" spans="1:43">
      <c r="H426" s="133"/>
      <c r="I426" s="133"/>
      <c r="J426" s="133"/>
      <c r="V426" s="17"/>
      <c r="AA426" s="133"/>
      <c r="AB426" s="133"/>
      <c r="AC426" s="133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34" t="s">
        <v>439</v>
      </c>
      <c r="F430" s="134"/>
      <c r="G430" s="134"/>
      <c r="H430" s="134"/>
      <c r="V430" s="17"/>
      <c r="X430" s="23" t="s">
        <v>75</v>
      </c>
      <c r="Y430" s="20">
        <f>IF(B430="PAGADO",0,C435)</f>
        <v>0</v>
      </c>
      <c r="AA430" s="134" t="s">
        <v>20</v>
      </c>
      <c r="AB430" s="134"/>
      <c r="AC430" s="134"/>
      <c r="AD430" s="134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36" t="str">
        <f>IF(Y435&lt;0,"NO PAGAR","COBRAR'")</f>
        <v>COBRAR'</v>
      </c>
      <c r="Y436" s="13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36" t="str">
        <f>IF(C435&lt;0,"NO PAGAR","COBRAR'")</f>
        <v>COBRAR'</v>
      </c>
      <c r="C437" s="13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27" t="s">
        <v>9</v>
      </c>
      <c r="C438" s="12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27" t="s">
        <v>9</v>
      </c>
      <c r="Y438" s="12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29" t="s">
        <v>7</v>
      </c>
      <c r="F446" s="130"/>
      <c r="G446" s="13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29" t="s">
        <v>7</v>
      </c>
      <c r="AB446" s="130"/>
      <c r="AC446" s="13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29" t="s">
        <v>7</v>
      </c>
      <c r="O448" s="130"/>
      <c r="P448" s="130"/>
      <c r="Q448" s="131"/>
      <c r="R448" s="18">
        <f>SUM(R432:R447)</f>
        <v>0</v>
      </c>
      <c r="S448" s="3"/>
      <c r="V448" s="17"/>
      <c r="X448" s="12"/>
      <c r="Y448" s="10"/>
      <c r="AJ448" s="129" t="s">
        <v>7</v>
      </c>
      <c r="AK448" s="130"/>
      <c r="AL448" s="130"/>
      <c r="AM448" s="131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32" t="s">
        <v>29</v>
      </c>
      <c r="AD468" s="132"/>
      <c r="AE468" s="132"/>
    </row>
    <row r="469" spans="2:41">
      <c r="H469" s="133" t="s">
        <v>28</v>
      </c>
      <c r="I469" s="133"/>
      <c r="J469" s="133"/>
      <c r="V469" s="17"/>
      <c r="AC469" s="132"/>
      <c r="AD469" s="132"/>
      <c r="AE469" s="132"/>
    </row>
    <row r="470" spans="2:41">
      <c r="H470" s="133"/>
      <c r="I470" s="133"/>
      <c r="J470" s="133"/>
      <c r="V470" s="17"/>
      <c r="AC470" s="132"/>
      <c r="AD470" s="132"/>
      <c r="AE470" s="132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34" t="s">
        <v>20</v>
      </c>
      <c r="F474" s="134"/>
      <c r="G474" s="134"/>
      <c r="H474" s="134"/>
      <c r="V474" s="17"/>
      <c r="X474" s="23" t="s">
        <v>32</v>
      </c>
      <c r="Y474" s="20">
        <f>IF(B474="PAGADO",0,C479)</f>
        <v>0</v>
      </c>
      <c r="AA474" s="134" t="s">
        <v>20</v>
      </c>
      <c r="AB474" s="134"/>
      <c r="AC474" s="134"/>
      <c r="AD474" s="134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35" t="str">
        <f>IF(C479&lt;0,"NO PAGAR","COBRAR")</f>
        <v>COBRAR</v>
      </c>
      <c r="C480" s="13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5" t="str">
        <f>IF(Y479&lt;0,"NO PAGAR","COBRAR")</f>
        <v>COBRAR</v>
      </c>
      <c r="Y480" s="13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27" t="s">
        <v>9</v>
      </c>
      <c r="C481" s="12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27" t="s">
        <v>9</v>
      </c>
      <c r="Y481" s="12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29" t="s">
        <v>7</v>
      </c>
      <c r="F490" s="130"/>
      <c r="G490" s="13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29" t="s">
        <v>7</v>
      </c>
      <c r="AB490" s="130"/>
      <c r="AC490" s="13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29" t="s">
        <v>7</v>
      </c>
      <c r="O492" s="130"/>
      <c r="P492" s="130"/>
      <c r="Q492" s="131"/>
      <c r="R492" s="18">
        <f>SUM(R476:R491)</f>
        <v>0</v>
      </c>
      <c r="S492" s="3"/>
      <c r="V492" s="17"/>
      <c r="X492" s="12"/>
      <c r="Y492" s="10"/>
      <c r="AJ492" s="129" t="s">
        <v>7</v>
      </c>
      <c r="AK492" s="130"/>
      <c r="AL492" s="130"/>
      <c r="AM492" s="131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33" t="s">
        <v>30</v>
      </c>
      <c r="I514" s="133"/>
      <c r="J514" s="133"/>
      <c r="V514" s="17"/>
      <c r="AA514" s="133" t="s">
        <v>31</v>
      </c>
      <c r="AB514" s="133"/>
      <c r="AC514" s="133"/>
    </row>
    <row r="515" spans="2:41">
      <c r="H515" s="133"/>
      <c r="I515" s="133"/>
      <c r="J515" s="133"/>
      <c r="V515" s="17"/>
      <c r="AA515" s="133"/>
      <c r="AB515" s="133"/>
      <c r="AC515" s="133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34" t="s">
        <v>20</v>
      </c>
      <c r="F519" s="134"/>
      <c r="G519" s="134"/>
      <c r="H519" s="134"/>
      <c r="V519" s="17"/>
      <c r="X519" s="23" t="s">
        <v>32</v>
      </c>
      <c r="Y519" s="20">
        <f>IF(B1319="PAGADO",0,C524)</f>
        <v>0</v>
      </c>
      <c r="AA519" s="134" t="s">
        <v>20</v>
      </c>
      <c r="AB519" s="134"/>
      <c r="AC519" s="134"/>
      <c r="AD519" s="134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36" t="str">
        <f>IF(Y524&lt;0,"NO PAGAR","COBRAR'")</f>
        <v>COBRAR'</v>
      </c>
      <c r="Y525" s="13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36" t="str">
        <f>IF(C524&lt;0,"NO PAGAR","COBRAR'")</f>
        <v>COBRAR'</v>
      </c>
      <c r="C526" s="13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27" t="s">
        <v>9</v>
      </c>
      <c r="C527" s="12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27" t="s">
        <v>9</v>
      </c>
      <c r="Y527" s="12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29" t="s">
        <v>7</v>
      </c>
      <c r="F535" s="130"/>
      <c r="G535" s="13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29" t="s">
        <v>7</v>
      </c>
      <c r="AB535" s="130"/>
      <c r="AC535" s="13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29" t="s">
        <v>7</v>
      </c>
      <c r="O537" s="130"/>
      <c r="P537" s="130"/>
      <c r="Q537" s="131"/>
      <c r="R537" s="18">
        <f>SUM(R521:R536)</f>
        <v>0</v>
      </c>
      <c r="S537" s="3"/>
      <c r="V537" s="17"/>
      <c r="X537" s="12"/>
      <c r="Y537" s="10"/>
      <c r="AJ537" s="129" t="s">
        <v>7</v>
      </c>
      <c r="AK537" s="130"/>
      <c r="AL537" s="130"/>
      <c r="AM537" s="131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32" t="s">
        <v>29</v>
      </c>
      <c r="AD567" s="132"/>
      <c r="AE567" s="132"/>
    </row>
    <row r="568" spans="2:41">
      <c r="H568" s="133" t="s">
        <v>28</v>
      </c>
      <c r="I568" s="133"/>
      <c r="J568" s="133"/>
      <c r="V568" s="17"/>
      <c r="AC568" s="132"/>
      <c r="AD568" s="132"/>
      <c r="AE568" s="132"/>
    </row>
    <row r="569" spans="2:41">
      <c r="H569" s="133"/>
      <c r="I569" s="133"/>
      <c r="J569" s="133"/>
      <c r="V569" s="17"/>
      <c r="AC569" s="132"/>
      <c r="AD569" s="132"/>
      <c r="AE569" s="132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34" t="s">
        <v>20</v>
      </c>
      <c r="F573" s="134"/>
      <c r="G573" s="134"/>
      <c r="H573" s="134"/>
      <c r="V573" s="17"/>
      <c r="X573" s="23" t="s">
        <v>32</v>
      </c>
      <c r="Y573" s="20">
        <f>IF(B573="PAGADO",0,C578)</f>
        <v>0</v>
      </c>
      <c r="AA573" s="134" t="s">
        <v>20</v>
      </c>
      <c r="AB573" s="134"/>
      <c r="AC573" s="134"/>
      <c r="AD573" s="134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35" t="str">
        <f>IF(C578&lt;0,"NO PAGAR","COBRAR")</f>
        <v>COBRAR</v>
      </c>
      <c r="C579" s="13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5" t="str">
        <f>IF(Y578&lt;0,"NO PAGAR","COBRAR")</f>
        <v>COBRAR</v>
      </c>
      <c r="Y579" s="13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27" t="s">
        <v>9</v>
      </c>
      <c r="C580" s="12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27" t="s">
        <v>9</v>
      </c>
      <c r="Y580" s="12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29" t="s">
        <v>7</v>
      </c>
      <c r="F589" s="130"/>
      <c r="G589" s="13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29" t="s">
        <v>7</v>
      </c>
      <c r="AB589" s="130"/>
      <c r="AC589" s="13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29" t="s">
        <v>7</v>
      </c>
      <c r="O591" s="130"/>
      <c r="P591" s="130"/>
      <c r="Q591" s="131"/>
      <c r="R591" s="18">
        <f>SUM(R575:R590)</f>
        <v>0</v>
      </c>
      <c r="S591" s="3"/>
      <c r="V591" s="17"/>
      <c r="X591" s="12"/>
      <c r="Y591" s="10"/>
      <c r="AJ591" s="129" t="s">
        <v>7</v>
      </c>
      <c r="AK591" s="130"/>
      <c r="AL591" s="130"/>
      <c r="AM591" s="131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33" t="s">
        <v>30</v>
      </c>
      <c r="I613" s="133"/>
      <c r="J613" s="133"/>
      <c r="V613" s="17"/>
      <c r="AA613" s="133" t="s">
        <v>31</v>
      </c>
      <c r="AB613" s="133"/>
      <c r="AC613" s="133"/>
    </row>
    <row r="614" spans="1:43">
      <c r="H614" s="133"/>
      <c r="I614" s="133"/>
      <c r="J614" s="133"/>
      <c r="V614" s="17"/>
      <c r="AA614" s="133"/>
      <c r="AB614" s="133"/>
      <c r="AC614" s="133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34" t="s">
        <v>20</v>
      </c>
      <c r="F618" s="134"/>
      <c r="G618" s="134"/>
      <c r="H618" s="134"/>
      <c r="V618" s="17"/>
      <c r="X618" s="23" t="s">
        <v>32</v>
      </c>
      <c r="Y618" s="20">
        <f>IF(B1418="PAGADO",0,C623)</f>
        <v>0</v>
      </c>
      <c r="AA618" s="134" t="s">
        <v>20</v>
      </c>
      <c r="AB618" s="134"/>
      <c r="AC618" s="134"/>
      <c r="AD618" s="134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36" t="str">
        <f>IF(Y623&lt;0,"NO PAGAR","COBRAR'")</f>
        <v>COBRAR'</v>
      </c>
      <c r="Y624" s="13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36" t="str">
        <f>IF(C623&lt;0,"NO PAGAR","COBRAR'")</f>
        <v>COBRAR'</v>
      </c>
      <c r="C625" s="13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27" t="s">
        <v>9</v>
      </c>
      <c r="C626" s="1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27" t="s">
        <v>9</v>
      </c>
      <c r="Y626" s="1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29" t="s">
        <v>7</v>
      </c>
      <c r="F634" s="130"/>
      <c r="G634" s="13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29" t="s">
        <v>7</v>
      </c>
      <c r="AB634" s="130"/>
      <c r="AC634" s="13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29" t="s">
        <v>7</v>
      </c>
      <c r="O636" s="130"/>
      <c r="P636" s="130"/>
      <c r="Q636" s="131"/>
      <c r="R636" s="18">
        <f>SUM(R620:R635)</f>
        <v>0</v>
      </c>
      <c r="S636" s="3"/>
      <c r="V636" s="17"/>
      <c r="X636" s="12"/>
      <c r="Y636" s="10"/>
      <c r="AJ636" s="129" t="s">
        <v>7</v>
      </c>
      <c r="AK636" s="130"/>
      <c r="AL636" s="130"/>
      <c r="AM636" s="131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32" t="s">
        <v>29</v>
      </c>
      <c r="AD660" s="132"/>
      <c r="AE660" s="132"/>
    </row>
    <row r="661" spans="2:41">
      <c r="H661" s="133" t="s">
        <v>28</v>
      </c>
      <c r="I661" s="133"/>
      <c r="J661" s="133"/>
      <c r="V661" s="17"/>
      <c r="AC661" s="132"/>
      <c r="AD661" s="132"/>
      <c r="AE661" s="132"/>
    </row>
    <row r="662" spans="2:41">
      <c r="H662" s="133"/>
      <c r="I662" s="133"/>
      <c r="J662" s="133"/>
      <c r="V662" s="17"/>
      <c r="AC662" s="132"/>
      <c r="AD662" s="132"/>
      <c r="AE662" s="132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34" t="s">
        <v>20</v>
      </c>
      <c r="F666" s="134"/>
      <c r="G666" s="134"/>
      <c r="H666" s="134"/>
      <c r="V666" s="17"/>
      <c r="X666" s="23" t="s">
        <v>32</v>
      </c>
      <c r="Y666" s="20">
        <f>IF(B666="PAGADO",0,C671)</f>
        <v>0</v>
      </c>
      <c r="AA666" s="134" t="s">
        <v>20</v>
      </c>
      <c r="AB666" s="134"/>
      <c r="AC666" s="134"/>
      <c r="AD666" s="134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35" t="str">
        <f>IF(C671&lt;0,"NO PAGAR","COBRAR")</f>
        <v>COBRAR</v>
      </c>
      <c r="C672" s="13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5" t="str">
        <f>IF(Y671&lt;0,"NO PAGAR","COBRAR")</f>
        <v>COBRAR</v>
      </c>
      <c r="Y672" s="13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27" t="s">
        <v>9</v>
      </c>
      <c r="C673" s="12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27" t="s">
        <v>9</v>
      </c>
      <c r="Y673" s="12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29" t="s">
        <v>7</v>
      </c>
      <c r="F682" s="130"/>
      <c r="G682" s="13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29" t="s">
        <v>7</v>
      </c>
      <c r="AB682" s="130"/>
      <c r="AC682" s="13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29" t="s">
        <v>7</v>
      </c>
      <c r="O684" s="130"/>
      <c r="P684" s="130"/>
      <c r="Q684" s="131"/>
      <c r="R684" s="18">
        <f>SUM(R668:R683)</f>
        <v>0</v>
      </c>
      <c r="S684" s="3"/>
      <c r="V684" s="17"/>
      <c r="X684" s="12"/>
      <c r="Y684" s="10"/>
      <c r="AJ684" s="129" t="s">
        <v>7</v>
      </c>
      <c r="AK684" s="130"/>
      <c r="AL684" s="130"/>
      <c r="AM684" s="131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33" t="s">
        <v>30</v>
      </c>
      <c r="I706" s="133"/>
      <c r="J706" s="133"/>
      <c r="V706" s="17"/>
      <c r="AA706" s="133" t="s">
        <v>31</v>
      </c>
      <c r="AB706" s="133"/>
      <c r="AC706" s="133"/>
    </row>
    <row r="707" spans="2:41">
      <c r="H707" s="133"/>
      <c r="I707" s="133"/>
      <c r="J707" s="133"/>
      <c r="V707" s="17"/>
      <c r="AA707" s="133"/>
      <c r="AB707" s="133"/>
      <c r="AC707" s="133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34" t="s">
        <v>20</v>
      </c>
      <c r="F711" s="134"/>
      <c r="G711" s="134"/>
      <c r="H711" s="134"/>
      <c r="V711" s="17"/>
      <c r="X711" s="23" t="s">
        <v>32</v>
      </c>
      <c r="Y711" s="20">
        <f>IF(B1511="PAGADO",0,C716)</f>
        <v>0</v>
      </c>
      <c r="AA711" s="134" t="s">
        <v>20</v>
      </c>
      <c r="AB711" s="134"/>
      <c r="AC711" s="134"/>
      <c r="AD711" s="134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36" t="str">
        <f>IF(Y716&lt;0,"NO PAGAR","COBRAR'")</f>
        <v>COBRAR'</v>
      </c>
      <c r="Y717" s="13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36" t="str">
        <f>IF(C716&lt;0,"NO PAGAR","COBRAR'")</f>
        <v>COBRAR'</v>
      </c>
      <c r="C718" s="13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27" t="s">
        <v>9</v>
      </c>
      <c r="C719" s="12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27" t="s">
        <v>9</v>
      </c>
      <c r="Y719" s="12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29" t="s">
        <v>7</v>
      </c>
      <c r="F727" s="130"/>
      <c r="G727" s="13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29" t="s">
        <v>7</v>
      </c>
      <c r="AB727" s="130"/>
      <c r="AC727" s="13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29" t="s">
        <v>7</v>
      </c>
      <c r="O729" s="130"/>
      <c r="P729" s="130"/>
      <c r="Q729" s="131"/>
      <c r="R729" s="18">
        <f>SUM(R713:R728)</f>
        <v>0</v>
      </c>
      <c r="S729" s="3"/>
      <c r="V729" s="17"/>
      <c r="X729" s="12"/>
      <c r="Y729" s="10"/>
      <c r="AJ729" s="129" t="s">
        <v>7</v>
      </c>
      <c r="AK729" s="130"/>
      <c r="AL729" s="130"/>
      <c r="AM729" s="131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32" t="s">
        <v>29</v>
      </c>
      <c r="AD753" s="132"/>
      <c r="AE753" s="132"/>
    </row>
    <row r="754" spans="2:41">
      <c r="H754" s="133" t="s">
        <v>28</v>
      </c>
      <c r="I754" s="133"/>
      <c r="J754" s="133"/>
      <c r="V754" s="17"/>
      <c r="AC754" s="132"/>
      <c r="AD754" s="132"/>
      <c r="AE754" s="132"/>
    </row>
    <row r="755" spans="2:41">
      <c r="H755" s="133"/>
      <c r="I755" s="133"/>
      <c r="J755" s="133"/>
      <c r="V755" s="17"/>
      <c r="AC755" s="132"/>
      <c r="AD755" s="132"/>
      <c r="AE755" s="132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34" t="s">
        <v>20</v>
      </c>
      <c r="F759" s="134"/>
      <c r="G759" s="134"/>
      <c r="H759" s="134"/>
      <c r="V759" s="17"/>
      <c r="X759" s="23" t="s">
        <v>32</v>
      </c>
      <c r="Y759" s="20">
        <f>IF(B759="PAGADO",0,C764)</f>
        <v>0</v>
      </c>
      <c r="AA759" s="134" t="s">
        <v>20</v>
      </c>
      <c r="AB759" s="134"/>
      <c r="AC759" s="134"/>
      <c r="AD759" s="134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35" t="str">
        <f>IF(C764&lt;0,"NO PAGAR","COBRAR")</f>
        <v>COBRAR</v>
      </c>
      <c r="C765" s="13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5" t="str">
        <f>IF(Y764&lt;0,"NO PAGAR","COBRAR")</f>
        <v>COBRAR</v>
      </c>
      <c r="Y765" s="13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27" t="s">
        <v>9</v>
      </c>
      <c r="C766" s="1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27" t="s">
        <v>9</v>
      </c>
      <c r="Y766" s="1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29" t="s">
        <v>7</v>
      </c>
      <c r="F775" s="130"/>
      <c r="G775" s="13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29" t="s">
        <v>7</v>
      </c>
      <c r="AB775" s="130"/>
      <c r="AC775" s="13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29" t="s">
        <v>7</v>
      </c>
      <c r="O777" s="130"/>
      <c r="P777" s="130"/>
      <c r="Q777" s="131"/>
      <c r="R777" s="18">
        <f>SUM(R761:R776)</f>
        <v>0</v>
      </c>
      <c r="S777" s="3"/>
      <c r="V777" s="17"/>
      <c r="X777" s="12"/>
      <c r="Y777" s="10"/>
      <c r="AJ777" s="129" t="s">
        <v>7</v>
      </c>
      <c r="AK777" s="130"/>
      <c r="AL777" s="130"/>
      <c r="AM777" s="131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33" t="s">
        <v>30</v>
      </c>
      <c r="I799" s="133"/>
      <c r="J799" s="133"/>
      <c r="V799" s="17"/>
      <c r="AA799" s="133" t="s">
        <v>31</v>
      </c>
      <c r="AB799" s="133"/>
      <c r="AC799" s="133"/>
    </row>
    <row r="800" spans="1:43">
      <c r="H800" s="133"/>
      <c r="I800" s="133"/>
      <c r="J800" s="133"/>
      <c r="V800" s="17"/>
      <c r="AA800" s="133"/>
      <c r="AB800" s="133"/>
      <c r="AC800" s="133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34" t="s">
        <v>20</v>
      </c>
      <c r="F804" s="134"/>
      <c r="G804" s="134"/>
      <c r="H804" s="134"/>
      <c r="V804" s="17"/>
      <c r="X804" s="23" t="s">
        <v>32</v>
      </c>
      <c r="Y804" s="20">
        <f>IF(B1604="PAGADO",0,C809)</f>
        <v>0</v>
      </c>
      <c r="AA804" s="134" t="s">
        <v>20</v>
      </c>
      <c r="AB804" s="134"/>
      <c r="AC804" s="134"/>
      <c r="AD804" s="134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36" t="str">
        <f>IF(Y809&lt;0,"NO PAGAR","COBRAR'")</f>
        <v>COBRAR'</v>
      </c>
      <c r="Y810" s="13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36" t="str">
        <f>IF(C809&lt;0,"NO PAGAR","COBRAR'")</f>
        <v>COBRAR'</v>
      </c>
      <c r="C811" s="13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27" t="s">
        <v>9</v>
      </c>
      <c r="C812" s="1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27" t="s">
        <v>9</v>
      </c>
      <c r="Y812" s="1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29" t="s">
        <v>7</v>
      </c>
      <c r="F820" s="130"/>
      <c r="G820" s="13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29" t="s">
        <v>7</v>
      </c>
      <c r="AB820" s="130"/>
      <c r="AC820" s="13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29" t="s">
        <v>7</v>
      </c>
      <c r="O822" s="130"/>
      <c r="P822" s="130"/>
      <c r="Q822" s="131"/>
      <c r="R822" s="18">
        <f>SUM(R806:R821)</f>
        <v>0</v>
      </c>
      <c r="S822" s="3"/>
      <c r="V822" s="17"/>
      <c r="X822" s="12"/>
      <c r="Y822" s="10"/>
      <c r="AJ822" s="129" t="s">
        <v>7</v>
      </c>
      <c r="AK822" s="130"/>
      <c r="AL822" s="130"/>
      <c r="AM822" s="131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32" t="s">
        <v>29</v>
      </c>
      <c r="AD846" s="132"/>
      <c r="AE846" s="132"/>
    </row>
    <row r="847" spans="5:31">
      <c r="H847" s="133" t="s">
        <v>28</v>
      </c>
      <c r="I847" s="133"/>
      <c r="J847" s="133"/>
      <c r="V847" s="17"/>
      <c r="AC847" s="132"/>
      <c r="AD847" s="132"/>
      <c r="AE847" s="132"/>
    </row>
    <row r="848" spans="5:31">
      <c r="H848" s="133"/>
      <c r="I848" s="133"/>
      <c r="J848" s="133"/>
      <c r="V848" s="17"/>
      <c r="AC848" s="132"/>
      <c r="AD848" s="132"/>
      <c r="AE848" s="132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34" t="s">
        <v>20</v>
      </c>
      <c r="F852" s="134"/>
      <c r="G852" s="134"/>
      <c r="H852" s="134"/>
      <c r="V852" s="17"/>
      <c r="X852" s="23" t="s">
        <v>32</v>
      </c>
      <c r="Y852" s="20">
        <f>IF(B852="PAGADO",0,C857)</f>
        <v>0</v>
      </c>
      <c r="AA852" s="134" t="s">
        <v>20</v>
      </c>
      <c r="AB852" s="134"/>
      <c r="AC852" s="134"/>
      <c r="AD852" s="134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35" t="str">
        <f>IF(C857&lt;0,"NO PAGAR","COBRAR")</f>
        <v>COBRAR</v>
      </c>
      <c r="C858" s="13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5" t="str">
        <f>IF(Y857&lt;0,"NO PAGAR","COBRAR")</f>
        <v>COBRAR</v>
      </c>
      <c r="Y858" s="13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27" t="s">
        <v>9</v>
      </c>
      <c r="C859" s="1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27" t="s">
        <v>9</v>
      </c>
      <c r="Y859" s="1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29" t="s">
        <v>7</v>
      </c>
      <c r="F868" s="130"/>
      <c r="G868" s="13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29" t="s">
        <v>7</v>
      </c>
      <c r="AB868" s="130"/>
      <c r="AC868" s="13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29" t="s">
        <v>7</v>
      </c>
      <c r="O870" s="130"/>
      <c r="P870" s="130"/>
      <c r="Q870" s="131"/>
      <c r="R870" s="18">
        <f>SUM(R854:R869)</f>
        <v>0</v>
      </c>
      <c r="S870" s="3"/>
      <c r="V870" s="17"/>
      <c r="X870" s="12"/>
      <c r="Y870" s="10"/>
      <c r="AJ870" s="129" t="s">
        <v>7</v>
      </c>
      <c r="AK870" s="130"/>
      <c r="AL870" s="130"/>
      <c r="AM870" s="131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33" t="s">
        <v>30</v>
      </c>
      <c r="I892" s="133"/>
      <c r="J892" s="133"/>
      <c r="V892" s="17"/>
      <c r="AA892" s="133" t="s">
        <v>31</v>
      </c>
      <c r="AB892" s="133"/>
      <c r="AC892" s="133"/>
    </row>
    <row r="893" spans="1:43">
      <c r="H893" s="133"/>
      <c r="I893" s="133"/>
      <c r="J893" s="133"/>
      <c r="V893" s="17"/>
      <c r="AA893" s="133"/>
      <c r="AB893" s="133"/>
      <c r="AC893" s="133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34" t="s">
        <v>20</v>
      </c>
      <c r="F897" s="134"/>
      <c r="G897" s="134"/>
      <c r="H897" s="134"/>
      <c r="V897" s="17"/>
      <c r="X897" s="23" t="s">
        <v>32</v>
      </c>
      <c r="Y897" s="20">
        <f>IF(B1697="PAGADO",0,C902)</f>
        <v>0</v>
      </c>
      <c r="AA897" s="134" t="s">
        <v>20</v>
      </c>
      <c r="AB897" s="134"/>
      <c r="AC897" s="134"/>
      <c r="AD897" s="134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36" t="str">
        <f>IF(Y902&lt;0,"NO PAGAR","COBRAR'")</f>
        <v>COBRAR'</v>
      </c>
      <c r="Y903" s="13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36" t="str">
        <f>IF(C902&lt;0,"NO PAGAR","COBRAR'")</f>
        <v>COBRAR'</v>
      </c>
      <c r="C904" s="13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27" t="s">
        <v>9</v>
      </c>
      <c r="C905" s="12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27" t="s">
        <v>9</v>
      </c>
      <c r="Y905" s="12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29" t="s">
        <v>7</v>
      </c>
      <c r="F913" s="130"/>
      <c r="G913" s="13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29" t="s">
        <v>7</v>
      </c>
      <c r="AB913" s="130"/>
      <c r="AC913" s="13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29" t="s">
        <v>7</v>
      </c>
      <c r="O915" s="130"/>
      <c r="P915" s="130"/>
      <c r="Q915" s="131"/>
      <c r="R915" s="18">
        <f>SUM(R899:R914)</f>
        <v>0</v>
      </c>
      <c r="S915" s="3"/>
      <c r="V915" s="17"/>
      <c r="X915" s="12"/>
      <c r="Y915" s="10"/>
      <c r="AJ915" s="129" t="s">
        <v>7</v>
      </c>
      <c r="AK915" s="130"/>
      <c r="AL915" s="130"/>
      <c r="AM915" s="131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32" t="s">
        <v>29</v>
      </c>
      <c r="AD940" s="132"/>
      <c r="AE940" s="132"/>
    </row>
    <row r="941" spans="8:31">
      <c r="H941" s="133" t="s">
        <v>28</v>
      </c>
      <c r="I941" s="133"/>
      <c r="J941" s="133"/>
      <c r="V941" s="17"/>
      <c r="AC941" s="132"/>
      <c r="AD941" s="132"/>
      <c r="AE941" s="132"/>
    </row>
    <row r="942" spans="8:31">
      <c r="H942" s="133"/>
      <c r="I942" s="133"/>
      <c r="J942" s="133"/>
      <c r="V942" s="17"/>
      <c r="AC942" s="132"/>
      <c r="AD942" s="132"/>
      <c r="AE942" s="132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34" t="s">
        <v>20</v>
      </c>
      <c r="F946" s="134"/>
      <c r="G946" s="134"/>
      <c r="H946" s="134"/>
      <c r="V946" s="17"/>
      <c r="X946" s="23" t="s">
        <v>32</v>
      </c>
      <c r="Y946" s="20">
        <f>IF(B946="PAGADO",0,C951)</f>
        <v>0</v>
      </c>
      <c r="AA946" s="134" t="s">
        <v>20</v>
      </c>
      <c r="AB946" s="134"/>
      <c r="AC946" s="134"/>
      <c r="AD946" s="134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35" t="str">
        <f>IF(C951&lt;0,"NO PAGAR","COBRAR")</f>
        <v>COBRAR</v>
      </c>
      <c r="C952" s="13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5" t="str">
        <f>IF(Y951&lt;0,"NO PAGAR","COBRAR")</f>
        <v>COBRAR</v>
      </c>
      <c r="Y952" s="13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27" t="s">
        <v>9</v>
      </c>
      <c r="C953" s="1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27" t="s">
        <v>9</v>
      </c>
      <c r="Y953" s="1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29" t="s">
        <v>7</v>
      </c>
      <c r="F962" s="130"/>
      <c r="G962" s="13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29" t="s">
        <v>7</v>
      </c>
      <c r="AB962" s="130"/>
      <c r="AC962" s="13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29" t="s">
        <v>7</v>
      </c>
      <c r="O964" s="130"/>
      <c r="P964" s="130"/>
      <c r="Q964" s="131"/>
      <c r="R964" s="18">
        <f>SUM(R948:R963)</f>
        <v>0</v>
      </c>
      <c r="S964" s="3"/>
      <c r="V964" s="17"/>
      <c r="X964" s="12"/>
      <c r="Y964" s="10"/>
      <c r="AJ964" s="129" t="s">
        <v>7</v>
      </c>
      <c r="AK964" s="130"/>
      <c r="AL964" s="130"/>
      <c r="AM964" s="131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33" t="s">
        <v>30</v>
      </c>
      <c r="I986" s="133"/>
      <c r="J986" s="133"/>
      <c r="V986" s="17"/>
      <c r="AA986" s="133" t="s">
        <v>31</v>
      </c>
      <c r="AB986" s="133"/>
      <c r="AC986" s="133"/>
    </row>
    <row r="987" spans="1:43">
      <c r="H987" s="133"/>
      <c r="I987" s="133"/>
      <c r="J987" s="133"/>
      <c r="V987" s="17"/>
      <c r="AA987" s="133"/>
      <c r="AB987" s="133"/>
      <c r="AC987" s="133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34" t="s">
        <v>20</v>
      </c>
      <c r="F991" s="134"/>
      <c r="G991" s="134"/>
      <c r="H991" s="134"/>
      <c r="V991" s="17"/>
      <c r="X991" s="23" t="s">
        <v>32</v>
      </c>
      <c r="Y991" s="20">
        <f>IF(B1791="PAGADO",0,C996)</f>
        <v>0</v>
      </c>
      <c r="AA991" s="134" t="s">
        <v>20</v>
      </c>
      <c r="AB991" s="134"/>
      <c r="AC991" s="134"/>
      <c r="AD991" s="134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36" t="str">
        <f>IF(Y996&lt;0,"NO PAGAR","COBRAR'")</f>
        <v>COBRAR'</v>
      </c>
      <c r="Y997" s="13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36" t="str">
        <f>IF(C996&lt;0,"NO PAGAR","COBRAR'")</f>
        <v>COBRAR'</v>
      </c>
      <c r="C998" s="13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27" t="s">
        <v>9</v>
      </c>
      <c r="C999" s="12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27" t="s">
        <v>9</v>
      </c>
      <c r="Y999" s="12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29" t="s">
        <v>7</v>
      </c>
      <c r="F1007" s="130"/>
      <c r="G1007" s="13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29" t="s">
        <v>7</v>
      </c>
      <c r="AB1007" s="130"/>
      <c r="AC1007" s="13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29" t="s">
        <v>7</v>
      </c>
      <c r="O1009" s="130"/>
      <c r="P1009" s="130"/>
      <c r="Q1009" s="131"/>
      <c r="R1009" s="18">
        <f>SUM(R993:R1008)</f>
        <v>0</v>
      </c>
      <c r="S1009" s="3"/>
      <c r="V1009" s="17"/>
      <c r="X1009" s="12"/>
      <c r="Y1009" s="10"/>
      <c r="AJ1009" s="129" t="s">
        <v>7</v>
      </c>
      <c r="AK1009" s="130"/>
      <c r="AL1009" s="130"/>
      <c r="AM1009" s="131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32" t="s">
        <v>29</v>
      </c>
      <c r="AD1033" s="132"/>
      <c r="AE1033" s="132"/>
    </row>
    <row r="1034" spans="2:41">
      <c r="H1034" s="133" t="s">
        <v>28</v>
      </c>
      <c r="I1034" s="133"/>
      <c r="J1034" s="133"/>
      <c r="V1034" s="17"/>
      <c r="AC1034" s="132"/>
      <c r="AD1034" s="132"/>
      <c r="AE1034" s="132"/>
    </row>
    <row r="1035" spans="2:41">
      <c r="H1035" s="133"/>
      <c r="I1035" s="133"/>
      <c r="J1035" s="133"/>
      <c r="V1035" s="17"/>
      <c r="AC1035" s="132"/>
      <c r="AD1035" s="132"/>
      <c r="AE1035" s="132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34" t="s">
        <v>20</v>
      </c>
      <c r="F1039" s="134"/>
      <c r="G1039" s="134"/>
      <c r="H1039" s="134"/>
      <c r="V1039" s="17"/>
      <c r="X1039" s="23" t="s">
        <v>32</v>
      </c>
      <c r="Y1039" s="20">
        <f>IF(B1039="PAGADO",0,C1044)</f>
        <v>0</v>
      </c>
      <c r="AA1039" s="134" t="s">
        <v>20</v>
      </c>
      <c r="AB1039" s="134"/>
      <c r="AC1039" s="134"/>
      <c r="AD1039" s="134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35" t="str">
        <f>IF(C1044&lt;0,"NO PAGAR","COBRAR")</f>
        <v>COBRAR</v>
      </c>
      <c r="C1045" s="13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5" t="str">
        <f>IF(Y1044&lt;0,"NO PAGAR","COBRAR")</f>
        <v>COBRAR</v>
      </c>
      <c r="Y1045" s="13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27" t="s">
        <v>9</v>
      </c>
      <c r="C1046" s="1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27" t="s">
        <v>9</v>
      </c>
      <c r="Y1046" s="1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29" t="s">
        <v>7</v>
      </c>
      <c r="F1055" s="130"/>
      <c r="G1055" s="13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29" t="s">
        <v>7</v>
      </c>
      <c r="AB1055" s="130"/>
      <c r="AC1055" s="13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29" t="s">
        <v>7</v>
      </c>
      <c r="O1057" s="130"/>
      <c r="P1057" s="130"/>
      <c r="Q1057" s="131"/>
      <c r="R1057" s="18">
        <f>SUM(R1041:R1056)</f>
        <v>0</v>
      </c>
      <c r="S1057" s="3"/>
      <c r="V1057" s="17"/>
      <c r="X1057" s="12"/>
      <c r="Y1057" s="10"/>
      <c r="AJ1057" s="129" t="s">
        <v>7</v>
      </c>
      <c r="AK1057" s="130"/>
      <c r="AL1057" s="130"/>
      <c r="AM1057" s="131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33" t="s">
        <v>30</v>
      </c>
      <c r="I1079" s="133"/>
      <c r="J1079" s="133"/>
      <c r="V1079" s="17"/>
      <c r="AA1079" s="133" t="s">
        <v>31</v>
      </c>
      <c r="AB1079" s="133"/>
      <c r="AC1079" s="133"/>
    </row>
    <row r="1080" spans="1:43">
      <c r="H1080" s="133"/>
      <c r="I1080" s="133"/>
      <c r="J1080" s="133"/>
      <c r="V1080" s="17"/>
      <c r="AA1080" s="133"/>
      <c r="AB1080" s="133"/>
      <c r="AC1080" s="133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34" t="s">
        <v>20</v>
      </c>
      <c r="F1084" s="134"/>
      <c r="G1084" s="134"/>
      <c r="H1084" s="134"/>
      <c r="V1084" s="17"/>
      <c r="X1084" s="23" t="s">
        <v>32</v>
      </c>
      <c r="Y1084" s="20">
        <f>IF(B1884="PAGADO",0,C1089)</f>
        <v>0</v>
      </c>
      <c r="AA1084" s="134" t="s">
        <v>20</v>
      </c>
      <c r="AB1084" s="134"/>
      <c r="AC1084" s="134"/>
      <c r="AD1084" s="134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36" t="str">
        <f>IF(Y1089&lt;0,"NO PAGAR","COBRAR'")</f>
        <v>COBRAR'</v>
      </c>
      <c r="Y1090" s="13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36" t="str">
        <f>IF(C1089&lt;0,"NO PAGAR","COBRAR'")</f>
        <v>COBRAR'</v>
      </c>
      <c r="C1091" s="13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27" t="s">
        <v>9</v>
      </c>
      <c r="C1092" s="12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27" t="s">
        <v>9</v>
      </c>
      <c r="Y1092" s="12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29" t="s">
        <v>7</v>
      </c>
      <c r="F1100" s="130"/>
      <c r="G1100" s="13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29" t="s">
        <v>7</v>
      </c>
      <c r="AB1100" s="130"/>
      <c r="AC1100" s="13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29" t="s">
        <v>7</v>
      </c>
      <c r="O1102" s="130"/>
      <c r="P1102" s="130"/>
      <c r="Q1102" s="131"/>
      <c r="R1102" s="18">
        <f>SUM(R1086:R1101)</f>
        <v>0</v>
      </c>
      <c r="S1102" s="3"/>
      <c r="V1102" s="17"/>
      <c r="X1102" s="12"/>
      <c r="Y1102" s="10"/>
      <c r="AJ1102" s="129" t="s">
        <v>7</v>
      </c>
      <c r="AK1102" s="130"/>
      <c r="AL1102" s="130"/>
      <c r="AM1102" s="131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/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215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202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259</v>
      </c>
      <c r="AB53" s="134"/>
      <c r="AC53" s="134"/>
      <c r="AD53" s="134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29" t="s">
        <v>7</v>
      </c>
      <c r="AB69" s="130"/>
      <c r="AC69" s="13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312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4" t="s">
        <v>224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2" t="s">
        <v>29</v>
      </c>
      <c r="AD194" s="132"/>
      <c r="AE194" s="132"/>
    </row>
    <row r="195" spans="2:41">
      <c r="H195" s="133" t="s">
        <v>28</v>
      </c>
      <c r="I195" s="133"/>
      <c r="J195" s="133"/>
      <c r="V195" s="17"/>
      <c r="AC195" s="132"/>
      <c r="AD195" s="132"/>
      <c r="AE195" s="132"/>
    </row>
    <row r="196" spans="2:41">
      <c r="H196" s="133"/>
      <c r="I196" s="133"/>
      <c r="J196" s="133"/>
      <c r="V196" s="17"/>
      <c r="AC196" s="132"/>
      <c r="AD196" s="132"/>
      <c r="AE196" s="132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4" t="s">
        <v>441</v>
      </c>
      <c r="F200" s="134"/>
      <c r="G200" s="134"/>
      <c r="H200" s="134"/>
      <c r="V200" s="17"/>
      <c r="X200" s="23" t="s">
        <v>130</v>
      </c>
      <c r="Y200" s="20">
        <f>IF(B200="PAGADO",0,C205)</f>
        <v>520</v>
      </c>
      <c r="AA200" s="134" t="s">
        <v>20</v>
      </c>
      <c r="AB200" s="134"/>
      <c r="AC200" s="134"/>
      <c r="AD200" s="134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35" t="str">
        <f>IF(C205&lt;0,"NO PAGAR","COBRAR")</f>
        <v>COBRAR</v>
      </c>
      <c r="C206" s="13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5" t="str">
        <f>IF(Y205&lt;0,"NO PAGAR","COBRAR")</f>
        <v>COBRAR</v>
      </c>
      <c r="Y206" s="13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27" t="s">
        <v>9</v>
      </c>
      <c r="C207" s="12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27" t="s">
        <v>9</v>
      </c>
      <c r="Y207" s="12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29" t="s">
        <v>7</v>
      </c>
      <c r="F216" s="130"/>
      <c r="G216" s="13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29" t="s">
        <v>7</v>
      </c>
      <c r="AB216" s="130"/>
      <c r="AC216" s="13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29" t="s">
        <v>7</v>
      </c>
      <c r="O218" s="130"/>
      <c r="P218" s="130"/>
      <c r="Q218" s="131"/>
      <c r="R218" s="18">
        <f>SUM(R202:R217)</f>
        <v>0</v>
      </c>
      <c r="S218" s="3"/>
      <c r="V218" s="17"/>
      <c r="X218" s="12"/>
      <c r="Y218" s="10"/>
      <c r="AJ218" s="129" t="s">
        <v>7</v>
      </c>
      <c r="AK218" s="130"/>
      <c r="AL218" s="130"/>
      <c r="AM218" s="131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3" t="s">
        <v>30</v>
      </c>
      <c r="I240" s="133"/>
      <c r="J240" s="133"/>
      <c r="V240" s="17"/>
      <c r="AA240" s="133" t="s">
        <v>31</v>
      </c>
      <c r="AB240" s="133"/>
      <c r="AC240" s="133"/>
    </row>
    <row r="241" spans="2:41">
      <c r="H241" s="133"/>
      <c r="I241" s="133"/>
      <c r="J241" s="133"/>
      <c r="V241" s="17"/>
      <c r="AA241" s="133"/>
      <c r="AB241" s="133"/>
      <c r="AC241" s="133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4" t="s">
        <v>224</v>
      </c>
      <c r="F245" s="134"/>
      <c r="G245" s="134"/>
      <c r="H245" s="134"/>
      <c r="V245" s="17"/>
      <c r="X245" s="23" t="s">
        <v>130</v>
      </c>
      <c r="Y245" s="20">
        <f>IF(B245="PAGADO",0,C250)</f>
        <v>0</v>
      </c>
      <c r="AA245" s="134" t="s">
        <v>566</v>
      </c>
      <c r="AB245" s="134"/>
      <c r="AC245" s="134"/>
      <c r="AD245" s="134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36" t="str">
        <f>IF(Y250&lt;0,"NO PAGAR","COBRAR'")</f>
        <v>COBRAR'</v>
      </c>
      <c r="Y251" s="13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36" t="str">
        <f>IF(C250&lt;0,"NO PAGAR","COBRAR'")</f>
        <v>COBRAR'</v>
      </c>
      <c r="C252" s="13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27" t="s">
        <v>9</v>
      </c>
      <c r="C253" s="12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27" t="s">
        <v>9</v>
      </c>
      <c r="Y253" s="12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29" t="s">
        <v>7</v>
      </c>
      <c r="F261" s="130"/>
      <c r="G261" s="13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29" t="s">
        <v>7</v>
      </c>
      <c r="AB261" s="130"/>
      <c r="AC261" s="13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29" t="s">
        <v>7</v>
      </c>
      <c r="O263" s="130"/>
      <c r="P263" s="130"/>
      <c r="Q263" s="131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29" t="s">
        <v>7</v>
      </c>
      <c r="AK263" s="130"/>
      <c r="AL263" s="130"/>
      <c r="AM263" s="131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2" t="s">
        <v>29</v>
      </c>
      <c r="AD286" s="132"/>
      <c r="AE286" s="132"/>
    </row>
    <row r="287" spans="2:31">
      <c r="H287" s="133" t="s">
        <v>28</v>
      </c>
      <c r="I287" s="133"/>
      <c r="J287" s="133"/>
      <c r="V287" s="17"/>
      <c r="AC287" s="132"/>
      <c r="AD287" s="132"/>
      <c r="AE287" s="132"/>
    </row>
    <row r="288" spans="2:31">
      <c r="H288" s="133"/>
      <c r="I288" s="133"/>
      <c r="J288" s="133"/>
      <c r="V288" s="17"/>
      <c r="AC288" s="132"/>
      <c r="AD288" s="132"/>
      <c r="AE288" s="132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4" t="s">
        <v>20</v>
      </c>
      <c r="F292" s="134"/>
      <c r="G292" s="134"/>
      <c r="H292" s="134"/>
      <c r="V292" s="17"/>
      <c r="X292" s="23" t="s">
        <v>583</v>
      </c>
      <c r="Y292" s="20">
        <f>IF(B292="PAGADO",0,C297)</f>
        <v>0</v>
      </c>
      <c r="AA292" s="134" t="s">
        <v>224</v>
      </c>
      <c r="AB292" s="134"/>
      <c r="AC292" s="134"/>
      <c r="AD292" s="134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35" t="str">
        <f>IF(C297&lt;0,"NO PAGAR","COBRAR")</f>
        <v>COBRAR</v>
      </c>
      <c r="C298" s="13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5" t="str">
        <f>IF(Y297&lt;0,"NO PAGAR","COBRAR")</f>
        <v>COBRAR</v>
      </c>
      <c r="Y298" s="13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27" t="s">
        <v>9</v>
      </c>
      <c r="C299" s="12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27" t="s">
        <v>9</v>
      </c>
      <c r="Y299" s="12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29" t="s">
        <v>7</v>
      </c>
      <c r="F308" s="130"/>
      <c r="G308" s="13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29" t="s">
        <v>7</v>
      </c>
      <c r="AB308" s="130"/>
      <c r="AC308" s="13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29" t="s">
        <v>7</v>
      </c>
      <c r="O310" s="130"/>
      <c r="P310" s="130"/>
      <c r="Q310" s="131"/>
      <c r="R310" s="18">
        <f>SUM(R294:R309)</f>
        <v>0</v>
      </c>
      <c r="S310" s="3"/>
      <c r="V310" s="17"/>
      <c r="X310" s="12"/>
      <c r="Y310" s="10"/>
      <c r="AJ310" s="129" t="s">
        <v>7</v>
      </c>
      <c r="AK310" s="130"/>
      <c r="AL310" s="130"/>
      <c r="AM310" s="131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3" t="s">
        <v>30</v>
      </c>
      <c r="I332" s="133"/>
      <c r="J332" s="133"/>
      <c r="V332" s="17"/>
      <c r="AA332" s="133" t="s">
        <v>31</v>
      </c>
      <c r="AB332" s="133"/>
      <c r="AC332" s="133"/>
    </row>
    <row r="333" spans="1:43">
      <c r="H333" s="133"/>
      <c r="I333" s="133"/>
      <c r="J333" s="133"/>
      <c r="V333" s="17"/>
      <c r="AA333" s="133"/>
      <c r="AB333" s="133"/>
      <c r="AC333" s="133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4" t="s">
        <v>566</v>
      </c>
      <c r="F337" s="134"/>
      <c r="G337" s="134"/>
      <c r="H337" s="134"/>
      <c r="V337" s="17"/>
      <c r="X337" s="23" t="s">
        <v>32</v>
      </c>
      <c r="Y337" s="20">
        <f>IF(B337="PAGADO",0,C342)</f>
        <v>0</v>
      </c>
      <c r="AA337" s="134" t="s">
        <v>20</v>
      </c>
      <c r="AB337" s="134"/>
      <c r="AC337" s="134"/>
      <c r="AD337" s="134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36" t="str">
        <f>IF(Y342&lt;0,"NO PAGAR","COBRAR'")</f>
        <v>COBRAR'</v>
      </c>
      <c r="Y343" s="13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36" t="str">
        <f>IF(C342&lt;0,"NO PAGAR","COBRAR'")</f>
        <v>COBRAR'</v>
      </c>
      <c r="C344" s="13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27" t="s">
        <v>9</v>
      </c>
      <c r="C345" s="12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27" t="s">
        <v>9</v>
      </c>
      <c r="Y345" s="12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29" t="s">
        <v>7</v>
      </c>
      <c r="F353" s="130"/>
      <c r="G353" s="13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29" t="s">
        <v>7</v>
      </c>
      <c r="AB353" s="130"/>
      <c r="AC353" s="13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29" t="s">
        <v>7</v>
      </c>
      <c r="O355" s="130"/>
      <c r="P355" s="130"/>
      <c r="Q355" s="131"/>
      <c r="R355" s="18">
        <f>SUM(R339:R354)</f>
        <v>0</v>
      </c>
      <c r="S355" s="3"/>
      <c r="V355" s="17"/>
      <c r="X355" s="12"/>
      <c r="Y355" s="10"/>
      <c r="AJ355" s="129" t="s">
        <v>7</v>
      </c>
      <c r="AK355" s="130"/>
      <c r="AL355" s="130"/>
      <c r="AM355" s="131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2" t="s">
        <v>29</v>
      </c>
      <c r="AD373" s="132"/>
      <c r="AE373" s="132"/>
    </row>
    <row r="374" spans="2:41">
      <c r="H374" s="133" t="s">
        <v>28</v>
      </c>
      <c r="I374" s="133"/>
      <c r="J374" s="133"/>
      <c r="V374" s="17"/>
      <c r="AC374" s="132"/>
      <c r="AD374" s="132"/>
      <c r="AE374" s="132"/>
    </row>
    <row r="375" spans="2:41">
      <c r="H375" s="133"/>
      <c r="I375" s="133"/>
      <c r="J375" s="133"/>
      <c r="V375" s="17"/>
      <c r="AC375" s="132"/>
      <c r="AD375" s="132"/>
      <c r="AE375" s="132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4" t="s">
        <v>20</v>
      </c>
      <c r="F379" s="134"/>
      <c r="G379" s="134"/>
      <c r="H379" s="134"/>
      <c r="V379" s="17"/>
      <c r="X379" s="23" t="s">
        <v>82</v>
      </c>
      <c r="Y379" s="20">
        <f>IF(B379="PAGADO",0,C384)</f>
        <v>0</v>
      </c>
      <c r="AA379" s="134" t="s">
        <v>566</v>
      </c>
      <c r="AB379" s="134"/>
      <c r="AC379" s="134"/>
      <c r="AD379" s="134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35" t="str">
        <f>IF(C384&lt;0,"NO PAGAR","COBRAR")</f>
        <v>COBRAR</v>
      </c>
      <c r="C385" s="13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5" t="str">
        <f>IF(Y384&lt;0,"NO PAGAR","COBRAR")</f>
        <v>COBRAR</v>
      </c>
      <c r="Y385" s="13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27" t="s">
        <v>9</v>
      </c>
      <c r="C386" s="12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27" t="s">
        <v>9</v>
      </c>
      <c r="Y386" s="12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29" t="s">
        <v>7</v>
      </c>
      <c r="F395" s="130"/>
      <c r="G395" s="13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29" t="s">
        <v>7</v>
      </c>
      <c r="AB395" s="130"/>
      <c r="AC395" s="13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29" t="s">
        <v>7</v>
      </c>
      <c r="O397" s="130"/>
      <c r="P397" s="130"/>
      <c r="Q397" s="131"/>
      <c r="R397" s="18">
        <f>SUM(R381:R396)</f>
        <v>0</v>
      </c>
      <c r="S397" s="3"/>
      <c r="V397" s="17"/>
      <c r="X397" s="12"/>
      <c r="Y397" s="10"/>
      <c r="AJ397" s="129" t="s">
        <v>7</v>
      </c>
      <c r="AK397" s="130"/>
      <c r="AL397" s="130"/>
      <c r="AM397" s="131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33" t="s">
        <v>30</v>
      </c>
      <c r="I414" s="133"/>
      <c r="J414" s="133"/>
      <c r="V414" s="17"/>
      <c r="AA414" s="133" t="s">
        <v>31</v>
      </c>
      <c r="AB414" s="133"/>
      <c r="AC414" s="133"/>
    </row>
    <row r="415" spans="1:43">
      <c r="H415" s="133"/>
      <c r="I415" s="133"/>
      <c r="J415" s="133"/>
      <c r="V415" s="17"/>
      <c r="AA415" s="133"/>
      <c r="AB415" s="133"/>
      <c r="AC415" s="133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34" t="s">
        <v>20</v>
      </c>
      <c r="F419" s="134"/>
      <c r="G419" s="134"/>
      <c r="H419" s="134"/>
      <c r="V419" s="17"/>
      <c r="X419" s="23" t="s">
        <v>82</v>
      </c>
      <c r="Y419" s="20">
        <f>IF(B1212="PAGADO",0,C424)</f>
        <v>0</v>
      </c>
      <c r="AA419" s="134" t="s">
        <v>852</v>
      </c>
      <c r="AB419" s="134"/>
      <c r="AC419" s="134"/>
      <c r="AD419" s="134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6" t="str">
        <f>IF(Y424&lt;0,"NO PAGAR","COBRAR'")</f>
        <v>COBRAR'</v>
      </c>
      <c r="Y425" s="13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36" t="str">
        <f>IF(C424&lt;0,"NO PAGAR","COBRAR'")</f>
        <v>COBRAR'</v>
      </c>
      <c r="C426" s="13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27" t="s">
        <v>9</v>
      </c>
      <c r="C427" s="12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27" t="s">
        <v>9</v>
      </c>
      <c r="Y427" s="12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29" t="s">
        <v>7</v>
      </c>
      <c r="F435" s="130"/>
      <c r="G435" s="13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29" t="s">
        <v>7</v>
      </c>
      <c r="AB435" s="130"/>
      <c r="AC435" s="13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29" t="s">
        <v>7</v>
      </c>
      <c r="O437" s="130"/>
      <c r="P437" s="130"/>
      <c r="Q437" s="131"/>
      <c r="R437" s="18">
        <f>SUM(R421:R436)</f>
        <v>0</v>
      </c>
      <c r="S437" s="3"/>
      <c r="V437" s="17"/>
      <c r="X437" s="12"/>
      <c r="Y437" s="10"/>
      <c r="AJ437" s="129" t="s">
        <v>7</v>
      </c>
      <c r="AK437" s="130"/>
      <c r="AL437" s="130"/>
      <c r="AM437" s="131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2" t="s">
        <v>29</v>
      </c>
      <c r="AD458" s="132"/>
      <c r="AE458" s="132"/>
    </row>
    <row r="459" spans="2:31">
      <c r="H459" s="133" t="s">
        <v>28</v>
      </c>
      <c r="I459" s="133"/>
      <c r="J459" s="133"/>
      <c r="V459" s="17"/>
      <c r="AC459" s="132"/>
      <c r="AD459" s="132"/>
      <c r="AE459" s="132"/>
    </row>
    <row r="460" spans="2:31">
      <c r="H460" s="133"/>
      <c r="I460" s="133"/>
      <c r="J460" s="133"/>
      <c r="V460" s="17"/>
      <c r="AC460" s="132"/>
      <c r="AD460" s="132"/>
      <c r="AE460" s="132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34" t="s">
        <v>20</v>
      </c>
      <c r="F464" s="134"/>
      <c r="G464" s="134"/>
      <c r="H464" s="134"/>
      <c r="V464" s="17"/>
      <c r="X464" s="23" t="s">
        <v>32</v>
      </c>
      <c r="Y464" s="20">
        <f>IF(B464="PAGADO",0,C469)</f>
        <v>0</v>
      </c>
      <c r="AA464" s="134" t="s">
        <v>20</v>
      </c>
      <c r="AB464" s="134"/>
      <c r="AC464" s="134"/>
      <c r="AD464" s="134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35" t="str">
        <f>IF(C469&lt;0,"NO PAGAR","COBRAR")</f>
        <v>COBRAR</v>
      </c>
      <c r="C470" s="13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5" t="str">
        <f>IF(Y469&lt;0,"NO PAGAR","COBRAR")</f>
        <v>COBRAR</v>
      </c>
      <c r="Y470" s="13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27" t="s">
        <v>9</v>
      </c>
      <c r="C471" s="12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27" t="s">
        <v>9</v>
      </c>
      <c r="Y471" s="12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29" t="s">
        <v>7</v>
      </c>
      <c r="F480" s="130"/>
      <c r="G480" s="13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29" t="s">
        <v>7</v>
      </c>
      <c r="AB480" s="130"/>
      <c r="AC480" s="13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29" t="s">
        <v>7</v>
      </c>
      <c r="O482" s="130"/>
      <c r="P482" s="130"/>
      <c r="Q482" s="131"/>
      <c r="R482" s="18">
        <f>SUM(R466:R481)</f>
        <v>0</v>
      </c>
      <c r="S482" s="3"/>
      <c r="V482" s="17"/>
      <c r="X482" s="12"/>
      <c r="Y482" s="10"/>
      <c r="AJ482" s="129" t="s">
        <v>7</v>
      </c>
      <c r="AK482" s="130"/>
      <c r="AL482" s="130"/>
      <c r="AM482" s="131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3" t="s">
        <v>30</v>
      </c>
      <c r="I504" s="133"/>
      <c r="J504" s="133"/>
      <c r="V504" s="17"/>
      <c r="AA504" s="133" t="s">
        <v>31</v>
      </c>
      <c r="AB504" s="133"/>
      <c r="AC504" s="133"/>
    </row>
    <row r="505" spans="1:43">
      <c r="H505" s="133"/>
      <c r="I505" s="133"/>
      <c r="J505" s="133"/>
      <c r="V505" s="17"/>
      <c r="AA505" s="133"/>
      <c r="AB505" s="133"/>
      <c r="AC505" s="133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34" t="s">
        <v>20</v>
      </c>
      <c r="F509" s="134"/>
      <c r="G509" s="134"/>
      <c r="H509" s="134"/>
      <c r="V509" s="17"/>
      <c r="X509" s="23" t="s">
        <v>32</v>
      </c>
      <c r="Y509" s="20">
        <f>IF(B1309="PAGADO",0,C514)</f>
        <v>0</v>
      </c>
      <c r="AA509" s="134" t="s">
        <v>20</v>
      </c>
      <c r="AB509" s="134"/>
      <c r="AC509" s="134"/>
      <c r="AD509" s="134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6" t="str">
        <f>IF(Y514&lt;0,"NO PAGAR","COBRAR'")</f>
        <v>COBRAR'</v>
      </c>
      <c r="Y515" s="13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36" t="str">
        <f>IF(C514&lt;0,"NO PAGAR","COBRAR'")</f>
        <v>COBRAR'</v>
      </c>
      <c r="C516" s="13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27" t="s">
        <v>9</v>
      </c>
      <c r="C517" s="12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27" t="s">
        <v>9</v>
      </c>
      <c r="Y517" s="12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29" t="s">
        <v>7</v>
      </c>
      <c r="F525" s="130"/>
      <c r="G525" s="13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29" t="s">
        <v>7</v>
      </c>
      <c r="AB525" s="130"/>
      <c r="AC525" s="131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29" t="s">
        <v>7</v>
      </c>
      <c r="O527" s="130"/>
      <c r="P527" s="130"/>
      <c r="Q527" s="131"/>
      <c r="R527" s="18">
        <f>SUM(R511:R526)</f>
        <v>0</v>
      </c>
      <c r="S527" s="3"/>
      <c r="V527" s="17"/>
      <c r="X527" s="12"/>
      <c r="Y527" s="10"/>
      <c r="AJ527" s="129" t="s">
        <v>7</v>
      </c>
      <c r="AK527" s="130"/>
      <c r="AL527" s="130"/>
      <c r="AM527" s="131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2" t="s">
        <v>29</v>
      </c>
      <c r="AD557" s="132"/>
      <c r="AE557" s="132"/>
    </row>
    <row r="558" spans="8:31">
      <c r="H558" s="133" t="s">
        <v>28</v>
      </c>
      <c r="I558" s="133"/>
      <c r="J558" s="133"/>
      <c r="V558" s="17"/>
      <c r="AC558" s="132"/>
      <c r="AD558" s="132"/>
      <c r="AE558" s="132"/>
    </row>
    <row r="559" spans="8:31">
      <c r="H559" s="133"/>
      <c r="I559" s="133"/>
      <c r="J559" s="133"/>
      <c r="V559" s="17"/>
      <c r="AC559" s="132"/>
      <c r="AD559" s="132"/>
      <c r="AE559" s="132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34" t="s">
        <v>20</v>
      </c>
      <c r="F563" s="134"/>
      <c r="G563" s="134"/>
      <c r="H563" s="134"/>
      <c r="V563" s="17"/>
      <c r="X563" s="23" t="s">
        <v>32</v>
      </c>
      <c r="Y563" s="20">
        <f>IF(B563="PAGADO",0,C568)</f>
        <v>0</v>
      </c>
      <c r="AA563" s="134" t="s">
        <v>20</v>
      </c>
      <c r="AB563" s="134"/>
      <c r="AC563" s="134"/>
      <c r="AD563" s="134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35" t="str">
        <f>IF(C568&lt;0,"NO PAGAR","COBRAR")</f>
        <v>COBRAR</v>
      </c>
      <c r="C569" s="135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5" t="str">
        <f>IF(Y568&lt;0,"NO PAGAR","COBRAR")</f>
        <v>COBRAR</v>
      </c>
      <c r="Y569" s="13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27" t="s">
        <v>9</v>
      </c>
      <c r="C570" s="128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27" t="s">
        <v>9</v>
      </c>
      <c r="Y570" s="128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29" t="s">
        <v>7</v>
      </c>
      <c r="F579" s="130"/>
      <c r="G579" s="131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29" t="s">
        <v>7</v>
      </c>
      <c r="AB579" s="130"/>
      <c r="AC579" s="131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29" t="s">
        <v>7</v>
      </c>
      <c r="O581" s="130"/>
      <c r="P581" s="130"/>
      <c r="Q581" s="131"/>
      <c r="R581" s="18">
        <f>SUM(R565:R580)</f>
        <v>0</v>
      </c>
      <c r="S581" s="3"/>
      <c r="V581" s="17"/>
      <c r="X581" s="12"/>
      <c r="Y581" s="10"/>
      <c r="AJ581" s="129" t="s">
        <v>7</v>
      </c>
      <c r="AK581" s="130"/>
      <c r="AL581" s="130"/>
      <c r="AM581" s="131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3" t="s">
        <v>30</v>
      </c>
      <c r="I603" s="133"/>
      <c r="J603" s="133"/>
      <c r="V603" s="17"/>
      <c r="AA603" s="133" t="s">
        <v>31</v>
      </c>
      <c r="AB603" s="133"/>
      <c r="AC603" s="133"/>
    </row>
    <row r="604" spans="1:43">
      <c r="H604" s="133"/>
      <c r="I604" s="133"/>
      <c r="J604" s="133"/>
      <c r="V604" s="17"/>
      <c r="AA604" s="133"/>
      <c r="AB604" s="133"/>
      <c r="AC604" s="133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34" t="s">
        <v>20</v>
      </c>
      <c r="F608" s="134"/>
      <c r="G608" s="134"/>
      <c r="H608" s="134"/>
      <c r="V608" s="17"/>
      <c r="X608" s="23" t="s">
        <v>32</v>
      </c>
      <c r="Y608" s="20">
        <f>IF(B1408="PAGADO",0,C613)</f>
        <v>0</v>
      </c>
      <c r="AA608" s="134" t="s">
        <v>20</v>
      </c>
      <c r="AB608" s="134"/>
      <c r="AC608" s="134"/>
      <c r="AD608" s="134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6" t="str">
        <f>IF(Y613&lt;0,"NO PAGAR","COBRAR'")</f>
        <v>COBRAR'</v>
      </c>
      <c r="Y614" s="136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36" t="str">
        <f>IF(C613&lt;0,"NO PAGAR","COBRAR'")</f>
        <v>COBRAR'</v>
      </c>
      <c r="C615" s="136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27" t="s">
        <v>9</v>
      </c>
      <c r="C616" s="128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27" t="s">
        <v>9</v>
      </c>
      <c r="Y616" s="12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29" t="s">
        <v>7</v>
      </c>
      <c r="F624" s="130"/>
      <c r="G624" s="131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29" t="s">
        <v>7</v>
      </c>
      <c r="AB624" s="130"/>
      <c r="AC624" s="131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29" t="s">
        <v>7</v>
      </c>
      <c r="O626" s="130"/>
      <c r="P626" s="130"/>
      <c r="Q626" s="131"/>
      <c r="R626" s="18">
        <f>SUM(R610:R625)</f>
        <v>0</v>
      </c>
      <c r="S626" s="3"/>
      <c r="V626" s="17"/>
      <c r="X626" s="12"/>
      <c r="Y626" s="10"/>
      <c r="AJ626" s="129" t="s">
        <v>7</v>
      </c>
      <c r="AK626" s="130"/>
      <c r="AL626" s="130"/>
      <c r="AM626" s="131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2" t="s">
        <v>29</v>
      </c>
      <c r="AD650" s="132"/>
      <c r="AE650" s="132"/>
    </row>
    <row r="651" spans="2:31">
      <c r="H651" s="133" t="s">
        <v>28</v>
      </c>
      <c r="I651" s="133"/>
      <c r="J651" s="133"/>
      <c r="V651" s="17"/>
      <c r="AC651" s="132"/>
      <c r="AD651" s="132"/>
      <c r="AE651" s="132"/>
    </row>
    <row r="652" spans="2:31">
      <c r="H652" s="133"/>
      <c r="I652" s="133"/>
      <c r="J652" s="133"/>
      <c r="V652" s="17"/>
      <c r="AC652" s="132"/>
      <c r="AD652" s="132"/>
      <c r="AE652" s="132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34" t="s">
        <v>20</v>
      </c>
      <c r="F656" s="134"/>
      <c r="G656" s="134"/>
      <c r="H656" s="134"/>
      <c r="V656" s="17"/>
      <c r="X656" s="23" t="s">
        <v>32</v>
      </c>
      <c r="Y656" s="20">
        <f>IF(B656="PAGADO",0,C661)</f>
        <v>0</v>
      </c>
      <c r="AA656" s="134" t="s">
        <v>20</v>
      </c>
      <c r="AB656" s="134"/>
      <c r="AC656" s="134"/>
      <c r="AD656" s="134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35" t="str">
        <f>IF(C661&lt;0,"NO PAGAR","COBRAR")</f>
        <v>COBRAR</v>
      </c>
      <c r="C662" s="135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5" t="str">
        <f>IF(Y661&lt;0,"NO PAGAR","COBRAR")</f>
        <v>COBRAR</v>
      </c>
      <c r="Y662" s="13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27" t="s">
        <v>9</v>
      </c>
      <c r="C663" s="12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27" t="s">
        <v>9</v>
      </c>
      <c r="Y663" s="12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29" t="s">
        <v>7</v>
      </c>
      <c r="F672" s="130"/>
      <c r="G672" s="131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29" t="s">
        <v>7</v>
      </c>
      <c r="AB672" s="130"/>
      <c r="AC672" s="131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29" t="s">
        <v>7</v>
      </c>
      <c r="O674" s="130"/>
      <c r="P674" s="130"/>
      <c r="Q674" s="131"/>
      <c r="R674" s="18">
        <f>SUM(R658:R673)</f>
        <v>0</v>
      </c>
      <c r="S674" s="3"/>
      <c r="V674" s="17"/>
      <c r="X674" s="12"/>
      <c r="Y674" s="10"/>
      <c r="AJ674" s="129" t="s">
        <v>7</v>
      </c>
      <c r="AK674" s="130"/>
      <c r="AL674" s="130"/>
      <c r="AM674" s="131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3" t="s">
        <v>30</v>
      </c>
      <c r="I696" s="133"/>
      <c r="J696" s="133"/>
      <c r="V696" s="17"/>
      <c r="AA696" s="133" t="s">
        <v>31</v>
      </c>
      <c r="AB696" s="133"/>
      <c r="AC696" s="133"/>
    </row>
    <row r="697" spans="1:43">
      <c r="H697" s="133"/>
      <c r="I697" s="133"/>
      <c r="J697" s="133"/>
      <c r="V697" s="17"/>
      <c r="AA697" s="133"/>
      <c r="AB697" s="133"/>
      <c r="AC697" s="133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34" t="s">
        <v>20</v>
      </c>
      <c r="F701" s="134"/>
      <c r="G701" s="134"/>
      <c r="H701" s="134"/>
      <c r="V701" s="17"/>
      <c r="X701" s="23" t="s">
        <v>32</v>
      </c>
      <c r="Y701" s="20">
        <f>IF(B1501="PAGADO",0,C706)</f>
        <v>0</v>
      </c>
      <c r="AA701" s="134" t="s">
        <v>20</v>
      </c>
      <c r="AB701" s="134"/>
      <c r="AC701" s="134"/>
      <c r="AD701" s="134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6" t="str">
        <f>IF(Y706&lt;0,"NO PAGAR","COBRAR'")</f>
        <v>COBRAR'</v>
      </c>
      <c r="Y707" s="136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36" t="str">
        <f>IF(C706&lt;0,"NO PAGAR","COBRAR'")</f>
        <v>COBRAR'</v>
      </c>
      <c r="C708" s="136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27" t="s">
        <v>9</v>
      </c>
      <c r="C709" s="128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7" t="s">
        <v>9</v>
      </c>
      <c r="Y709" s="12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29" t="s">
        <v>7</v>
      </c>
      <c r="F717" s="130"/>
      <c r="G717" s="131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29" t="s">
        <v>7</v>
      </c>
      <c r="AB717" s="130"/>
      <c r="AC717" s="131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29" t="s">
        <v>7</v>
      </c>
      <c r="O719" s="130"/>
      <c r="P719" s="130"/>
      <c r="Q719" s="131"/>
      <c r="R719" s="18">
        <f>SUM(R703:R718)</f>
        <v>0</v>
      </c>
      <c r="S719" s="3"/>
      <c r="V719" s="17"/>
      <c r="X719" s="12"/>
      <c r="Y719" s="10"/>
      <c r="AJ719" s="129" t="s">
        <v>7</v>
      </c>
      <c r="AK719" s="130"/>
      <c r="AL719" s="130"/>
      <c r="AM719" s="131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2" t="s">
        <v>29</v>
      </c>
      <c r="AD743" s="132"/>
      <c r="AE743" s="132"/>
    </row>
    <row r="744" spans="2:41">
      <c r="H744" s="133" t="s">
        <v>28</v>
      </c>
      <c r="I744" s="133"/>
      <c r="J744" s="133"/>
      <c r="V744" s="17"/>
      <c r="AC744" s="132"/>
      <c r="AD744" s="132"/>
      <c r="AE744" s="132"/>
    </row>
    <row r="745" spans="2:41">
      <c r="H745" s="133"/>
      <c r="I745" s="133"/>
      <c r="J745" s="133"/>
      <c r="V745" s="17"/>
      <c r="AC745" s="132"/>
      <c r="AD745" s="132"/>
      <c r="AE745" s="132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34" t="s">
        <v>20</v>
      </c>
      <c r="F749" s="134"/>
      <c r="G749" s="134"/>
      <c r="H749" s="134"/>
      <c r="V749" s="17"/>
      <c r="X749" s="23" t="s">
        <v>32</v>
      </c>
      <c r="Y749" s="20">
        <f>IF(B749="PAGADO",0,C754)</f>
        <v>0</v>
      </c>
      <c r="AA749" s="134" t="s">
        <v>20</v>
      </c>
      <c r="AB749" s="134"/>
      <c r="AC749" s="134"/>
      <c r="AD749" s="134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35" t="str">
        <f>IF(C754&lt;0,"NO PAGAR","COBRAR")</f>
        <v>COBRAR</v>
      </c>
      <c r="C755" s="135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5" t="str">
        <f>IF(Y754&lt;0,"NO PAGAR","COBRAR")</f>
        <v>COBRAR</v>
      </c>
      <c r="Y755" s="135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27" t="s">
        <v>9</v>
      </c>
      <c r="C756" s="12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27" t="s">
        <v>9</v>
      </c>
      <c r="Y756" s="12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29" t="s">
        <v>7</v>
      </c>
      <c r="F765" s="130"/>
      <c r="G765" s="131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29" t="s">
        <v>7</v>
      </c>
      <c r="AB765" s="130"/>
      <c r="AC765" s="131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29" t="s">
        <v>7</v>
      </c>
      <c r="O767" s="130"/>
      <c r="P767" s="130"/>
      <c r="Q767" s="131"/>
      <c r="R767" s="18">
        <f>SUM(R751:R766)</f>
        <v>0</v>
      </c>
      <c r="S767" s="3"/>
      <c r="V767" s="17"/>
      <c r="X767" s="12"/>
      <c r="Y767" s="10"/>
      <c r="AJ767" s="129" t="s">
        <v>7</v>
      </c>
      <c r="AK767" s="130"/>
      <c r="AL767" s="130"/>
      <c r="AM767" s="131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3" t="s">
        <v>30</v>
      </c>
      <c r="I789" s="133"/>
      <c r="J789" s="133"/>
      <c r="V789" s="17"/>
      <c r="AA789" s="133" t="s">
        <v>31</v>
      </c>
      <c r="AB789" s="133"/>
      <c r="AC789" s="133"/>
    </row>
    <row r="790" spans="1:43">
      <c r="H790" s="133"/>
      <c r="I790" s="133"/>
      <c r="J790" s="133"/>
      <c r="V790" s="17"/>
      <c r="AA790" s="133"/>
      <c r="AB790" s="133"/>
      <c r="AC790" s="133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34" t="s">
        <v>20</v>
      </c>
      <c r="F794" s="134"/>
      <c r="G794" s="134"/>
      <c r="H794" s="134"/>
      <c r="V794" s="17"/>
      <c r="X794" s="23" t="s">
        <v>32</v>
      </c>
      <c r="Y794" s="20">
        <f>IF(B1594="PAGADO",0,C799)</f>
        <v>0</v>
      </c>
      <c r="AA794" s="134" t="s">
        <v>20</v>
      </c>
      <c r="AB794" s="134"/>
      <c r="AC794" s="134"/>
      <c r="AD794" s="134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6" t="str">
        <f>IF(Y799&lt;0,"NO PAGAR","COBRAR'")</f>
        <v>COBRAR'</v>
      </c>
      <c r="Y800" s="136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36" t="str">
        <f>IF(C799&lt;0,"NO PAGAR","COBRAR'")</f>
        <v>COBRAR'</v>
      </c>
      <c r="C801" s="136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27" t="s">
        <v>9</v>
      </c>
      <c r="C802" s="128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27" t="s">
        <v>9</v>
      </c>
      <c r="Y802" s="12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29" t="s">
        <v>7</v>
      </c>
      <c r="F810" s="130"/>
      <c r="G810" s="131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29" t="s">
        <v>7</v>
      </c>
      <c r="AB810" s="130"/>
      <c r="AC810" s="131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29" t="s">
        <v>7</v>
      </c>
      <c r="O812" s="130"/>
      <c r="P812" s="130"/>
      <c r="Q812" s="131"/>
      <c r="R812" s="18">
        <f>SUM(R796:R811)</f>
        <v>0</v>
      </c>
      <c r="S812" s="3"/>
      <c r="V812" s="17"/>
      <c r="X812" s="12"/>
      <c r="Y812" s="10"/>
      <c r="AJ812" s="129" t="s">
        <v>7</v>
      </c>
      <c r="AK812" s="130"/>
      <c r="AL812" s="130"/>
      <c r="AM812" s="131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2" t="s">
        <v>29</v>
      </c>
      <c r="AD836" s="132"/>
      <c r="AE836" s="132"/>
    </row>
    <row r="837" spans="2:41">
      <c r="H837" s="133" t="s">
        <v>28</v>
      </c>
      <c r="I837" s="133"/>
      <c r="J837" s="133"/>
      <c r="V837" s="17"/>
      <c r="AC837" s="132"/>
      <c r="AD837" s="132"/>
      <c r="AE837" s="132"/>
    </row>
    <row r="838" spans="2:41">
      <c r="H838" s="133"/>
      <c r="I838" s="133"/>
      <c r="J838" s="133"/>
      <c r="V838" s="17"/>
      <c r="AC838" s="132"/>
      <c r="AD838" s="132"/>
      <c r="AE838" s="132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34" t="s">
        <v>20</v>
      </c>
      <c r="F842" s="134"/>
      <c r="G842" s="134"/>
      <c r="H842" s="134"/>
      <c r="V842" s="17"/>
      <c r="X842" s="23" t="s">
        <v>32</v>
      </c>
      <c r="Y842" s="20">
        <f>IF(B842="PAGADO",0,C847)</f>
        <v>0</v>
      </c>
      <c r="AA842" s="134" t="s">
        <v>20</v>
      </c>
      <c r="AB842" s="134"/>
      <c r="AC842" s="134"/>
      <c r="AD842" s="134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35" t="str">
        <f>IF(C847&lt;0,"NO PAGAR","COBRAR")</f>
        <v>COBRAR</v>
      </c>
      <c r="C848" s="135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5" t="str">
        <f>IF(Y847&lt;0,"NO PAGAR","COBRAR")</f>
        <v>COBRAR</v>
      </c>
      <c r="Y848" s="135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27" t="s">
        <v>9</v>
      </c>
      <c r="C849" s="128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27" t="s">
        <v>9</v>
      </c>
      <c r="Y849" s="12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29" t="s">
        <v>7</v>
      </c>
      <c r="F858" s="130"/>
      <c r="G858" s="131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29" t="s">
        <v>7</v>
      </c>
      <c r="AB858" s="130"/>
      <c r="AC858" s="131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29" t="s">
        <v>7</v>
      </c>
      <c r="O860" s="130"/>
      <c r="P860" s="130"/>
      <c r="Q860" s="131"/>
      <c r="R860" s="18">
        <f>SUM(R844:R859)</f>
        <v>0</v>
      </c>
      <c r="S860" s="3"/>
      <c r="V860" s="17"/>
      <c r="X860" s="12"/>
      <c r="Y860" s="10"/>
      <c r="AJ860" s="129" t="s">
        <v>7</v>
      </c>
      <c r="AK860" s="130"/>
      <c r="AL860" s="130"/>
      <c r="AM860" s="131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3" t="s">
        <v>30</v>
      </c>
      <c r="I882" s="133"/>
      <c r="J882" s="133"/>
      <c r="V882" s="17"/>
      <c r="AA882" s="133" t="s">
        <v>31</v>
      </c>
      <c r="AB882" s="133"/>
      <c r="AC882" s="133"/>
    </row>
    <row r="883" spans="2:41">
      <c r="H883" s="133"/>
      <c r="I883" s="133"/>
      <c r="J883" s="133"/>
      <c r="V883" s="17"/>
      <c r="AA883" s="133"/>
      <c r="AB883" s="133"/>
      <c r="AC883" s="133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34" t="s">
        <v>20</v>
      </c>
      <c r="F887" s="134"/>
      <c r="G887" s="134"/>
      <c r="H887" s="134"/>
      <c r="V887" s="17"/>
      <c r="X887" s="23" t="s">
        <v>32</v>
      </c>
      <c r="Y887" s="20">
        <f>IF(B1687="PAGADO",0,C892)</f>
        <v>0</v>
      </c>
      <c r="AA887" s="134" t="s">
        <v>20</v>
      </c>
      <c r="AB887" s="134"/>
      <c r="AC887" s="134"/>
      <c r="AD887" s="134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6" t="str">
        <f>IF(Y892&lt;0,"NO PAGAR","COBRAR'")</f>
        <v>COBRAR'</v>
      </c>
      <c r="Y893" s="136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36" t="str">
        <f>IF(C892&lt;0,"NO PAGAR","COBRAR'")</f>
        <v>COBRAR'</v>
      </c>
      <c r="C894" s="136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27" t="s">
        <v>9</v>
      </c>
      <c r="C895" s="1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27" t="s">
        <v>9</v>
      </c>
      <c r="Y895" s="1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29" t="s">
        <v>7</v>
      </c>
      <c r="F903" s="130"/>
      <c r="G903" s="131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29" t="s">
        <v>7</v>
      </c>
      <c r="AB903" s="130"/>
      <c r="AC903" s="131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29" t="s">
        <v>7</v>
      </c>
      <c r="O905" s="130"/>
      <c r="P905" s="130"/>
      <c r="Q905" s="131"/>
      <c r="R905" s="18">
        <f>SUM(R889:R904)</f>
        <v>0</v>
      </c>
      <c r="S905" s="3"/>
      <c r="V905" s="17"/>
      <c r="X905" s="12"/>
      <c r="Y905" s="10"/>
      <c r="AJ905" s="129" t="s">
        <v>7</v>
      </c>
      <c r="AK905" s="130"/>
      <c r="AL905" s="130"/>
      <c r="AM905" s="131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2" t="s">
        <v>29</v>
      </c>
      <c r="AD930" s="132"/>
      <c r="AE930" s="132"/>
    </row>
    <row r="931" spans="2:41">
      <c r="H931" s="133" t="s">
        <v>28</v>
      </c>
      <c r="I931" s="133"/>
      <c r="J931" s="133"/>
      <c r="V931" s="17"/>
      <c r="AC931" s="132"/>
      <c r="AD931" s="132"/>
      <c r="AE931" s="132"/>
    </row>
    <row r="932" spans="2:41">
      <c r="H932" s="133"/>
      <c r="I932" s="133"/>
      <c r="J932" s="133"/>
      <c r="V932" s="17"/>
      <c r="AC932" s="132"/>
      <c r="AD932" s="132"/>
      <c r="AE932" s="132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34" t="s">
        <v>20</v>
      </c>
      <c r="F936" s="134"/>
      <c r="G936" s="134"/>
      <c r="H936" s="134"/>
      <c r="V936" s="17"/>
      <c r="X936" s="23" t="s">
        <v>32</v>
      </c>
      <c r="Y936" s="20">
        <f>IF(B936="PAGADO",0,C941)</f>
        <v>0</v>
      </c>
      <c r="AA936" s="134" t="s">
        <v>20</v>
      </c>
      <c r="AB936" s="134"/>
      <c r="AC936" s="134"/>
      <c r="AD936" s="134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35" t="str">
        <f>IF(C941&lt;0,"NO PAGAR","COBRAR")</f>
        <v>COBRAR</v>
      </c>
      <c r="C942" s="13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5" t="str">
        <f>IF(Y941&lt;0,"NO PAGAR","COBRAR")</f>
        <v>COBRAR</v>
      </c>
      <c r="Y942" s="13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27" t="s">
        <v>9</v>
      </c>
      <c r="C943" s="12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27" t="s">
        <v>9</v>
      </c>
      <c r="Y943" s="12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29" t="s">
        <v>7</v>
      </c>
      <c r="F952" s="130"/>
      <c r="G952" s="131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29" t="s">
        <v>7</v>
      </c>
      <c r="AB952" s="130"/>
      <c r="AC952" s="131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29" t="s">
        <v>7</v>
      </c>
      <c r="O954" s="130"/>
      <c r="P954" s="130"/>
      <c r="Q954" s="131"/>
      <c r="R954" s="18">
        <f>SUM(R938:R953)</f>
        <v>0</v>
      </c>
      <c r="S954" s="3"/>
      <c r="V954" s="17"/>
      <c r="X954" s="12"/>
      <c r="Y954" s="10"/>
      <c r="AJ954" s="129" t="s">
        <v>7</v>
      </c>
      <c r="AK954" s="130"/>
      <c r="AL954" s="130"/>
      <c r="AM954" s="131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3" t="s">
        <v>30</v>
      </c>
      <c r="I976" s="133"/>
      <c r="J976" s="133"/>
      <c r="V976" s="17"/>
      <c r="AA976" s="133" t="s">
        <v>31</v>
      </c>
      <c r="AB976" s="133"/>
      <c r="AC976" s="133"/>
    </row>
    <row r="977" spans="2:41">
      <c r="H977" s="133"/>
      <c r="I977" s="133"/>
      <c r="J977" s="133"/>
      <c r="V977" s="17"/>
      <c r="AA977" s="133"/>
      <c r="AB977" s="133"/>
      <c r="AC977" s="133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34" t="s">
        <v>20</v>
      </c>
      <c r="F981" s="134"/>
      <c r="G981" s="134"/>
      <c r="H981" s="134"/>
      <c r="V981" s="17"/>
      <c r="X981" s="23" t="s">
        <v>32</v>
      </c>
      <c r="Y981" s="20">
        <f>IF(B1781="PAGADO",0,C986)</f>
        <v>0</v>
      </c>
      <c r="AA981" s="134" t="s">
        <v>20</v>
      </c>
      <c r="AB981" s="134"/>
      <c r="AC981" s="134"/>
      <c r="AD981" s="134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6" t="str">
        <f>IF(Y986&lt;0,"NO PAGAR","COBRAR'")</f>
        <v>COBRAR'</v>
      </c>
      <c r="Y987" s="13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36" t="str">
        <f>IF(C986&lt;0,"NO PAGAR","COBRAR'")</f>
        <v>COBRAR'</v>
      </c>
      <c r="C988" s="13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27" t="s">
        <v>9</v>
      </c>
      <c r="C989" s="12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27" t="s">
        <v>9</v>
      </c>
      <c r="Y989" s="12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29" t="s">
        <v>7</v>
      </c>
      <c r="F997" s="130"/>
      <c r="G997" s="131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29" t="s">
        <v>7</v>
      </c>
      <c r="AB997" s="130"/>
      <c r="AC997" s="13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29" t="s">
        <v>7</v>
      </c>
      <c r="O999" s="130"/>
      <c r="P999" s="130"/>
      <c r="Q999" s="131"/>
      <c r="R999" s="18">
        <f>SUM(R983:R998)</f>
        <v>0</v>
      </c>
      <c r="S999" s="3"/>
      <c r="V999" s="17"/>
      <c r="X999" s="12"/>
      <c r="Y999" s="10"/>
      <c r="AJ999" s="129" t="s">
        <v>7</v>
      </c>
      <c r="AK999" s="130"/>
      <c r="AL999" s="130"/>
      <c r="AM999" s="131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2" t="s">
        <v>29</v>
      </c>
      <c r="AD1023" s="132"/>
      <c r="AE1023" s="132"/>
    </row>
    <row r="1024" spans="2:31">
      <c r="H1024" s="133" t="s">
        <v>28</v>
      </c>
      <c r="I1024" s="133"/>
      <c r="J1024" s="133"/>
      <c r="V1024" s="17"/>
      <c r="AC1024" s="132"/>
      <c r="AD1024" s="132"/>
      <c r="AE1024" s="132"/>
    </row>
    <row r="1025" spans="2:41">
      <c r="H1025" s="133"/>
      <c r="I1025" s="133"/>
      <c r="J1025" s="133"/>
      <c r="V1025" s="17"/>
      <c r="AC1025" s="132"/>
      <c r="AD1025" s="132"/>
      <c r="AE1025" s="132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34" t="s">
        <v>20</v>
      </c>
      <c r="F1029" s="134"/>
      <c r="G1029" s="134"/>
      <c r="H1029" s="134"/>
      <c r="V1029" s="17"/>
      <c r="X1029" s="23" t="s">
        <v>32</v>
      </c>
      <c r="Y1029" s="20">
        <f>IF(B1029="PAGADO",0,C1034)</f>
        <v>0</v>
      </c>
      <c r="AA1029" s="134" t="s">
        <v>20</v>
      </c>
      <c r="AB1029" s="134"/>
      <c r="AC1029" s="134"/>
      <c r="AD1029" s="134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35" t="str">
        <f>IF(C1034&lt;0,"NO PAGAR","COBRAR")</f>
        <v>COBRAR</v>
      </c>
      <c r="C1035" s="13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5" t="str">
        <f>IF(Y1034&lt;0,"NO PAGAR","COBRAR")</f>
        <v>COBRAR</v>
      </c>
      <c r="Y1035" s="13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27" t="s">
        <v>9</v>
      </c>
      <c r="C1036" s="128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27" t="s">
        <v>9</v>
      </c>
      <c r="Y1036" s="12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29" t="s">
        <v>7</v>
      </c>
      <c r="F1045" s="130"/>
      <c r="G1045" s="131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29" t="s">
        <v>7</v>
      </c>
      <c r="AB1045" s="130"/>
      <c r="AC1045" s="131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29" t="s">
        <v>7</v>
      </c>
      <c r="O1047" s="130"/>
      <c r="P1047" s="130"/>
      <c r="Q1047" s="131"/>
      <c r="R1047" s="18">
        <f>SUM(R1031:R1046)</f>
        <v>0</v>
      </c>
      <c r="S1047" s="3"/>
      <c r="V1047" s="17"/>
      <c r="X1047" s="12"/>
      <c r="Y1047" s="10"/>
      <c r="AJ1047" s="129" t="s">
        <v>7</v>
      </c>
      <c r="AK1047" s="130"/>
      <c r="AL1047" s="130"/>
      <c r="AM1047" s="131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3" t="s">
        <v>30</v>
      </c>
      <c r="I1069" s="133"/>
      <c r="J1069" s="133"/>
      <c r="V1069" s="17"/>
      <c r="AA1069" s="133" t="s">
        <v>31</v>
      </c>
      <c r="AB1069" s="133"/>
      <c r="AC1069" s="133"/>
    </row>
    <row r="1070" spans="1:43">
      <c r="H1070" s="133"/>
      <c r="I1070" s="133"/>
      <c r="J1070" s="133"/>
      <c r="V1070" s="17"/>
      <c r="AA1070" s="133"/>
      <c r="AB1070" s="133"/>
      <c r="AC1070" s="133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34" t="s">
        <v>20</v>
      </c>
      <c r="F1074" s="134"/>
      <c r="G1074" s="134"/>
      <c r="H1074" s="134"/>
      <c r="V1074" s="17"/>
      <c r="X1074" s="23" t="s">
        <v>32</v>
      </c>
      <c r="Y1074" s="20">
        <f>IF(B1874="PAGADO",0,C1079)</f>
        <v>0</v>
      </c>
      <c r="AA1074" s="134" t="s">
        <v>20</v>
      </c>
      <c r="AB1074" s="134"/>
      <c r="AC1074" s="134"/>
      <c r="AD1074" s="134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6" t="str">
        <f>IF(Y1079&lt;0,"NO PAGAR","COBRAR'")</f>
        <v>COBRAR'</v>
      </c>
      <c r="Y1080" s="136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36" t="str">
        <f>IF(C1079&lt;0,"NO PAGAR","COBRAR'")</f>
        <v>COBRAR'</v>
      </c>
      <c r="C1081" s="136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27" t="s">
        <v>9</v>
      </c>
      <c r="C1082" s="128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27" t="s">
        <v>9</v>
      </c>
      <c r="Y1082" s="12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29" t="s">
        <v>7</v>
      </c>
      <c r="F1090" s="130"/>
      <c r="G1090" s="131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29" t="s">
        <v>7</v>
      </c>
      <c r="AB1090" s="130"/>
      <c r="AC1090" s="131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29" t="s">
        <v>7</v>
      </c>
      <c r="O1092" s="130"/>
      <c r="P1092" s="130"/>
      <c r="Q1092" s="131"/>
      <c r="R1092" s="18">
        <f>SUM(R1076:R1091)</f>
        <v>0</v>
      </c>
      <c r="S1092" s="3"/>
      <c r="V1092" s="17"/>
      <c r="X1092" s="12"/>
      <c r="Y1092" s="10"/>
      <c r="AJ1092" s="129" t="s">
        <v>7</v>
      </c>
      <c r="AK1092" s="130"/>
      <c r="AL1092" s="130"/>
      <c r="AM1092" s="131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S411" workbookViewId="0">
      <selection activeCell="AA421" sqref="AA42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4" t="s">
        <v>134</v>
      </c>
      <c r="F8" s="134"/>
      <c r="G8" s="134"/>
      <c r="H8" s="134"/>
      <c r="V8" s="17"/>
      <c r="X8" s="23" t="s">
        <v>156</v>
      </c>
      <c r="Y8" s="20">
        <f>IF(B8="PAGADO",0,C13)</f>
        <v>0</v>
      </c>
      <c r="AA8" s="134" t="s">
        <v>157</v>
      </c>
      <c r="AB8" s="134"/>
      <c r="AC8" s="134"/>
      <c r="AD8" s="134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 ht="15" customHeight="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4" t="s">
        <v>195</v>
      </c>
      <c r="F53" s="134"/>
      <c r="G53" s="134"/>
      <c r="H53" s="134"/>
      <c r="V53" s="17"/>
      <c r="X53" s="23" t="s">
        <v>82</v>
      </c>
      <c r="Y53" s="20">
        <f>IF(B53="PAGADO",0,C58)</f>
        <v>0</v>
      </c>
      <c r="AA53" s="134" t="s">
        <v>239</v>
      </c>
      <c r="AB53" s="134"/>
      <c r="AC53" s="134"/>
      <c r="AD53" s="134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2" t="s">
        <v>29</v>
      </c>
      <c r="AD93" s="132"/>
      <c r="AE93" s="132"/>
    </row>
    <row r="94" spans="2:31">
      <c r="H94" s="133" t="s">
        <v>28</v>
      </c>
      <c r="I94" s="133"/>
      <c r="J94" s="133"/>
      <c r="V94" s="17"/>
      <c r="AC94" s="132"/>
      <c r="AD94" s="132"/>
      <c r="AE94" s="132"/>
    </row>
    <row r="95" spans="2:31">
      <c r="H95" s="133"/>
      <c r="I95" s="133"/>
      <c r="J95" s="133"/>
      <c r="V95" s="17"/>
      <c r="AC95" s="132"/>
      <c r="AD95" s="132"/>
      <c r="AE95" s="132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4" t="s">
        <v>287</v>
      </c>
      <c r="F99" s="134"/>
      <c r="G99" s="134"/>
      <c r="H99" s="134"/>
      <c r="V99" s="17"/>
      <c r="X99" s="23" t="s">
        <v>282</v>
      </c>
      <c r="Y99" s="20">
        <f>IF(B99="PAGADO",0,C104)</f>
        <v>0</v>
      </c>
      <c r="AA99" s="134" t="s">
        <v>134</v>
      </c>
      <c r="AB99" s="134"/>
      <c r="AC99" s="134"/>
      <c r="AD99" s="134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35" t="str">
        <f>IF(C104&lt;0,"NO PAGAR","COBRAR")</f>
        <v>COBRAR</v>
      </c>
      <c r="C105" s="13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5" t="str">
        <f>IF(Y104&lt;0,"NO PAGAR","COBRAR")</f>
        <v>COBRAR</v>
      </c>
      <c r="Y105" s="13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27" t="s">
        <v>9</v>
      </c>
      <c r="C106" s="12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27" t="s">
        <v>9</v>
      </c>
      <c r="Y106" s="12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29" t="s">
        <v>7</v>
      </c>
      <c r="F115" s="130"/>
      <c r="G115" s="13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29" t="s">
        <v>7</v>
      </c>
      <c r="AB115" s="130"/>
      <c r="AC115" s="13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29" t="s">
        <v>7</v>
      </c>
      <c r="O117" s="130"/>
      <c r="P117" s="130"/>
      <c r="Q117" s="131"/>
      <c r="R117" s="18">
        <f>SUM(R101:R116)</f>
        <v>0</v>
      </c>
      <c r="S117" s="3"/>
      <c r="V117" s="17"/>
      <c r="X117" s="12"/>
      <c r="Y117" s="10"/>
      <c r="AJ117" s="129" t="s">
        <v>7</v>
      </c>
      <c r="AK117" s="130"/>
      <c r="AL117" s="130"/>
      <c r="AM117" s="131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3" t="s">
        <v>30</v>
      </c>
      <c r="I131" s="133"/>
      <c r="J131" s="133"/>
      <c r="V131" s="17"/>
      <c r="AA131" s="133" t="s">
        <v>31</v>
      </c>
      <c r="AB131" s="133"/>
      <c r="AC131" s="133"/>
    </row>
    <row r="132" spans="1:43">
      <c r="H132" s="133"/>
      <c r="I132" s="133"/>
      <c r="J132" s="133"/>
      <c r="V132" s="17"/>
      <c r="AA132" s="133"/>
      <c r="AB132" s="133"/>
      <c r="AC132" s="133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4" t="s">
        <v>20</v>
      </c>
      <c r="F136" s="134"/>
      <c r="G136" s="134"/>
      <c r="H136" s="134"/>
      <c r="V136" s="17"/>
      <c r="X136" s="23" t="s">
        <v>82</v>
      </c>
      <c r="Y136" s="20">
        <f>IF(B136="PAGADO",0,C141)</f>
        <v>0</v>
      </c>
      <c r="AA136" s="134" t="s">
        <v>20</v>
      </c>
      <c r="AB136" s="134"/>
      <c r="AC136" s="134"/>
      <c r="AD136" s="134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6" t="str">
        <f>IF(Y141&lt;0,"NO PAGAR","COBRAR'")</f>
        <v>COBRAR'</v>
      </c>
      <c r="Y142" s="13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36" t="str">
        <f>IF(C141&lt;0,"NO PAGAR","COBRAR'")</f>
        <v>COBRAR'</v>
      </c>
      <c r="C143" s="13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27" t="s">
        <v>9</v>
      </c>
      <c r="C144" s="12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27" t="s">
        <v>9</v>
      </c>
      <c r="Y144" s="12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29" t="s">
        <v>7</v>
      </c>
      <c r="F152" s="130"/>
      <c r="G152" s="13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29" t="s">
        <v>7</v>
      </c>
      <c r="AB152" s="130"/>
      <c r="AC152" s="13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29" t="s">
        <v>7</v>
      </c>
      <c r="O154" s="130"/>
      <c r="P154" s="130"/>
      <c r="Q154" s="131"/>
      <c r="R154" s="18">
        <f>SUM(R138:R153)</f>
        <v>0</v>
      </c>
      <c r="S154" s="3"/>
      <c r="V154" s="17"/>
      <c r="X154" s="12"/>
      <c r="Y154" s="10"/>
      <c r="AJ154" s="129" t="s">
        <v>7</v>
      </c>
      <c r="AK154" s="130"/>
      <c r="AL154" s="130"/>
      <c r="AM154" s="131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2" t="s">
        <v>29</v>
      </c>
      <c r="AD179" s="132"/>
      <c r="AE179" s="132"/>
    </row>
    <row r="180" spans="2:41">
      <c r="H180" s="133" t="s">
        <v>28</v>
      </c>
      <c r="I180" s="133"/>
      <c r="J180" s="133"/>
      <c r="V180" s="17"/>
      <c r="AC180" s="132"/>
      <c r="AD180" s="132"/>
      <c r="AE180" s="132"/>
    </row>
    <row r="181" spans="2:41">
      <c r="H181" s="133"/>
      <c r="I181" s="133"/>
      <c r="J181" s="133"/>
      <c r="V181" s="17"/>
      <c r="AC181" s="132"/>
      <c r="AD181" s="132"/>
      <c r="AE181" s="132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4" t="s">
        <v>20</v>
      </c>
      <c r="F185" s="134"/>
      <c r="G185" s="134"/>
      <c r="H185" s="134"/>
      <c r="V185" s="17"/>
      <c r="X185" s="23" t="s">
        <v>82</v>
      </c>
      <c r="Y185" s="20">
        <f>IF(B185="PAGADO",0,C190)</f>
        <v>0</v>
      </c>
      <c r="AA185" s="134" t="s">
        <v>20</v>
      </c>
      <c r="AB185" s="134"/>
      <c r="AC185" s="134"/>
      <c r="AD185" s="134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35" t="str">
        <f>IF(C190&lt;0,"NO PAGAR","COBRAR")</f>
        <v>COBRAR</v>
      </c>
      <c r="C191" s="13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5" t="str">
        <f>IF(Y190&lt;0,"NO PAGAR","COBRAR")</f>
        <v>COBRAR</v>
      </c>
      <c r="Y191" s="13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27" t="s">
        <v>9</v>
      </c>
      <c r="C192" s="1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27" t="s">
        <v>9</v>
      </c>
      <c r="Y192" s="1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29" t="s">
        <v>7</v>
      </c>
      <c r="F201" s="130"/>
      <c r="G201" s="13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29" t="s">
        <v>7</v>
      </c>
      <c r="AB201" s="130"/>
      <c r="AC201" s="13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29" t="s">
        <v>7</v>
      </c>
      <c r="O203" s="130"/>
      <c r="P203" s="130"/>
      <c r="Q203" s="131"/>
      <c r="R203" s="18">
        <f>SUM(R187:R202)</f>
        <v>0</v>
      </c>
      <c r="S203" s="3"/>
      <c r="V203" s="17"/>
      <c r="X203" s="12"/>
      <c r="Y203" s="10"/>
      <c r="AJ203" s="129" t="s">
        <v>7</v>
      </c>
      <c r="AK203" s="130"/>
      <c r="AL203" s="130"/>
      <c r="AM203" s="131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3" t="s">
        <v>30</v>
      </c>
      <c r="I225" s="133"/>
      <c r="J225" s="133"/>
      <c r="V225" s="17"/>
      <c r="AA225" s="133" t="s">
        <v>31</v>
      </c>
      <c r="AB225" s="133"/>
      <c r="AC225" s="133"/>
    </row>
    <row r="226" spans="2:41">
      <c r="H226" s="133"/>
      <c r="I226" s="133"/>
      <c r="J226" s="133"/>
      <c r="V226" s="17"/>
      <c r="AA226" s="133"/>
      <c r="AB226" s="133"/>
      <c r="AC226" s="133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4" t="s">
        <v>20</v>
      </c>
      <c r="F230" s="134"/>
      <c r="G230" s="134"/>
      <c r="H230" s="134"/>
      <c r="V230" s="17"/>
      <c r="X230" s="23" t="s">
        <v>32</v>
      </c>
      <c r="Y230" s="20">
        <f>IF(B1023="PAGADO",0,C235)</f>
        <v>0</v>
      </c>
      <c r="AA230" s="134" t="s">
        <v>20</v>
      </c>
      <c r="AB230" s="134"/>
      <c r="AC230" s="134"/>
      <c r="AD230" s="134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36" t="str">
        <f>IF(Y235&lt;0,"NO PAGAR","COBRAR'")</f>
        <v>COBRAR'</v>
      </c>
      <c r="Y236" s="13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36" t="str">
        <f>IF(C235&lt;0,"NO PAGAR","COBRAR'")</f>
        <v>COBRAR'</v>
      </c>
      <c r="C237" s="13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27" t="s">
        <v>9</v>
      </c>
      <c r="C238" s="12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27" t="s">
        <v>9</v>
      </c>
      <c r="Y238" s="12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29" t="s">
        <v>7</v>
      </c>
      <c r="F246" s="130"/>
      <c r="G246" s="13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29" t="s">
        <v>7</v>
      </c>
      <c r="AB246" s="130"/>
      <c r="AC246" s="13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29" t="s">
        <v>7</v>
      </c>
      <c r="O248" s="130"/>
      <c r="P248" s="130"/>
      <c r="Q248" s="131"/>
      <c r="R248" s="18">
        <f>SUM(R232:R247)</f>
        <v>0</v>
      </c>
      <c r="S248" s="3"/>
      <c r="V248" s="17"/>
      <c r="X248" s="12"/>
      <c r="Y248" s="10"/>
      <c r="AJ248" s="129" t="s">
        <v>7</v>
      </c>
      <c r="AK248" s="130"/>
      <c r="AL248" s="130"/>
      <c r="AM248" s="131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2" t="s">
        <v>29</v>
      </c>
      <c r="AD271" s="132"/>
      <c r="AE271" s="132"/>
    </row>
    <row r="272" spans="2:31">
      <c r="H272" s="133" t="s">
        <v>28</v>
      </c>
      <c r="I272" s="133"/>
      <c r="J272" s="133"/>
      <c r="V272" s="17"/>
      <c r="AC272" s="132"/>
      <c r="AD272" s="132"/>
      <c r="AE272" s="132"/>
    </row>
    <row r="273" spans="2:41">
      <c r="H273" s="133"/>
      <c r="I273" s="133"/>
      <c r="J273" s="133"/>
      <c r="V273" s="17"/>
      <c r="AC273" s="132"/>
      <c r="AD273" s="132"/>
      <c r="AE273" s="132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4" t="s">
        <v>20</v>
      </c>
      <c r="F277" s="134"/>
      <c r="G277" s="134"/>
      <c r="H277" s="134"/>
      <c r="V277" s="17"/>
      <c r="X277" s="23" t="s">
        <v>282</v>
      </c>
      <c r="Y277" s="20">
        <f>IF(B277="PAGADO",0,C282)</f>
        <v>0</v>
      </c>
      <c r="AA277" s="134" t="s">
        <v>134</v>
      </c>
      <c r="AB277" s="134"/>
      <c r="AC277" s="134"/>
      <c r="AD277" s="134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35" t="str">
        <f>IF(C282&lt;0,"NO PAGAR","COBRAR")</f>
        <v>COBRAR</v>
      </c>
      <c r="C283" s="13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5" t="str">
        <f>IF(Y282&lt;0,"NO PAGAR","COBRAR")</f>
        <v>COBRAR</v>
      </c>
      <c r="Y283" s="13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27" t="s">
        <v>9</v>
      </c>
      <c r="C284" s="1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27" t="s">
        <v>9</v>
      </c>
      <c r="Y284" s="1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29" t="s">
        <v>7</v>
      </c>
      <c r="F293" s="130"/>
      <c r="G293" s="13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29" t="s">
        <v>7</v>
      </c>
      <c r="AB293" s="130"/>
      <c r="AC293" s="13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29" t="s">
        <v>7</v>
      </c>
      <c r="O295" s="130"/>
      <c r="P295" s="130"/>
      <c r="Q295" s="131"/>
      <c r="R295" s="18">
        <f>SUM(R279:R294)</f>
        <v>0</v>
      </c>
      <c r="S295" s="3"/>
      <c r="V295" s="17"/>
      <c r="X295" s="12"/>
      <c r="Y295" s="10"/>
      <c r="AJ295" s="129" t="s">
        <v>7</v>
      </c>
      <c r="AK295" s="130"/>
      <c r="AL295" s="130"/>
      <c r="AM295" s="131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3" t="s">
        <v>30</v>
      </c>
      <c r="I317" s="133"/>
      <c r="J317" s="133"/>
      <c r="V317" s="17"/>
      <c r="AA317" s="133" t="s">
        <v>31</v>
      </c>
      <c r="AB317" s="133"/>
      <c r="AC317" s="133"/>
    </row>
    <row r="318" spans="1:43">
      <c r="H318" s="133"/>
      <c r="I318" s="133"/>
      <c r="J318" s="133"/>
      <c r="V318" s="17"/>
      <c r="AA318" s="133"/>
      <c r="AB318" s="133"/>
      <c r="AC318" s="133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4" t="s">
        <v>20</v>
      </c>
      <c r="F322" s="134"/>
      <c r="G322" s="134"/>
      <c r="H322" s="134"/>
      <c r="V322" s="17"/>
      <c r="X322" s="23" t="s">
        <v>32</v>
      </c>
      <c r="Y322" s="20">
        <f>IF(B1115="PAGADO",0,C327)</f>
        <v>0</v>
      </c>
      <c r="AA322" s="134" t="s">
        <v>20</v>
      </c>
      <c r="AB322" s="134"/>
      <c r="AC322" s="134"/>
      <c r="AD322" s="134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36" t="str">
        <f>IF(Y327&lt;0,"NO PAGAR","COBRAR'")</f>
        <v>COBRAR'</v>
      </c>
      <c r="Y328" s="13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36" t="str">
        <f>IF(C327&lt;0,"NO PAGAR","COBRAR'")</f>
        <v>COBRAR'</v>
      </c>
      <c r="C329" s="13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27" t="s">
        <v>9</v>
      </c>
      <c r="C330" s="12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27" t="s">
        <v>9</v>
      </c>
      <c r="Y330" s="12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29" t="s">
        <v>7</v>
      </c>
      <c r="F338" s="130"/>
      <c r="G338" s="13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29" t="s">
        <v>7</v>
      </c>
      <c r="AB338" s="130"/>
      <c r="AC338" s="13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29" t="s">
        <v>7</v>
      </c>
      <c r="O340" s="130"/>
      <c r="P340" s="130"/>
      <c r="Q340" s="131"/>
      <c r="R340" s="18">
        <f>SUM(R324:R339)</f>
        <v>0</v>
      </c>
      <c r="S340" s="3"/>
      <c r="V340" s="17"/>
      <c r="X340" s="12"/>
      <c r="Y340" s="10"/>
      <c r="AJ340" s="129" t="s">
        <v>7</v>
      </c>
      <c r="AK340" s="130"/>
      <c r="AL340" s="130"/>
      <c r="AM340" s="131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2" t="s">
        <v>29</v>
      </c>
      <c r="AD364" s="132"/>
      <c r="AE364" s="132"/>
    </row>
    <row r="365" spans="8:31">
      <c r="H365" s="133" t="s">
        <v>28</v>
      </c>
      <c r="I365" s="133"/>
      <c r="J365" s="133"/>
      <c r="V365" s="17"/>
      <c r="AC365" s="132"/>
      <c r="AD365" s="132"/>
      <c r="AE365" s="132"/>
    </row>
    <row r="366" spans="8:31">
      <c r="H366" s="133"/>
      <c r="I366" s="133"/>
      <c r="J366" s="133"/>
      <c r="V366" s="17"/>
      <c r="AC366" s="132"/>
      <c r="AD366" s="132"/>
      <c r="AE366" s="132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4" t="s">
        <v>20</v>
      </c>
      <c r="F370" s="134"/>
      <c r="G370" s="134"/>
      <c r="H370" s="134"/>
      <c r="V370" s="17"/>
      <c r="X370" s="23" t="s">
        <v>32</v>
      </c>
      <c r="Y370" s="20">
        <f>IF(B370="PAGADO",0,C375)</f>
        <v>0</v>
      </c>
      <c r="AA370" s="134" t="s">
        <v>20</v>
      </c>
      <c r="AB370" s="134"/>
      <c r="AC370" s="134"/>
      <c r="AD370" s="134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35" t="str">
        <f>IF(C375&lt;0,"NO PAGAR","COBRAR")</f>
        <v>COBRAR</v>
      </c>
      <c r="C376" s="13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5" t="str">
        <f>IF(Y375&lt;0,"NO PAGAR","COBRAR")</f>
        <v>COBRAR</v>
      </c>
      <c r="Y376" s="13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27" t="s">
        <v>9</v>
      </c>
      <c r="C377" s="12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27" t="s">
        <v>9</v>
      </c>
      <c r="Y377" s="12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29" t="s">
        <v>7</v>
      </c>
      <c r="F386" s="130"/>
      <c r="G386" s="13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29" t="s">
        <v>7</v>
      </c>
      <c r="AB386" s="130"/>
      <c r="AC386" s="13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29" t="s">
        <v>7</v>
      </c>
      <c r="O388" s="130"/>
      <c r="P388" s="130"/>
      <c r="Q388" s="131"/>
      <c r="R388" s="18">
        <f>SUM(R372:R387)</f>
        <v>0</v>
      </c>
      <c r="S388" s="3"/>
      <c r="V388" s="17"/>
      <c r="X388" s="12"/>
      <c r="Y388" s="10"/>
      <c r="AJ388" s="129" t="s">
        <v>7</v>
      </c>
      <c r="AK388" s="130"/>
      <c r="AL388" s="130"/>
      <c r="AM388" s="131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3" t="s">
        <v>30</v>
      </c>
      <c r="I410" s="133"/>
      <c r="J410" s="133"/>
      <c r="V410" s="17"/>
      <c r="AA410" s="133" t="s">
        <v>31</v>
      </c>
      <c r="AB410" s="133"/>
      <c r="AC410" s="133"/>
    </row>
    <row r="411" spans="1:43">
      <c r="H411" s="133"/>
      <c r="I411" s="133"/>
      <c r="J411" s="133"/>
      <c r="V411" s="17"/>
      <c r="AA411" s="133"/>
      <c r="AB411" s="133"/>
      <c r="AC411" s="133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4" t="s">
        <v>20</v>
      </c>
      <c r="F415" s="134"/>
      <c r="G415" s="134"/>
      <c r="H415" s="134"/>
      <c r="V415" s="17"/>
      <c r="X415" s="23" t="s">
        <v>156</v>
      </c>
      <c r="Y415" s="20">
        <f>IF(B1208="PAGADO",0,C420)</f>
        <v>0</v>
      </c>
      <c r="AA415" s="134" t="s">
        <v>864</v>
      </c>
      <c r="AB415" s="134"/>
      <c r="AC415" s="134"/>
      <c r="AD415" s="134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36" t="str">
        <f>IF(Y420&lt;0,"NO PAGAR","COBRAR'")</f>
        <v>COBRAR'</v>
      </c>
      <c r="Y421" s="13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36" t="str">
        <f>IF(C420&lt;0,"NO PAGAR","COBRAR'")</f>
        <v>COBRAR'</v>
      </c>
      <c r="C422" s="13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27" t="s">
        <v>9</v>
      </c>
      <c r="C423" s="12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27" t="s">
        <v>9</v>
      </c>
      <c r="Y423" s="12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29" t="s">
        <v>7</v>
      </c>
      <c r="F431" s="130"/>
      <c r="G431" s="13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29" t="s">
        <v>7</v>
      </c>
      <c r="AB431" s="130"/>
      <c r="AC431" s="13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29" t="s">
        <v>7</v>
      </c>
      <c r="O433" s="130"/>
      <c r="P433" s="130"/>
      <c r="Q433" s="131"/>
      <c r="R433" s="18">
        <f>SUM(R417:R432)</f>
        <v>0</v>
      </c>
      <c r="S433" s="3"/>
      <c r="V433" s="17"/>
      <c r="X433" s="12"/>
      <c r="Y433" s="10"/>
      <c r="AJ433" s="129" t="s">
        <v>7</v>
      </c>
      <c r="AK433" s="130"/>
      <c r="AL433" s="130"/>
      <c r="AM433" s="131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32" t="s">
        <v>29</v>
      </c>
      <c r="AD454" s="132"/>
      <c r="AE454" s="132"/>
    </row>
    <row r="455" spans="2:41">
      <c r="H455" s="133" t="s">
        <v>28</v>
      </c>
      <c r="I455" s="133"/>
      <c r="J455" s="133"/>
      <c r="V455" s="17"/>
      <c r="AC455" s="132"/>
      <c r="AD455" s="132"/>
      <c r="AE455" s="132"/>
    </row>
    <row r="456" spans="2:41">
      <c r="H456" s="133"/>
      <c r="I456" s="133"/>
      <c r="J456" s="133"/>
      <c r="V456" s="17"/>
      <c r="AC456" s="132"/>
      <c r="AD456" s="132"/>
      <c r="AE456" s="132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34" t="s">
        <v>20</v>
      </c>
      <c r="F460" s="134"/>
      <c r="G460" s="134"/>
      <c r="H460" s="134"/>
      <c r="V460" s="17"/>
      <c r="X460" s="23" t="s">
        <v>32</v>
      </c>
      <c r="Y460" s="20">
        <f>IF(B460="PAGADO",0,C465)</f>
        <v>0</v>
      </c>
      <c r="AA460" s="134" t="s">
        <v>20</v>
      </c>
      <c r="AB460" s="134"/>
      <c r="AC460" s="134"/>
      <c r="AD460" s="134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35" t="str">
        <f>IF(C465&lt;0,"NO PAGAR","COBRAR")</f>
        <v>COBRAR</v>
      </c>
      <c r="C466" s="13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35" t="str">
        <f>IF(Y465&lt;0,"NO PAGAR","COBRAR")</f>
        <v>COBRAR</v>
      </c>
      <c r="Y466" s="13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27" t="s">
        <v>9</v>
      </c>
      <c r="C467" s="12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27" t="s">
        <v>9</v>
      </c>
      <c r="Y467" s="12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29" t="s">
        <v>7</v>
      </c>
      <c r="F476" s="130"/>
      <c r="G476" s="13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29" t="s">
        <v>7</v>
      </c>
      <c r="AB476" s="130"/>
      <c r="AC476" s="131"/>
      <c r="AD476" s="5">
        <f>SUM(AD462:AD475)</f>
        <v>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29" t="s">
        <v>7</v>
      </c>
      <c r="O478" s="130"/>
      <c r="P478" s="130"/>
      <c r="Q478" s="131"/>
      <c r="R478" s="18">
        <f>SUM(R462:R477)</f>
        <v>0</v>
      </c>
      <c r="S478" s="3"/>
      <c r="V478" s="17"/>
      <c r="X478" s="12"/>
      <c r="Y478" s="10"/>
      <c r="AJ478" s="129" t="s">
        <v>7</v>
      </c>
      <c r="AK478" s="130"/>
      <c r="AL478" s="130"/>
      <c r="AM478" s="131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33" t="s">
        <v>30</v>
      </c>
      <c r="I500" s="133"/>
      <c r="J500" s="133"/>
      <c r="V500" s="17"/>
      <c r="AA500" s="133" t="s">
        <v>31</v>
      </c>
      <c r="AB500" s="133"/>
      <c r="AC500" s="133"/>
    </row>
    <row r="501" spans="1:43">
      <c r="H501" s="133"/>
      <c r="I501" s="133"/>
      <c r="J501" s="133"/>
      <c r="V501" s="17"/>
      <c r="AA501" s="133"/>
      <c r="AB501" s="133"/>
      <c r="AC501" s="133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34" t="s">
        <v>20</v>
      </c>
      <c r="F505" s="134"/>
      <c r="G505" s="134"/>
      <c r="H505" s="134"/>
      <c r="V505" s="17"/>
      <c r="X505" s="23" t="s">
        <v>32</v>
      </c>
      <c r="Y505" s="20">
        <f>IF(B1305="PAGADO",0,C510)</f>
        <v>0</v>
      </c>
      <c r="AA505" s="134" t="s">
        <v>20</v>
      </c>
      <c r="AB505" s="134"/>
      <c r="AC505" s="134"/>
      <c r="AD505" s="134"/>
    </row>
    <row r="506" spans="1:43">
      <c r="B506" s="1" t="s">
        <v>0</v>
      </c>
      <c r="C506" s="19">
        <f>H521</f>
        <v>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36" t="str">
        <f>IF(Y510&lt;0,"NO PAGAR","COBRAR'")</f>
        <v>COBRAR'</v>
      </c>
      <c r="Y511" s="13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36" t="str">
        <f>IF(C510&lt;0,"NO PAGAR","COBRAR'")</f>
        <v>COBRAR'</v>
      </c>
      <c r="C512" s="13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27" t="s">
        <v>9</v>
      </c>
      <c r="C513" s="12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27" t="s">
        <v>9</v>
      </c>
      <c r="Y513" s="12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29" t="s">
        <v>7</v>
      </c>
      <c r="F521" s="130"/>
      <c r="G521" s="131"/>
      <c r="H521" s="5">
        <f>SUM(H507:H520)</f>
        <v>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29" t="s">
        <v>7</v>
      </c>
      <c r="AB521" s="130"/>
      <c r="AC521" s="131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29" t="s">
        <v>7</v>
      </c>
      <c r="O523" s="130"/>
      <c r="P523" s="130"/>
      <c r="Q523" s="131"/>
      <c r="R523" s="18">
        <f>SUM(R507:R522)</f>
        <v>0</v>
      </c>
      <c r="S523" s="3"/>
      <c r="V523" s="17"/>
      <c r="X523" s="12"/>
      <c r="Y523" s="10"/>
      <c r="AJ523" s="129" t="s">
        <v>7</v>
      </c>
      <c r="AK523" s="130"/>
      <c r="AL523" s="130"/>
      <c r="AM523" s="131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32" t="s">
        <v>29</v>
      </c>
      <c r="AD553" s="132"/>
      <c r="AE553" s="132"/>
    </row>
    <row r="554" spans="2:41">
      <c r="H554" s="133" t="s">
        <v>28</v>
      </c>
      <c r="I554" s="133"/>
      <c r="J554" s="133"/>
      <c r="V554" s="17"/>
      <c r="AC554" s="132"/>
      <c r="AD554" s="132"/>
      <c r="AE554" s="132"/>
    </row>
    <row r="555" spans="2:41">
      <c r="H555" s="133"/>
      <c r="I555" s="133"/>
      <c r="J555" s="133"/>
      <c r="V555" s="17"/>
      <c r="AC555" s="132"/>
      <c r="AD555" s="132"/>
      <c r="AE555" s="132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0</v>
      </c>
      <c r="E559" s="134" t="s">
        <v>20</v>
      </c>
      <c r="F559" s="134"/>
      <c r="G559" s="134"/>
      <c r="H559" s="134"/>
      <c r="V559" s="17"/>
      <c r="X559" s="23" t="s">
        <v>32</v>
      </c>
      <c r="Y559" s="20">
        <f>IF(B559="PAGADO",0,C564)</f>
        <v>0</v>
      </c>
      <c r="AA559" s="134" t="s">
        <v>20</v>
      </c>
      <c r="AB559" s="134"/>
      <c r="AC559" s="134"/>
      <c r="AD559" s="134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35" t="str">
        <f>IF(C564&lt;0,"NO PAGAR","COBRAR")</f>
        <v>COBRAR</v>
      </c>
      <c r="C565" s="135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35" t="str">
        <f>IF(Y564&lt;0,"NO PAGAR","COBRAR")</f>
        <v>COBRAR</v>
      </c>
      <c r="Y565" s="135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27" t="s">
        <v>9</v>
      </c>
      <c r="C566" s="128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27" t="s">
        <v>9</v>
      </c>
      <c r="Y566" s="128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29" t="s">
        <v>7</v>
      </c>
      <c r="F575" s="130"/>
      <c r="G575" s="131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29" t="s">
        <v>7</v>
      </c>
      <c r="AB575" s="130"/>
      <c r="AC575" s="131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29" t="s">
        <v>7</v>
      </c>
      <c r="O577" s="130"/>
      <c r="P577" s="130"/>
      <c r="Q577" s="131"/>
      <c r="R577" s="18">
        <f>SUM(R561:R576)</f>
        <v>0</v>
      </c>
      <c r="S577" s="3"/>
      <c r="V577" s="17"/>
      <c r="X577" s="12"/>
      <c r="Y577" s="10"/>
      <c r="AJ577" s="129" t="s">
        <v>7</v>
      </c>
      <c r="AK577" s="130"/>
      <c r="AL577" s="130"/>
      <c r="AM577" s="131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33" t="s">
        <v>30</v>
      </c>
      <c r="I599" s="133"/>
      <c r="J599" s="133"/>
      <c r="V599" s="17"/>
      <c r="AA599" s="133" t="s">
        <v>31</v>
      </c>
      <c r="AB599" s="133"/>
      <c r="AC599" s="133"/>
    </row>
    <row r="600" spans="1:43">
      <c r="H600" s="133"/>
      <c r="I600" s="133"/>
      <c r="J600" s="133"/>
      <c r="V600" s="17"/>
      <c r="AA600" s="133"/>
      <c r="AB600" s="133"/>
      <c r="AC600" s="133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0</v>
      </c>
      <c r="E604" s="134" t="s">
        <v>20</v>
      </c>
      <c r="F604" s="134"/>
      <c r="G604" s="134"/>
      <c r="H604" s="134"/>
      <c r="V604" s="17"/>
      <c r="X604" s="23" t="s">
        <v>32</v>
      </c>
      <c r="Y604" s="20">
        <f>IF(B1404="PAGADO",0,C609)</f>
        <v>0</v>
      </c>
      <c r="AA604" s="134" t="s">
        <v>20</v>
      </c>
      <c r="AB604" s="134"/>
      <c r="AC604" s="134"/>
      <c r="AD604" s="134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36" t="str">
        <f>IF(Y609&lt;0,"NO PAGAR","COBRAR'")</f>
        <v>COBRAR'</v>
      </c>
      <c r="Y610" s="136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36" t="str">
        <f>IF(C609&lt;0,"NO PAGAR","COBRAR'")</f>
        <v>COBRAR'</v>
      </c>
      <c r="C611" s="136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27" t="s">
        <v>9</v>
      </c>
      <c r="C612" s="128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27" t="s">
        <v>9</v>
      </c>
      <c r="Y612" s="12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29" t="s">
        <v>7</v>
      </c>
      <c r="F620" s="130"/>
      <c r="G620" s="131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29" t="s">
        <v>7</v>
      </c>
      <c r="AB620" s="130"/>
      <c r="AC620" s="131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29" t="s">
        <v>7</v>
      </c>
      <c r="O622" s="130"/>
      <c r="P622" s="130"/>
      <c r="Q622" s="131"/>
      <c r="R622" s="18">
        <f>SUM(R606:R621)</f>
        <v>0</v>
      </c>
      <c r="S622" s="3"/>
      <c r="V622" s="17"/>
      <c r="X622" s="12"/>
      <c r="Y622" s="10"/>
      <c r="AJ622" s="129" t="s">
        <v>7</v>
      </c>
      <c r="AK622" s="130"/>
      <c r="AL622" s="130"/>
      <c r="AM622" s="131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32" t="s">
        <v>29</v>
      </c>
      <c r="AD646" s="132"/>
      <c r="AE646" s="132"/>
    </row>
    <row r="647" spans="2:41">
      <c r="H647" s="133" t="s">
        <v>28</v>
      </c>
      <c r="I647" s="133"/>
      <c r="J647" s="133"/>
      <c r="V647" s="17"/>
      <c r="AC647" s="132"/>
      <c r="AD647" s="132"/>
      <c r="AE647" s="132"/>
    </row>
    <row r="648" spans="2:41">
      <c r="H648" s="133"/>
      <c r="I648" s="133"/>
      <c r="J648" s="133"/>
      <c r="V648" s="17"/>
      <c r="AC648" s="132"/>
      <c r="AD648" s="132"/>
      <c r="AE648" s="132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0</v>
      </c>
      <c r="E652" s="134" t="s">
        <v>20</v>
      </c>
      <c r="F652" s="134"/>
      <c r="G652" s="134"/>
      <c r="H652" s="134"/>
      <c r="V652" s="17"/>
      <c r="X652" s="23" t="s">
        <v>32</v>
      </c>
      <c r="Y652" s="20">
        <f>IF(B652="PAGADO",0,C657)</f>
        <v>0</v>
      </c>
      <c r="AA652" s="134" t="s">
        <v>20</v>
      </c>
      <c r="AB652" s="134"/>
      <c r="AC652" s="134"/>
      <c r="AD652" s="134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35" t="str">
        <f>IF(C657&lt;0,"NO PAGAR","COBRAR")</f>
        <v>COBRAR</v>
      </c>
      <c r="C658" s="135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35" t="str">
        <f>IF(Y657&lt;0,"NO PAGAR","COBRAR")</f>
        <v>COBRAR</v>
      </c>
      <c r="Y658" s="13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27" t="s">
        <v>9</v>
      </c>
      <c r="C659" s="128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27" t="s">
        <v>9</v>
      </c>
      <c r="Y659" s="128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29" t="s">
        <v>7</v>
      </c>
      <c r="F668" s="130"/>
      <c r="G668" s="131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29" t="s">
        <v>7</v>
      </c>
      <c r="AB668" s="130"/>
      <c r="AC668" s="131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29" t="s">
        <v>7</v>
      </c>
      <c r="O670" s="130"/>
      <c r="P670" s="130"/>
      <c r="Q670" s="131"/>
      <c r="R670" s="18">
        <f>SUM(R654:R669)</f>
        <v>0</v>
      </c>
      <c r="S670" s="3"/>
      <c r="V670" s="17"/>
      <c r="X670" s="12"/>
      <c r="Y670" s="10"/>
      <c r="AJ670" s="129" t="s">
        <v>7</v>
      </c>
      <c r="AK670" s="130"/>
      <c r="AL670" s="130"/>
      <c r="AM670" s="131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33" t="s">
        <v>30</v>
      </c>
      <c r="I692" s="133"/>
      <c r="J692" s="133"/>
      <c r="V692" s="17"/>
      <c r="AA692" s="133" t="s">
        <v>31</v>
      </c>
      <c r="AB692" s="133"/>
      <c r="AC692" s="133"/>
    </row>
    <row r="693" spans="1:43">
      <c r="H693" s="133"/>
      <c r="I693" s="133"/>
      <c r="J693" s="133"/>
      <c r="V693" s="17"/>
      <c r="AA693" s="133"/>
      <c r="AB693" s="133"/>
      <c r="AC693" s="133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0</v>
      </c>
      <c r="E697" s="134" t="s">
        <v>20</v>
      </c>
      <c r="F697" s="134"/>
      <c r="G697" s="134"/>
      <c r="H697" s="134"/>
      <c r="V697" s="17"/>
      <c r="X697" s="23" t="s">
        <v>32</v>
      </c>
      <c r="Y697" s="20">
        <f>IF(B1497="PAGADO",0,C702)</f>
        <v>0</v>
      </c>
      <c r="AA697" s="134" t="s">
        <v>20</v>
      </c>
      <c r="AB697" s="134"/>
      <c r="AC697" s="134"/>
      <c r="AD697" s="134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36" t="str">
        <f>IF(Y702&lt;0,"NO PAGAR","COBRAR'")</f>
        <v>COBRAR'</v>
      </c>
      <c r="Y703" s="136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36" t="str">
        <f>IF(C702&lt;0,"NO PAGAR","COBRAR'")</f>
        <v>COBRAR'</v>
      </c>
      <c r="C704" s="136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27" t="s">
        <v>9</v>
      </c>
      <c r="C705" s="128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27" t="s">
        <v>9</v>
      </c>
      <c r="Y705" s="12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29" t="s">
        <v>7</v>
      </c>
      <c r="F713" s="130"/>
      <c r="G713" s="131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29" t="s">
        <v>7</v>
      </c>
      <c r="AB713" s="130"/>
      <c r="AC713" s="131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29" t="s">
        <v>7</v>
      </c>
      <c r="O715" s="130"/>
      <c r="P715" s="130"/>
      <c r="Q715" s="131"/>
      <c r="R715" s="18">
        <f>SUM(R699:R714)</f>
        <v>0</v>
      </c>
      <c r="S715" s="3"/>
      <c r="V715" s="17"/>
      <c r="X715" s="12"/>
      <c r="Y715" s="10"/>
      <c r="AJ715" s="129" t="s">
        <v>7</v>
      </c>
      <c r="AK715" s="130"/>
      <c r="AL715" s="130"/>
      <c r="AM715" s="131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32" t="s">
        <v>29</v>
      </c>
      <c r="AD739" s="132"/>
      <c r="AE739" s="132"/>
    </row>
    <row r="740" spans="2:41">
      <c r="H740" s="133" t="s">
        <v>28</v>
      </c>
      <c r="I740" s="133"/>
      <c r="J740" s="133"/>
      <c r="V740" s="17"/>
      <c r="AC740" s="132"/>
      <c r="AD740" s="132"/>
      <c r="AE740" s="132"/>
    </row>
    <row r="741" spans="2:41">
      <c r="H741" s="133"/>
      <c r="I741" s="133"/>
      <c r="J741" s="133"/>
      <c r="V741" s="17"/>
      <c r="AC741" s="132"/>
      <c r="AD741" s="132"/>
      <c r="AE741" s="132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0</v>
      </c>
      <c r="E745" s="134" t="s">
        <v>20</v>
      </c>
      <c r="F745" s="134"/>
      <c r="G745" s="134"/>
      <c r="H745" s="134"/>
      <c r="V745" s="17"/>
      <c r="X745" s="23" t="s">
        <v>32</v>
      </c>
      <c r="Y745" s="20">
        <f>IF(B745="PAGADO",0,C750)</f>
        <v>0</v>
      </c>
      <c r="AA745" s="134" t="s">
        <v>20</v>
      </c>
      <c r="AB745" s="134"/>
      <c r="AC745" s="134"/>
      <c r="AD745" s="134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35" t="str">
        <f>IF(C750&lt;0,"NO PAGAR","COBRAR")</f>
        <v>COBRAR</v>
      </c>
      <c r="C751" s="13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35" t="str">
        <f>IF(Y750&lt;0,"NO PAGAR","COBRAR")</f>
        <v>COBRAR</v>
      </c>
      <c r="Y751" s="13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27" t="s">
        <v>9</v>
      </c>
      <c r="C752" s="12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27" t="s">
        <v>9</v>
      </c>
      <c r="Y752" s="12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29" t="s">
        <v>7</v>
      </c>
      <c r="F761" s="130"/>
      <c r="G761" s="131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29" t="s">
        <v>7</v>
      </c>
      <c r="AB761" s="130"/>
      <c r="AC761" s="131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29" t="s">
        <v>7</v>
      </c>
      <c r="O763" s="130"/>
      <c r="P763" s="130"/>
      <c r="Q763" s="131"/>
      <c r="R763" s="18">
        <f>SUM(R747:R762)</f>
        <v>0</v>
      </c>
      <c r="S763" s="3"/>
      <c r="V763" s="17"/>
      <c r="X763" s="12"/>
      <c r="Y763" s="10"/>
      <c r="AJ763" s="129" t="s">
        <v>7</v>
      </c>
      <c r="AK763" s="130"/>
      <c r="AL763" s="130"/>
      <c r="AM763" s="131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33" t="s">
        <v>30</v>
      </c>
      <c r="I785" s="133"/>
      <c r="J785" s="133"/>
      <c r="V785" s="17"/>
      <c r="AA785" s="133" t="s">
        <v>31</v>
      </c>
      <c r="AB785" s="133"/>
      <c r="AC785" s="133"/>
    </row>
    <row r="786" spans="2:41">
      <c r="H786" s="133"/>
      <c r="I786" s="133"/>
      <c r="J786" s="133"/>
      <c r="V786" s="17"/>
      <c r="AA786" s="133"/>
      <c r="AB786" s="133"/>
      <c r="AC786" s="133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0</v>
      </c>
      <c r="E790" s="134" t="s">
        <v>20</v>
      </c>
      <c r="F790" s="134"/>
      <c r="G790" s="134"/>
      <c r="H790" s="134"/>
      <c r="V790" s="17"/>
      <c r="X790" s="23" t="s">
        <v>32</v>
      </c>
      <c r="Y790" s="20">
        <f>IF(B1590="PAGADO",0,C795)</f>
        <v>0</v>
      </c>
      <c r="AA790" s="134" t="s">
        <v>20</v>
      </c>
      <c r="AB790" s="134"/>
      <c r="AC790" s="134"/>
      <c r="AD790" s="134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36" t="str">
        <f>IF(Y795&lt;0,"NO PAGAR","COBRAR'")</f>
        <v>COBRAR'</v>
      </c>
      <c r="Y796" s="136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36" t="str">
        <f>IF(C795&lt;0,"NO PAGAR","COBRAR'")</f>
        <v>COBRAR'</v>
      </c>
      <c r="C797" s="136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27" t="s">
        <v>9</v>
      </c>
      <c r="C798" s="12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27" t="s">
        <v>9</v>
      </c>
      <c r="Y798" s="12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29" t="s">
        <v>7</v>
      </c>
      <c r="F806" s="130"/>
      <c r="G806" s="13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29" t="s">
        <v>7</v>
      </c>
      <c r="AB806" s="130"/>
      <c r="AC806" s="13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29" t="s">
        <v>7</v>
      </c>
      <c r="O808" s="130"/>
      <c r="P808" s="130"/>
      <c r="Q808" s="131"/>
      <c r="R808" s="18">
        <f>SUM(R792:R807)</f>
        <v>0</v>
      </c>
      <c r="S808" s="3"/>
      <c r="V808" s="17"/>
      <c r="X808" s="12"/>
      <c r="Y808" s="10"/>
      <c r="AJ808" s="129" t="s">
        <v>7</v>
      </c>
      <c r="AK808" s="130"/>
      <c r="AL808" s="130"/>
      <c r="AM808" s="131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32" t="s">
        <v>29</v>
      </c>
      <c r="AD832" s="132"/>
      <c r="AE832" s="132"/>
    </row>
    <row r="833" spans="2:41">
      <c r="H833" s="133" t="s">
        <v>28</v>
      </c>
      <c r="I833" s="133"/>
      <c r="J833" s="133"/>
      <c r="V833" s="17"/>
      <c r="AC833" s="132"/>
      <c r="AD833" s="132"/>
      <c r="AE833" s="132"/>
    </row>
    <row r="834" spans="2:41">
      <c r="H834" s="133"/>
      <c r="I834" s="133"/>
      <c r="J834" s="133"/>
      <c r="V834" s="17"/>
      <c r="AC834" s="132"/>
      <c r="AD834" s="132"/>
      <c r="AE834" s="132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0</v>
      </c>
      <c r="E838" s="134" t="s">
        <v>20</v>
      </c>
      <c r="F838" s="134"/>
      <c r="G838" s="134"/>
      <c r="H838" s="134"/>
      <c r="V838" s="17"/>
      <c r="X838" s="23" t="s">
        <v>32</v>
      </c>
      <c r="Y838" s="20">
        <f>IF(B838="PAGADO",0,C843)</f>
        <v>0</v>
      </c>
      <c r="AA838" s="134" t="s">
        <v>20</v>
      </c>
      <c r="AB838" s="134"/>
      <c r="AC838" s="134"/>
      <c r="AD838" s="134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35" t="str">
        <f>IF(C843&lt;0,"NO PAGAR","COBRAR")</f>
        <v>COBRAR</v>
      </c>
      <c r="C844" s="135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35" t="str">
        <f>IF(Y843&lt;0,"NO PAGAR","COBRAR")</f>
        <v>COBRAR</v>
      </c>
      <c r="Y844" s="135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27" t="s">
        <v>9</v>
      </c>
      <c r="C845" s="128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27" t="s">
        <v>9</v>
      </c>
      <c r="Y845" s="128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29" t="s">
        <v>7</v>
      </c>
      <c r="F854" s="130"/>
      <c r="G854" s="131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29" t="s">
        <v>7</v>
      </c>
      <c r="AB854" s="130"/>
      <c r="AC854" s="131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29" t="s">
        <v>7</v>
      </c>
      <c r="O856" s="130"/>
      <c r="P856" s="130"/>
      <c r="Q856" s="131"/>
      <c r="R856" s="18">
        <f>SUM(R840:R855)</f>
        <v>0</v>
      </c>
      <c r="S856" s="3"/>
      <c r="V856" s="17"/>
      <c r="X856" s="12"/>
      <c r="Y856" s="10"/>
      <c r="AJ856" s="129" t="s">
        <v>7</v>
      </c>
      <c r="AK856" s="130"/>
      <c r="AL856" s="130"/>
      <c r="AM856" s="131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33" t="s">
        <v>30</v>
      </c>
      <c r="I878" s="133"/>
      <c r="J878" s="133"/>
      <c r="V878" s="17"/>
      <c r="AA878" s="133" t="s">
        <v>31</v>
      </c>
      <c r="AB878" s="133"/>
      <c r="AC878" s="133"/>
    </row>
    <row r="879" spans="1:43">
      <c r="H879" s="133"/>
      <c r="I879" s="133"/>
      <c r="J879" s="133"/>
      <c r="V879" s="17"/>
      <c r="AA879" s="133"/>
      <c r="AB879" s="133"/>
      <c r="AC879" s="133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0</v>
      </c>
      <c r="E883" s="134" t="s">
        <v>20</v>
      </c>
      <c r="F883" s="134"/>
      <c r="G883" s="134"/>
      <c r="H883" s="134"/>
      <c r="V883" s="17"/>
      <c r="X883" s="23" t="s">
        <v>32</v>
      </c>
      <c r="Y883" s="20">
        <f>IF(B1683="PAGADO",0,C888)</f>
        <v>0</v>
      </c>
      <c r="AA883" s="134" t="s">
        <v>20</v>
      </c>
      <c r="AB883" s="134"/>
      <c r="AC883" s="134"/>
      <c r="AD883" s="134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36" t="str">
        <f>IF(Y888&lt;0,"NO PAGAR","COBRAR'")</f>
        <v>COBRAR'</v>
      </c>
      <c r="Y889" s="13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36" t="str">
        <f>IF(C888&lt;0,"NO PAGAR","COBRAR'")</f>
        <v>COBRAR'</v>
      </c>
      <c r="C890" s="136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27" t="s">
        <v>9</v>
      </c>
      <c r="C891" s="12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27" t="s">
        <v>9</v>
      </c>
      <c r="Y891" s="12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29" t="s">
        <v>7</v>
      </c>
      <c r="F899" s="130"/>
      <c r="G899" s="131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29" t="s">
        <v>7</v>
      </c>
      <c r="AB899" s="130"/>
      <c r="AC899" s="131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29" t="s">
        <v>7</v>
      </c>
      <c r="O901" s="130"/>
      <c r="P901" s="130"/>
      <c r="Q901" s="131"/>
      <c r="R901" s="18">
        <f>SUM(R885:R900)</f>
        <v>0</v>
      </c>
      <c r="S901" s="3"/>
      <c r="V901" s="17"/>
      <c r="X901" s="12"/>
      <c r="Y901" s="10"/>
      <c r="AJ901" s="129" t="s">
        <v>7</v>
      </c>
      <c r="AK901" s="130"/>
      <c r="AL901" s="130"/>
      <c r="AM901" s="131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32" t="s">
        <v>29</v>
      </c>
      <c r="AD926" s="132"/>
      <c r="AE926" s="132"/>
    </row>
    <row r="927" spans="8:31">
      <c r="H927" s="133" t="s">
        <v>28</v>
      </c>
      <c r="I927" s="133"/>
      <c r="J927" s="133"/>
      <c r="V927" s="17"/>
      <c r="AC927" s="132"/>
      <c r="AD927" s="132"/>
      <c r="AE927" s="132"/>
    </row>
    <row r="928" spans="8:31">
      <c r="H928" s="133"/>
      <c r="I928" s="133"/>
      <c r="J928" s="133"/>
      <c r="V928" s="17"/>
      <c r="AC928" s="132"/>
      <c r="AD928" s="132"/>
      <c r="AE928" s="132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0</v>
      </c>
      <c r="E932" s="134" t="s">
        <v>20</v>
      </c>
      <c r="F932" s="134"/>
      <c r="G932" s="134"/>
      <c r="H932" s="134"/>
      <c r="V932" s="17"/>
      <c r="X932" s="23" t="s">
        <v>32</v>
      </c>
      <c r="Y932" s="20">
        <f>IF(B932="PAGADO",0,C937)</f>
        <v>0</v>
      </c>
      <c r="AA932" s="134" t="s">
        <v>20</v>
      </c>
      <c r="AB932" s="134"/>
      <c r="AC932" s="134"/>
      <c r="AD932" s="134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35" t="str">
        <f>IF(C937&lt;0,"NO PAGAR","COBRAR")</f>
        <v>COBRAR</v>
      </c>
      <c r="C938" s="13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35" t="str">
        <f>IF(Y937&lt;0,"NO PAGAR","COBRAR")</f>
        <v>COBRAR</v>
      </c>
      <c r="Y938" s="13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27" t="s">
        <v>9</v>
      </c>
      <c r="C939" s="12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27" t="s">
        <v>9</v>
      </c>
      <c r="Y939" s="12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29" t="s">
        <v>7</v>
      </c>
      <c r="F948" s="130"/>
      <c r="G948" s="13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29" t="s">
        <v>7</v>
      </c>
      <c r="AB948" s="130"/>
      <c r="AC948" s="13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29" t="s">
        <v>7</v>
      </c>
      <c r="O950" s="130"/>
      <c r="P950" s="130"/>
      <c r="Q950" s="131"/>
      <c r="R950" s="18">
        <f>SUM(R934:R949)</f>
        <v>0</v>
      </c>
      <c r="S950" s="3"/>
      <c r="V950" s="17"/>
      <c r="X950" s="12"/>
      <c r="Y950" s="10"/>
      <c r="AJ950" s="129" t="s">
        <v>7</v>
      </c>
      <c r="AK950" s="130"/>
      <c r="AL950" s="130"/>
      <c r="AM950" s="131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33" t="s">
        <v>30</v>
      </c>
      <c r="I972" s="133"/>
      <c r="J972" s="133"/>
      <c r="V972" s="17"/>
      <c r="AA972" s="133" t="s">
        <v>31</v>
      </c>
      <c r="AB972" s="133"/>
      <c r="AC972" s="133"/>
    </row>
    <row r="973" spans="1:43">
      <c r="H973" s="133"/>
      <c r="I973" s="133"/>
      <c r="J973" s="133"/>
      <c r="V973" s="17"/>
      <c r="AA973" s="133"/>
      <c r="AB973" s="133"/>
      <c r="AC973" s="133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0</v>
      </c>
      <c r="E977" s="134" t="s">
        <v>20</v>
      </c>
      <c r="F977" s="134"/>
      <c r="G977" s="134"/>
      <c r="H977" s="134"/>
      <c r="V977" s="17"/>
      <c r="X977" s="23" t="s">
        <v>32</v>
      </c>
      <c r="Y977" s="20">
        <f>IF(B1777="PAGADO",0,C982)</f>
        <v>0</v>
      </c>
      <c r="AA977" s="134" t="s">
        <v>20</v>
      </c>
      <c r="AB977" s="134"/>
      <c r="AC977" s="134"/>
      <c r="AD977" s="134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36" t="str">
        <f>IF(Y982&lt;0,"NO PAGAR","COBRAR'")</f>
        <v>COBRAR'</v>
      </c>
      <c r="Y983" s="136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36" t="str">
        <f>IF(C982&lt;0,"NO PAGAR","COBRAR'")</f>
        <v>COBRAR'</v>
      </c>
      <c r="C984" s="136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27" t="s">
        <v>9</v>
      </c>
      <c r="C985" s="12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27" t="s">
        <v>9</v>
      </c>
      <c r="Y985" s="12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29" t="s">
        <v>7</v>
      </c>
      <c r="F993" s="130"/>
      <c r="G993" s="13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29" t="s">
        <v>7</v>
      </c>
      <c r="AB993" s="130"/>
      <c r="AC993" s="13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29" t="s">
        <v>7</v>
      </c>
      <c r="O995" s="130"/>
      <c r="P995" s="130"/>
      <c r="Q995" s="131"/>
      <c r="R995" s="18">
        <f>SUM(R979:R994)</f>
        <v>0</v>
      </c>
      <c r="S995" s="3"/>
      <c r="V995" s="17"/>
      <c r="X995" s="12"/>
      <c r="Y995" s="10"/>
      <c r="AJ995" s="129" t="s">
        <v>7</v>
      </c>
      <c r="AK995" s="130"/>
      <c r="AL995" s="130"/>
      <c r="AM995" s="131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32" t="s">
        <v>29</v>
      </c>
      <c r="AD1019" s="132"/>
      <c r="AE1019" s="132"/>
    </row>
    <row r="1020" spans="2:31">
      <c r="H1020" s="133" t="s">
        <v>28</v>
      </c>
      <c r="I1020" s="133"/>
      <c r="J1020" s="133"/>
      <c r="V1020" s="17"/>
      <c r="AC1020" s="132"/>
      <c r="AD1020" s="132"/>
      <c r="AE1020" s="132"/>
    </row>
    <row r="1021" spans="2:31">
      <c r="H1021" s="133"/>
      <c r="I1021" s="133"/>
      <c r="J1021" s="133"/>
      <c r="V1021" s="17"/>
      <c r="AC1021" s="132"/>
      <c r="AD1021" s="132"/>
      <c r="AE1021" s="132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0</v>
      </c>
      <c r="E1025" s="134" t="s">
        <v>20</v>
      </c>
      <c r="F1025" s="134"/>
      <c r="G1025" s="134"/>
      <c r="H1025" s="134"/>
      <c r="V1025" s="17"/>
      <c r="X1025" s="23" t="s">
        <v>32</v>
      </c>
      <c r="Y1025" s="20">
        <f>IF(B1025="PAGADO",0,C1030)</f>
        <v>0</v>
      </c>
      <c r="AA1025" s="134" t="s">
        <v>20</v>
      </c>
      <c r="AB1025" s="134"/>
      <c r="AC1025" s="134"/>
      <c r="AD1025" s="134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35" t="str">
        <f>IF(C1030&lt;0,"NO PAGAR","COBRAR")</f>
        <v>COBRAR</v>
      </c>
      <c r="C1031" s="135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35" t="str">
        <f>IF(Y1030&lt;0,"NO PAGAR","COBRAR")</f>
        <v>COBRAR</v>
      </c>
      <c r="Y1031" s="13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27" t="s">
        <v>9</v>
      </c>
      <c r="C1032" s="128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27" t="s">
        <v>9</v>
      </c>
      <c r="Y1032" s="12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29" t="s">
        <v>7</v>
      </c>
      <c r="F1041" s="130"/>
      <c r="G1041" s="131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29" t="s">
        <v>7</v>
      </c>
      <c r="AB1041" s="130"/>
      <c r="AC1041" s="13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29" t="s">
        <v>7</v>
      </c>
      <c r="O1043" s="130"/>
      <c r="P1043" s="130"/>
      <c r="Q1043" s="131"/>
      <c r="R1043" s="18">
        <f>SUM(R1027:R1042)</f>
        <v>0</v>
      </c>
      <c r="S1043" s="3"/>
      <c r="V1043" s="17"/>
      <c r="X1043" s="12"/>
      <c r="Y1043" s="10"/>
      <c r="AJ1043" s="129" t="s">
        <v>7</v>
      </c>
      <c r="AK1043" s="130"/>
      <c r="AL1043" s="130"/>
      <c r="AM1043" s="131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33" t="s">
        <v>30</v>
      </c>
      <c r="I1065" s="133"/>
      <c r="J1065" s="133"/>
      <c r="V1065" s="17"/>
      <c r="AA1065" s="133" t="s">
        <v>31</v>
      </c>
      <c r="AB1065" s="133"/>
      <c r="AC1065" s="133"/>
    </row>
    <row r="1066" spans="1:43">
      <c r="H1066" s="133"/>
      <c r="I1066" s="133"/>
      <c r="J1066" s="133"/>
      <c r="V1066" s="17"/>
      <c r="AA1066" s="133"/>
      <c r="AB1066" s="133"/>
      <c r="AC1066" s="133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0</v>
      </c>
      <c r="E1070" s="134" t="s">
        <v>20</v>
      </c>
      <c r="F1070" s="134"/>
      <c r="G1070" s="134"/>
      <c r="H1070" s="134"/>
      <c r="V1070" s="17"/>
      <c r="X1070" s="23" t="s">
        <v>32</v>
      </c>
      <c r="Y1070" s="20">
        <f>IF(B1870="PAGADO",0,C1075)</f>
        <v>0</v>
      </c>
      <c r="AA1070" s="134" t="s">
        <v>20</v>
      </c>
      <c r="AB1070" s="134"/>
      <c r="AC1070" s="134"/>
      <c r="AD1070" s="134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36" t="str">
        <f>IF(Y1075&lt;0,"NO PAGAR","COBRAR'")</f>
        <v>COBRAR'</v>
      </c>
      <c r="Y1076" s="136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36" t="str">
        <f>IF(C1075&lt;0,"NO PAGAR","COBRAR'")</f>
        <v>COBRAR'</v>
      </c>
      <c r="C1077" s="136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27" t="s">
        <v>9</v>
      </c>
      <c r="C1078" s="128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27" t="s">
        <v>9</v>
      </c>
      <c r="Y1078" s="12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29" t="s">
        <v>7</v>
      </c>
      <c r="F1086" s="130"/>
      <c r="G1086" s="131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29" t="s">
        <v>7</v>
      </c>
      <c r="AB1086" s="130"/>
      <c r="AC1086" s="131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29" t="s">
        <v>7</v>
      </c>
      <c r="O1088" s="130"/>
      <c r="P1088" s="130"/>
      <c r="Q1088" s="131"/>
      <c r="R1088" s="18">
        <f>SUM(R1072:R1087)</f>
        <v>0</v>
      </c>
      <c r="S1088" s="3"/>
      <c r="V1088" s="17"/>
      <c r="X1088" s="12"/>
      <c r="Y1088" s="10"/>
      <c r="AJ1088" s="129" t="s">
        <v>7</v>
      </c>
      <c r="AK1088" s="130"/>
      <c r="AL1088" s="130"/>
      <c r="AM1088" s="131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2" t="s">
        <v>29</v>
      </c>
      <c r="AD2" s="132"/>
      <c r="AE2" s="132"/>
    </row>
    <row r="3" spans="2:41">
      <c r="H3" s="133" t="s">
        <v>28</v>
      </c>
      <c r="I3" s="133"/>
      <c r="J3" s="133"/>
      <c r="V3" s="17"/>
      <c r="AC3" s="132"/>
      <c r="AD3" s="132"/>
      <c r="AE3" s="132"/>
    </row>
    <row r="4" spans="2:41">
      <c r="H4" s="133"/>
      <c r="I4" s="133"/>
      <c r="J4" s="133"/>
      <c r="V4" s="17"/>
      <c r="AC4" s="132"/>
      <c r="AD4" s="132"/>
      <c r="AE4" s="132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4" t="s">
        <v>20</v>
      </c>
      <c r="F8" s="134"/>
      <c r="G8" s="134"/>
      <c r="H8" s="134"/>
      <c r="V8" s="17"/>
      <c r="X8" s="23" t="s">
        <v>82</v>
      </c>
      <c r="Y8" s="20">
        <f>IF(B8="PAGADO",0,C13)</f>
        <v>0</v>
      </c>
      <c r="AA8" s="134" t="s">
        <v>62</v>
      </c>
      <c r="AB8" s="134"/>
      <c r="AC8" s="134"/>
      <c r="AD8" s="134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35" t="str">
        <f>IF(C13&lt;0,"NO PAGAR","COBRAR")</f>
        <v>COBRAR</v>
      </c>
      <c r="C14" s="13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5" t="str">
        <f>IF(Y13&lt;0,"NO PAGAR","COBRAR")</f>
        <v>COBRAR</v>
      </c>
      <c r="Y14" s="13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27" t="s">
        <v>9</v>
      </c>
      <c r="C15" s="12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27" t="s">
        <v>9</v>
      </c>
      <c r="Y15" s="12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29" t="s">
        <v>7</v>
      </c>
      <c r="F24" s="130"/>
      <c r="G24" s="13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29" t="s">
        <v>7</v>
      </c>
      <c r="AB24" s="130"/>
      <c r="AC24" s="13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29" t="s">
        <v>7</v>
      </c>
      <c r="O26" s="130"/>
      <c r="P26" s="130"/>
      <c r="Q26" s="131"/>
      <c r="R26" s="18">
        <f>SUM(R10:R25)</f>
        <v>0</v>
      </c>
      <c r="S26" s="3"/>
      <c r="V26" s="17"/>
      <c r="X26" s="12"/>
      <c r="Y26" s="10"/>
      <c r="AJ26" s="129" t="s">
        <v>7</v>
      </c>
      <c r="AK26" s="130"/>
      <c r="AL26" s="130"/>
      <c r="AM26" s="131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3" t="s">
        <v>30</v>
      </c>
      <c r="I48" s="133"/>
      <c r="J48" s="133"/>
      <c r="V48" s="17"/>
      <c r="AA48" s="133" t="s">
        <v>31</v>
      </c>
      <c r="AB48" s="133"/>
      <c r="AC48" s="133"/>
    </row>
    <row r="49" spans="2:41">
      <c r="H49" s="133"/>
      <c r="I49" s="133"/>
      <c r="J49" s="133"/>
      <c r="V49" s="17"/>
      <c r="AA49" s="133"/>
      <c r="AB49" s="133"/>
      <c r="AC49" s="133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4" t="s">
        <v>206</v>
      </c>
      <c r="F53" s="134"/>
      <c r="G53" s="134"/>
      <c r="H53" s="134"/>
      <c r="V53" s="17"/>
      <c r="X53" s="23" t="s">
        <v>32</v>
      </c>
      <c r="Y53" s="20">
        <f>IF(B53="PAGADO",0,C58)</f>
        <v>0</v>
      </c>
      <c r="AA53" s="134" t="s">
        <v>20</v>
      </c>
      <c r="AB53" s="134"/>
      <c r="AC53" s="134"/>
      <c r="AD53" s="134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36" t="str">
        <f>IF(Y58&lt;0,"NO PAGAR","COBRAR'")</f>
        <v>COBRAR'</v>
      </c>
      <c r="Y59" s="13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36" t="str">
        <f>IF(C58&lt;0,"NO PAGAR","COBRAR'")</f>
        <v>COBRAR'</v>
      </c>
      <c r="C60" s="13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27" t="s">
        <v>9</v>
      </c>
      <c r="C61" s="12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27" t="s">
        <v>9</v>
      </c>
      <c r="Y61" s="12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29" t="s">
        <v>7</v>
      </c>
      <c r="F69" s="130"/>
      <c r="G69" s="13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29" t="s">
        <v>7</v>
      </c>
      <c r="AB69" s="130"/>
      <c r="AC69" s="13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29" t="s">
        <v>7</v>
      </c>
      <c r="O71" s="130"/>
      <c r="P71" s="130"/>
      <c r="Q71" s="131"/>
      <c r="R71" s="18">
        <f>SUM(R55:R70)</f>
        <v>0</v>
      </c>
      <c r="S71" s="3"/>
      <c r="V71" s="17"/>
      <c r="X71" s="12"/>
      <c r="Y71" s="10"/>
      <c r="AJ71" s="129" t="s">
        <v>7</v>
      </c>
      <c r="AK71" s="130"/>
      <c r="AL71" s="130"/>
      <c r="AM71" s="131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2" t="s">
        <v>29</v>
      </c>
      <c r="AD100" s="132"/>
      <c r="AE100" s="132"/>
    </row>
    <row r="101" spans="2:41">
      <c r="H101" s="133" t="s">
        <v>28</v>
      </c>
      <c r="I101" s="133"/>
      <c r="J101" s="133"/>
      <c r="V101" s="17"/>
      <c r="AC101" s="132"/>
      <c r="AD101" s="132"/>
      <c r="AE101" s="132"/>
    </row>
    <row r="102" spans="2:41">
      <c r="H102" s="133"/>
      <c r="I102" s="133"/>
      <c r="J102" s="133"/>
      <c r="V102" s="17"/>
      <c r="AC102" s="132"/>
      <c r="AD102" s="132"/>
      <c r="AE102" s="132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4"/>
      <c r="F106" s="134"/>
      <c r="G106" s="134"/>
      <c r="H106" s="134"/>
      <c r="V106" s="17"/>
      <c r="X106" s="23" t="s">
        <v>32</v>
      </c>
      <c r="Y106" s="20">
        <f>IF(B106="PAGADO",0,C111)</f>
        <v>0</v>
      </c>
      <c r="AA106" s="134" t="s">
        <v>20</v>
      </c>
      <c r="AB106" s="134"/>
      <c r="AC106" s="134"/>
      <c r="AD106" s="134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35" t="str">
        <f>IF(C111&lt;0,"NO PAGAR","COBRAR")</f>
        <v>COBRAR</v>
      </c>
      <c r="C112" s="13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5" t="str">
        <f>IF(Y111&lt;0,"NO PAGAR","COBRAR")</f>
        <v>COBRAR</v>
      </c>
      <c r="Y112" s="13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27" t="s">
        <v>9</v>
      </c>
      <c r="C113" s="12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27" t="s">
        <v>9</v>
      </c>
      <c r="Y113" s="12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29" t="s">
        <v>7</v>
      </c>
      <c r="F122" s="130"/>
      <c r="G122" s="13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29" t="s">
        <v>7</v>
      </c>
      <c r="AB122" s="130"/>
      <c r="AC122" s="13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29" t="s">
        <v>7</v>
      </c>
      <c r="O124" s="130"/>
      <c r="P124" s="130"/>
      <c r="Q124" s="131"/>
      <c r="R124" s="18">
        <f>SUM(R108:R123)</f>
        <v>0</v>
      </c>
      <c r="S124" s="3"/>
      <c r="V124" s="17"/>
      <c r="X124" s="12"/>
      <c r="Y124" s="10"/>
      <c r="AJ124" s="129" t="s">
        <v>7</v>
      </c>
      <c r="AK124" s="130"/>
      <c r="AL124" s="130"/>
      <c r="AM124" s="131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3" t="s">
        <v>30</v>
      </c>
      <c r="I146" s="133"/>
      <c r="J146" s="133"/>
      <c r="V146" s="17"/>
      <c r="AA146" s="133" t="s">
        <v>31</v>
      </c>
      <c r="AB146" s="133"/>
      <c r="AC146" s="133"/>
    </row>
    <row r="147" spans="2:41">
      <c r="H147" s="133"/>
      <c r="I147" s="133"/>
      <c r="J147" s="133"/>
      <c r="V147" s="17"/>
      <c r="AA147" s="133"/>
      <c r="AB147" s="133"/>
      <c r="AC147" s="133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4" t="s">
        <v>345</v>
      </c>
      <c r="F151" s="134"/>
      <c r="G151" s="134"/>
      <c r="H151" s="134"/>
      <c r="V151" s="17"/>
      <c r="X151" s="23" t="s">
        <v>32</v>
      </c>
      <c r="Y151" s="20">
        <f>IF(B151="PAGADO",0,C156)</f>
        <v>0</v>
      </c>
      <c r="AA151" s="134" t="s">
        <v>20</v>
      </c>
      <c r="AB151" s="134"/>
      <c r="AC151" s="134"/>
      <c r="AD151" s="134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36" t="str">
        <f>IF(Y156&lt;0,"NO PAGAR","COBRAR'")</f>
        <v>COBRAR'</v>
      </c>
      <c r="Y157" s="13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36" t="str">
        <f>IF(C156&lt;0,"NO PAGAR","COBRAR'")</f>
        <v>COBRAR'</v>
      </c>
      <c r="C158" s="136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27" t="s">
        <v>9</v>
      </c>
      <c r="C159" s="128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27" t="s">
        <v>9</v>
      </c>
      <c r="Y159" s="12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29" t="s">
        <v>7</v>
      </c>
      <c r="F167" s="130"/>
      <c r="G167" s="13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29" t="s">
        <v>7</v>
      </c>
      <c r="AB167" s="130"/>
      <c r="AC167" s="13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29" t="s">
        <v>7</v>
      </c>
      <c r="O169" s="130"/>
      <c r="P169" s="130"/>
      <c r="Q169" s="131"/>
      <c r="R169" s="18">
        <f>SUM(R153:R168)</f>
        <v>0</v>
      </c>
      <c r="S169" s="3"/>
      <c r="V169" s="17"/>
      <c r="X169" s="12"/>
      <c r="Y169" s="10"/>
      <c r="AJ169" s="129" t="s">
        <v>7</v>
      </c>
      <c r="AK169" s="130"/>
      <c r="AL169" s="130"/>
      <c r="AM169" s="131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2" t="s">
        <v>29</v>
      </c>
      <c r="AD185" s="132"/>
      <c r="AE185" s="132"/>
    </row>
    <row r="186" spans="2:41">
      <c r="H186" s="133" t="s">
        <v>28</v>
      </c>
      <c r="I186" s="133"/>
      <c r="J186" s="133"/>
      <c r="V186" s="17"/>
      <c r="AC186" s="132"/>
      <c r="AD186" s="132"/>
      <c r="AE186" s="132"/>
    </row>
    <row r="187" spans="2:41">
      <c r="H187" s="133"/>
      <c r="I187" s="133"/>
      <c r="J187" s="133"/>
      <c r="V187" s="17"/>
      <c r="AC187" s="132"/>
      <c r="AD187" s="132"/>
      <c r="AE187" s="132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4" t="s">
        <v>311</v>
      </c>
      <c r="F191" s="134"/>
      <c r="G191" s="134"/>
      <c r="H191" s="134"/>
      <c r="V191" s="17"/>
      <c r="X191" s="23" t="s">
        <v>32</v>
      </c>
      <c r="Y191" s="20">
        <f>IF(B191="PAGADO",0,C196)</f>
        <v>0</v>
      </c>
      <c r="AA191" s="134" t="s">
        <v>20</v>
      </c>
      <c r="AB191" s="134"/>
      <c r="AC191" s="134"/>
      <c r="AD191" s="134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35" t="str">
        <f>IF(C196&lt;0,"NO PAGAR","COBRAR")</f>
        <v>COBRAR</v>
      </c>
      <c r="C197" s="135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5" t="str">
        <f>IF(Y196&lt;0,"NO PAGAR","COBRAR")</f>
        <v>COBRAR</v>
      </c>
      <c r="Y197" s="13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27" t="s">
        <v>9</v>
      </c>
      <c r="C198" s="12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27" t="s">
        <v>9</v>
      </c>
      <c r="Y198" s="12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29" t="s">
        <v>7</v>
      </c>
      <c r="F207" s="130"/>
      <c r="G207" s="13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29" t="s">
        <v>7</v>
      </c>
      <c r="AB207" s="130"/>
      <c r="AC207" s="13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29" t="s">
        <v>7</v>
      </c>
      <c r="O209" s="130"/>
      <c r="P209" s="130"/>
      <c r="Q209" s="131"/>
      <c r="R209" s="18">
        <f>SUM(R193:R208)</f>
        <v>0</v>
      </c>
      <c r="S209" s="3"/>
      <c r="V209" s="17"/>
      <c r="X209" s="12"/>
      <c r="Y209" s="10"/>
      <c r="AJ209" s="129" t="s">
        <v>7</v>
      </c>
      <c r="AK209" s="130"/>
      <c r="AL209" s="130"/>
      <c r="AM209" s="131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3" t="s">
        <v>30</v>
      </c>
      <c r="I231" s="133"/>
      <c r="J231" s="133"/>
      <c r="V231" s="17"/>
      <c r="AA231" s="133" t="s">
        <v>31</v>
      </c>
      <c r="AB231" s="133"/>
      <c r="AC231" s="133"/>
    </row>
    <row r="232" spans="1:43">
      <c r="H232" s="133"/>
      <c r="I232" s="133"/>
      <c r="J232" s="133"/>
      <c r="V232" s="17"/>
      <c r="AA232" s="133"/>
      <c r="AB232" s="133"/>
      <c r="AC232" s="133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4" t="s">
        <v>20</v>
      </c>
      <c r="F236" s="134"/>
      <c r="G236" s="134"/>
      <c r="H236" s="134"/>
      <c r="V236" s="17"/>
      <c r="X236" s="23" t="s">
        <v>82</v>
      </c>
      <c r="Y236" s="20">
        <f>IF(B1022="PAGADO",0,C241)</f>
        <v>0</v>
      </c>
      <c r="AA236" s="134" t="s">
        <v>253</v>
      </c>
      <c r="AB236" s="134"/>
      <c r="AC236" s="134"/>
      <c r="AD236" s="134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36" t="str">
        <f>IF(Y241&lt;0,"NO PAGAR","COBRAR'")</f>
        <v>COBRAR'</v>
      </c>
      <c r="Y242" s="13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36" t="str">
        <f>IF(C241&lt;0,"NO PAGAR","COBRAR'")</f>
        <v>COBRAR'</v>
      </c>
      <c r="C243" s="13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27" t="s">
        <v>9</v>
      </c>
      <c r="C244" s="12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27" t="s">
        <v>9</v>
      </c>
      <c r="Y244" s="128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29" t="s">
        <v>7</v>
      </c>
      <c r="F252" s="130"/>
      <c r="G252" s="13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29" t="s">
        <v>7</v>
      </c>
      <c r="AB252" s="130"/>
      <c r="AC252" s="13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29" t="s">
        <v>7</v>
      </c>
      <c r="O254" s="130"/>
      <c r="P254" s="130"/>
      <c r="Q254" s="131"/>
      <c r="R254" s="18">
        <f>SUM(R238:R253)</f>
        <v>0</v>
      </c>
      <c r="S254" s="3"/>
      <c r="V254" s="17"/>
      <c r="X254" s="12"/>
      <c r="Y254" s="10"/>
      <c r="AJ254" s="129" t="s">
        <v>7</v>
      </c>
      <c r="AK254" s="130"/>
      <c r="AL254" s="130"/>
      <c r="AM254" s="131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2" t="s">
        <v>29</v>
      </c>
      <c r="AD277" s="132"/>
      <c r="AE277" s="132"/>
    </row>
    <row r="278" spans="2:41">
      <c r="H278" s="133" t="s">
        <v>28</v>
      </c>
      <c r="I278" s="133"/>
      <c r="J278" s="133"/>
      <c r="V278" s="17"/>
      <c r="AC278" s="132"/>
      <c r="AD278" s="132"/>
      <c r="AE278" s="132"/>
    </row>
    <row r="279" spans="2:41">
      <c r="H279" s="133"/>
      <c r="I279" s="133"/>
      <c r="J279" s="133"/>
      <c r="V279" s="17"/>
      <c r="AC279" s="132"/>
      <c r="AD279" s="132"/>
      <c r="AE279" s="132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4" t="s">
        <v>20</v>
      </c>
      <c r="F283" s="134"/>
      <c r="G283" s="134"/>
      <c r="H283" s="134"/>
      <c r="V283" s="17"/>
      <c r="X283" s="23" t="s">
        <v>32</v>
      </c>
      <c r="Y283" s="20">
        <f>IF(B283="PAGADO",0,C288)</f>
        <v>0</v>
      </c>
      <c r="AA283" s="134" t="s">
        <v>20</v>
      </c>
      <c r="AB283" s="134"/>
      <c r="AC283" s="134"/>
      <c r="AD283" s="134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35" t="str">
        <f>IF(C288&lt;0,"NO PAGAR","COBRAR")</f>
        <v>COBRAR</v>
      </c>
      <c r="C289" s="13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5" t="str">
        <f>IF(Y288&lt;0,"NO PAGAR","COBRAR")</f>
        <v>COBRAR</v>
      </c>
      <c r="Y289" s="13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27" t="s">
        <v>9</v>
      </c>
      <c r="C290" s="12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27" t="s">
        <v>9</v>
      </c>
      <c r="Y290" s="12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29" t="s">
        <v>7</v>
      </c>
      <c r="F299" s="130"/>
      <c r="G299" s="13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29" t="s">
        <v>7</v>
      </c>
      <c r="AB299" s="130"/>
      <c r="AC299" s="13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29" t="s">
        <v>7</v>
      </c>
      <c r="O301" s="130"/>
      <c r="P301" s="130"/>
      <c r="Q301" s="131"/>
      <c r="R301" s="18">
        <f>SUM(R285:R300)</f>
        <v>0</v>
      </c>
      <c r="S301" s="3"/>
      <c r="V301" s="17"/>
      <c r="X301" s="12"/>
      <c r="Y301" s="10"/>
      <c r="AJ301" s="129" t="s">
        <v>7</v>
      </c>
      <c r="AK301" s="130"/>
      <c r="AL301" s="130"/>
      <c r="AM301" s="131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3" t="s">
        <v>30</v>
      </c>
      <c r="I323" s="133"/>
      <c r="J323" s="133"/>
      <c r="V323" s="17"/>
      <c r="AA323" s="133" t="s">
        <v>31</v>
      </c>
      <c r="AB323" s="133"/>
      <c r="AC323" s="133"/>
    </row>
    <row r="324" spans="1:43">
      <c r="H324" s="133"/>
      <c r="I324" s="133"/>
      <c r="J324" s="133"/>
      <c r="V324" s="17"/>
      <c r="AA324" s="133"/>
      <c r="AB324" s="133"/>
      <c r="AC324" s="133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4" t="s">
        <v>20</v>
      </c>
      <c r="F328" s="134"/>
      <c r="G328" s="134"/>
      <c r="H328" s="134"/>
      <c r="V328" s="17"/>
      <c r="X328" s="23" t="s">
        <v>82</v>
      </c>
      <c r="Y328" s="20">
        <f>IF(B1114="PAGADO",0,C333)</f>
        <v>0</v>
      </c>
      <c r="AA328" s="134" t="s">
        <v>701</v>
      </c>
      <c r="AB328" s="134"/>
      <c r="AC328" s="134"/>
      <c r="AD328" s="134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36" t="str">
        <f>IF(Y333&lt;0,"NO PAGAR","COBRAR'")</f>
        <v>COBRAR'</v>
      </c>
      <c r="Y334" s="136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36" t="str">
        <f>IF(C333&lt;0,"NO PAGAR","COBRAR'")</f>
        <v>COBRAR'</v>
      </c>
      <c r="C335" s="13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27" t="s">
        <v>9</v>
      </c>
      <c r="C336" s="12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27" t="s">
        <v>9</v>
      </c>
      <c r="Y336" s="128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29" t="s">
        <v>7</v>
      </c>
      <c r="F344" s="130"/>
      <c r="G344" s="13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29" t="s">
        <v>7</v>
      </c>
      <c r="AB344" s="130"/>
      <c r="AC344" s="13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29" t="s">
        <v>7</v>
      </c>
      <c r="O346" s="130"/>
      <c r="P346" s="130"/>
      <c r="Q346" s="131"/>
      <c r="R346" s="18">
        <f>SUM(R330:R345)</f>
        <v>0</v>
      </c>
      <c r="S346" s="3"/>
      <c r="V346" s="17"/>
      <c r="X346" s="12"/>
      <c r="Y346" s="10"/>
      <c r="AJ346" s="129" t="s">
        <v>7</v>
      </c>
      <c r="AK346" s="130"/>
      <c r="AL346" s="130"/>
      <c r="AM346" s="131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2" t="s">
        <v>29</v>
      </c>
      <c r="AD363" s="132"/>
      <c r="AE363" s="132"/>
    </row>
    <row r="364" spans="2:31">
      <c r="H364" s="133" t="s">
        <v>28</v>
      </c>
      <c r="I364" s="133"/>
      <c r="J364" s="133"/>
      <c r="V364" s="17"/>
      <c r="AC364" s="132"/>
      <c r="AD364" s="132"/>
      <c r="AE364" s="132"/>
    </row>
    <row r="365" spans="2:31">
      <c r="H365" s="133"/>
      <c r="I365" s="133"/>
      <c r="J365" s="133"/>
      <c r="V365" s="17"/>
      <c r="AC365" s="132"/>
      <c r="AD365" s="132"/>
      <c r="AE365" s="132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34" t="s">
        <v>20</v>
      </c>
      <c r="F369" s="134"/>
      <c r="G369" s="134"/>
      <c r="H369" s="134"/>
      <c r="V369" s="17"/>
      <c r="X369" s="23" t="s">
        <v>32</v>
      </c>
      <c r="Y369" s="20">
        <f>IF(B369="PAGADO",0,C374)</f>
        <v>0</v>
      </c>
      <c r="AA369" s="134" t="s">
        <v>20</v>
      </c>
      <c r="AB369" s="134"/>
      <c r="AC369" s="134"/>
      <c r="AD369" s="134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35" t="str">
        <f>IF(C374&lt;0,"NO PAGAR","COBRAR")</f>
        <v>COBRAR</v>
      </c>
      <c r="C375" s="13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5" t="str">
        <f>IF(Y374&lt;0,"NO PAGAR","COBRAR")</f>
        <v>COBRAR</v>
      </c>
      <c r="Y375" s="13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27" t="s">
        <v>9</v>
      </c>
      <c r="C376" s="1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27" t="s">
        <v>9</v>
      </c>
      <c r="Y376" s="1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29" t="s">
        <v>7</v>
      </c>
      <c r="F385" s="130"/>
      <c r="G385" s="13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29" t="s">
        <v>7</v>
      </c>
      <c r="AB385" s="130"/>
      <c r="AC385" s="13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29" t="s">
        <v>7</v>
      </c>
      <c r="O387" s="130"/>
      <c r="P387" s="130"/>
      <c r="Q387" s="131"/>
      <c r="R387" s="18">
        <f>SUM(R371:R386)</f>
        <v>0</v>
      </c>
      <c r="S387" s="3"/>
      <c r="V387" s="17"/>
      <c r="X387" s="12"/>
      <c r="Y387" s="10"/>
      <c r="AJ387" s="129" t="s">
        <v>7</v>
      </c>
      <c r="AK387" s="130"/>
      <c r="AL387" s="130"/>
      <c r="AM387" s="131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3" t="s">
        <v>30</v>
      </c>
      <c r="I409" s="133"/>
      <c r="J409" s="133"/>
      <c r="V409" s="17"/>
      <c r="AA409" s="133" t="s">
        <v>31</v>
      </c>
      <c r="AB409" s="133"/>
      <c r="AC409" s="133"/>
    </row>
    <row r="410" spans="1:43">
      <c r="H410" s="133"/>
      <c r="I410" s="133"/>
      <c r="J410" s="133"/>
      <c r="V410" s="17"/>
      <c r="AA410" s="133"/>
      <c r="AB410" s="133"/>
      <c r="AC410" s="133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34" t="s">
        <v>311</v>
      </c>
      <c r="F414" s="134"/>
      <c r="G414" s="134"/>
      <c r="H414" s="134"/>
      <c r="V414" s="17"/>
      <c r="X414" s="23" t="s">
        <v>32</v>
      </c>
      <c r="Y414" s="20">
        <f>IF(B1207="PAGADO",0,C419)</f>
        <v>170</v>
      </c>
      <c r="AA414" s="134" t="s">
        <v>20</v>
      </c>
      <c r="AB414" s="134"/>
      <c r="AC414" s="134"/>
      <c r="AD414" s="134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36" t="str">
        <f>IF(Y419&lt;0,"NO PAGAR","COBRAR'")</f>
        <v>COBRAR'</v>
      </c>
      <c r="Y420" s="13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36" t="str">
        <f>IF(C419&lt;0,"NO PAGAR","COBRAR'")</f>
        <v>COBRAR'</v>
      </c>
      <c r="C421" s="136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27" t="s">
        <v>9</v>
      </c>
      <c r="C422" s="128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27" t="s">
        <v>9</v>
      </c>
      <c r="Y422" s="12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29" t="s">
        <v>7</v>
      </c>
      <c r="F430" s="130"/>
      <c r="G430" s="13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29" t="s">
        <v>7</v>
      </c>
      <c r="AB430" s="130"/>
      <c r="AC430" s="13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29" t="s">
        <v>7</v>
      </c>
      <c r="O432" s="130"/>
      <c r="P432" s="130"/>
      <c r="Q432" s="131"/>
      <c r="R432" s="18">
        <f>SUM(R416:R431)</f>
        <v>0</v>
      </c>
      <c r="S432" s="3"/>
      <c r="V432" s="17"/>
      <c r="X432" s="12"/>
      <c r="Y432" s="10"/>
      <c r="AJ432" s="129" t="s">
        <v>7</v>
      </c>
      <c r="AK432" s="130"/>
      <c r="AL432" s="130"/>
      <c r="AM432" s="131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32" t="s">
        <v>29</v>
      </c>
      <c r="AD453" s="132"/>
      <c r="AE453" s="132"/>
    </row>
    <row r="454" spans="2:41">
      <c r="H454" s="133" t="s">
        <v>28</v>
      </c>
      <c r="I454" s="133"/>
      <c r="J454" s="133"/>
      <c r="V454" s="17"/>
      <c r="AC454" s="132"/>
      <c r="AD454" s="132"/>
      <c r="AE454" s="132"/>
    </row>
    <row r="455" spans="2:41">
      <c r="H455" s="133"/>
      <c r="I455" s="133"/>
      <c r="J455" s="133"/>
      <c r="V455" s="17"/>
      <c r="AC455" s="132"/>
      <c r="AD455" s="132"/>
      <c r="AE455" s="132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34" t="s">
        <v>20</v>
      </c>
      <c r="F459" s="134"/>
      <c r="G459" s="134"/>
      <c r="H459" s="134"/>
      <c r="V459" s="17"/>
      <c r="X459" s="23" t="s">
        <v>32</v>
      </c>
      <c r="Y459" s="20">
        <f>IF(B459="PAGADO",0,C464)</f>
        <v>170</v>
      </c>
      <c r="AA459" s="134" t="s">
        <v>20</v>
      </c>
      <c r="AB459" s="134"/>
      <c r="AC459" s="134"/>
      <c r="AD459" s="134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35" t="str">
        <f>IF(C464&lt;0,"NO PAGAR","COBRAR")</f>
        <v>COBRAR</v>
      </c>
      <c r="C465" s="13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35" t="str">
        <f>IF(Y464&lt;0,"NO PAGAR","COBRAR")</f>
        <v>COBRAR</v>
      </c>
      <c r="Y465" s="13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27" t="s">
        <v>9</v>
      </c>
      <c r="C466" s="1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27" t="s">
        <v>9</v>
      </c>
      <c r="Y466" s="1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29" t="s">
        <v>7</v>
      </c>
      <c r="F475" s="130"/>
      <c r="G475" s="13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29" t="s">
        <v>7</v>
      </c>
      <c r="AB475" s="130"/>
      <c r="AC475" s="13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29" t="s">
        <v>7</v>
      </c>
      <c r="O477" s="130"/>
      <c r="P477" s="130"/>
      <c r="Q477" s="131"/>
      <c r="R477" s="18">
        <f>SUM(R461:R476)</f>
        <v>0</v>
      </c>
      <c r="S477" s="3"/>
      <c r="V477" s="17"/>
      <c r="X477" s="12"/>
      <c r="Y477" s="10"/>
      <c r="AJ477" s="129" t="s">
        <v>7</v>
      </c>
      <c r="AK477" s="130"/>
      <c r="AL477" s="130"/>
      <c r="AM477" s="131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33" t="s">
        <v>30</v>
      </c>
      <c r="I499" s="133"/>
      <c r="J499" s="133"/>
      <c r="V499" s="17"/>
      <c r="AA499" s="133" t="s">
        <v>31</v>
      </c>
      <c r="AB499" s="133"/>
      <c r="AC499" s="133"/>
    </row>
    <row r="500" spans="1:43">
      <c r="H500" s="133"/>
      <c r="I500" s="133"/>
      <c r="J500" s="133"/>
      <c r="V500" s="17"/>
      <c r="AA500" s="133"/>
      <c r="AB500" s="133"/>
      <c r="AC500" s="133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34" t="s">
        <v>20</v>
      </c>
      <c r="F504" s="134"/>
      <c r="G504" s="134"/>
      <c r="H504" s="134"/>
      <c r="V504" s="17"/>
      <c r="X504" s="23" t="s">
        <v>32</v>
      </c>
      <c r="Y504" s="20">
        <f>IF(B1304="PAGADO",0,C509)</f>
        <v>170</v>
      </c>
      <c r="AA504" s="134" t="s">
        <v>20</v>
      </c>
      <c r="AB504" s="134"/>
      <c r="AC504" s="134"/>
      <c r="AD504" s="134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36" t="str">
        <f>IF(Y509&lt;0,"NO PAGAR","COBRAR'")</f>
        <v>COBRAR'</v>
      </c>
      <c r="Y510" s="13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36" t="str">
        <f>IF(C509&lt;0,"NO PAGAR","COBRAR'")</f>
        <v>COBRAR'</v>
      </c>
      <c r="C511" s="13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27" t="s">
        <v>9</v>
      </c>
      <c r="C512" s="12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27" t="s">
        <v>9</v>
      </c>
      <c r="Y512" s="12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29" t="s">
        <v>7</v>
      </c>
      <c r="F520" s="130"/>
      <c r="G520" s="131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29" t="s">
        <v>7</v>
      </c>
      <c r="AB520" s="130"/>
      <c r="AC520" s="13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29" t="s">
        <v>7</v>
      </c>
      <c r="O522" s="130"/>
      <c r="P522" s="130"/>
      <c r="Q522" s="131"/>
      <c r="R522" s="18">
        <f>SUM(R506:R521)</f>
        <v>0</v>
      </c>
      <c r="S522" s="3"/>
      <c r="V522" s="17"/>
      <c r="X522" s="12"/>
      <c r="Y522" s="10"/>
      <c r="AJ522" s="129" t="s">
        <v>7</v>
      </c>
      <c r="AK522" s="130"/>
      <c r="AL522" s="130"/>
      <c r="AM522" s="131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32" t="s">
        <v>29</v>
      </c>
      <c r="AD552" s="132"/>
      <c r="AE552" s="132"/>
    </row>
    <row r="553" spans="2:41">
      <c r="H553" s="133" t="s">
        <v>28</v>
      </c>
      <c r="I553" s="133"/>
      <c r="J553" s="133"/>
      <c r="V553" s="17"/>
      <c r="AC553" s="132"/>
      <c r="AD553" s="132"/>
      <c r="AE553" s="132"/>
    </row>
    <row r="554" spans="2:41">
      <c r="H554" s="133"/>
      <c r="I554" s="133"/>
      <c r="J554" s="133"/>
      <c r="V554" s="17"/>
      <c r="AC554" s="132"/>
      <c r="AD554" s="132"/>
      <c r="AE554" s="132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34" t="s">
        <v>20</v>
      </c>
      <c r="F558" s="134"/>
      <c r="G558" s="134"/>
      <c r="H558" s="134"/>
      <c r="V558" s="17"/>
      <c r="X558" s="23" t="s">
        <v>32</v>
      </c>
      <c r="Y558" s="20">
        <f>IF(B558="PAGADO",0,C563)</f>
        <v>170</v>
      </c>
      <c r="AA558" s="134" t="s">
        <v>20</v>
      </c>
      <c r="AB558" s="134"/>
      <c r="AC558" s="134"/>
      <c r="AD558" s="134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35" t="str">
        <f>IF(C563&lt;0,"NO PAGAR","COBRAR")</f>
        <v>COBRAR</v>
      </c>
      <c r="C564" s="135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35" t="str">
        <f>IF(Y563&lt;0,"NO PAGAR","COBRAR")</f>
        <v>COBRAR</v>
      </c>
      <c r="Y564" s="13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27" t="s">
        <v>9</v>
      </c>
      <c r="C565" s="128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27" t="s">
        <v>9</v>
      </c>
      <c r="Y565" s="128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29" t="s">
        <v>7</v>
      </c>
      <c r="F574" s="130"/>
      <c r="G574" s="131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29" t="s">
        <v>7</v>
      </c>
      <c r="AB574" s="130"/>
      <c r="AC574" s="131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29" t="s">
        <v>7</v>
      </c>
      <c r="O576" s="130"/>
      <c r="P576" s="130"/>
      <c r="Q576" s="131"/>
      <c r="R576" s="18">
        <f>SUM(R560:R575)</f>
        <v>0</v>
      </c>
      <c r="S576" s="3"/>
      <c r="V576" s="17"/>
      <c r="X576" s="12"/>
      <c r="Y576" s="10"/>
      <c r="AJ576" s="129" t="s">
        <v>7</v>
      </c>
      <c r="AK576" s="130"/>
      <c r="AL576" s="130"/>
      <c r="AM576" s="131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33" t="s">
        <v>30</v>
      </c>
      <c r="I598" s="133"/>
      <c r="J598" s="133"/>
      <c r="V598" s="17"/>
      <c r="AA598" s="133" t="s">
        <v>31</v>
      </c>
      <c r="AB598" s="133"/>
      <c r="AC598" s="133"/>
    </row>
    <row r="599" spans="1:43">
      <c r="H599" s="133"/>
      <c r="I599" s="133"/>
      <c r="J599" s="133"/>
      <c r="V599" s="17"/>
      <c r="AA599" s="133"/>
      <c r="AB599" s="133"/>
      <c r="AC599" s="133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34" t="s">
        <v>20</v>
      </c>
      <c r="F603" s="134"/>
      <c r="G603" s="134"/>
      <c r="H603" s="134"/>
      <c r="V603" s="17"/>
      <c r="X603" s="23" t="s">
        <v>32</v>
      </c>
      <c r="Y603" s="20">
        <f>IF(B1403="PAGADO",0,C608)</f>
        <v>170</v>
      </c>
      <c r="AA603" s="134" t="s">
        <v>20</v>
      </c>
      <c r="AB603" s="134"/>
      <c r="AC603" s="134"/>
      <c r="AD603" s="134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36" t="str">
        <f>IF(Y608&lt;0,"NO PAGAR","COBRAR'")</f>
        <v>COBRAR'</v>
      </c>
      <c r="Y609" s="136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36" t="str">
        <f>IF(C608&lt;0,"NO PAGAR","COBRAR'")</f>
        <v>COBRAR'</v>
      </c>
      <c r="C610" s="136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27" t="s">
        <v>9</v>
      </c>
      <c r="C611" s="128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27" t="s">
        <v>9</v>
      </c>
      <c r="Y611" s="1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29" t="s">
        <v>7</v>
      </c>
      <c r="F619" s="130"/>
      <c r="G619" s="131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29" t="s">
        <v>7</v>
      </c>
      <c r="AB619" s="130"/>
      <c r="AC619" s="131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29" t="s">
        <v>7</v>
      </c>
      <c r="O621" s="130"/>
      <c r="P621" s="130"/>
      <c r="Q621" s="131"/>
      <c r="R621" s="18">
        <f>SUM(R605:R620)</f>
        <v>0</v>
      </c>
      <c r="S621" s="3"/>
      <c r="V621" s="17"/>
      <c r="X621" s="12"/>
      <c r="Y621" s="10"/>
      <c r="AJ621" s="129" t="s">
        <v>7</v>
      </c>
      <c r="AK621" s="130"/>
      <c r="AL621" s="130"/>
      <c r="AM621" s="131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32" t="s">
        <v>29</v>
      </c>
      <c r="AD645" s="132"/>
      <c r="AE645" s="132"/>
    </row>
    <row r="646" spans="2:41">
      <c r="H646" s="133" t="s">
        <v>28</v>
      </c>
      <c r="I646" s="133"/>
      <c r="J646" s="133"/>
      <c r="V646" s="17"/>
      <c r="AC646" s="132"/>
      <c r="AD646" s="132"/>
      <c r="AE646" s="132"/>
    </row>
    <row r="647" spans="2:41">
      <c r="H647" s="133"/>
      <c r="I647" s="133"/>
      <c r="J647" s="133"/>
      <c r="V647" s="17"/>
      <c r="AC647" s="132"/>
      <c r="AD647" s="132"/>
      <c r="AE647" s="132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34" t="s">
        <v>20</v>
      </c>
      <c r="F651" s="134"/>
      <c r="G651" s="134"/>
      <c r="H651" s="134"/>
      <c r="V651" s="17"/>
      <c r="X651" s="23" t="s">
        <v>32</v>
      </c>
      <c r="Y651" s="20">
        <f>IF(B651="PAGADO",0,C656)</f>
        <v>170</v>
      </c>
      <c r="AA651" s="134" t="s">
        <v>20</v>
      </c>
      <c r="AB651" s="134"/>
      <c r="AC651" s="134"/>
      <c r="AD651" s="134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35" t="str">
        <f>IF(C656&lt;0,"NO PAGAR","COBRAR")</f>
        <v>COBRAR</v>
      </c>
      <c r="C657" s="13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35" t="str">
        <f>IF(Y656&lt;0,"NO PAGAR","COBRAR")</f>
        <v>COBRAR</v>
      </c>
      <c r="Y657" s="135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27" t="s">
        <v>9</v>
      </c>
      <c r="C658" s="128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27" t="s">
        <v>9</v>
      </c>
      <c r="Y658" s="12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29" t="s">
        <v>7</v>
      </c>
      <c r="F667" s="130"/>
      <c r="G667" s="131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29" t="s">
        <v>7</v>
      </c>
      <c r="AB667" s="130"/>
      <c r="AC667" s="131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29" t="s">
        <v>7</v>
      </c>
      <c r="O669" s="130"/>
      <c r="P669" s="130"/>
      <c r="Q669" s="131"/>
      <c r="R669" s="18">
        <f>SUM(R653:R668)</f>
        <v>0</v>
      </c>
      <c r="S669" s="3"/>
      <c r="V669" s="17"/>
      <c r="X669" s="12"/>
      <c r="Y669" s="10"/>
      <c r="AJ669" s="129" t="s">
        <v>7</v>
      </c>
      <c r="AK669" s="130"/>
      <c r="AL669" s="130"/>
      <c r="AM669" s="131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33" t="s">
        <v>30</v>
      </c>
      <c r="I691" s="133"/>
      <c r="J691" s="133"/>
      <c r="V691" s="17"/>
      <c r="AA691" s="133" t="s">
        <v>31</v>
      </c>
      <c r="AB691" s="133"/>
      <c r="AC691" s="133"/>
    </row>
    <row r="692" spans="1:43">
      <c r="H692" s="133"/>
      <c r="I692" s="133"/>
      <c r="J692" s="133"/>
      <c r="V692" s="17"/>
      <c r="AA692" s="133"/>
      <c r="AB692" s="133"/>
      <c r="AC692" s="133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34" t="s">
        <v>20</v>
      </c>
      <c r="F696" s="134"/>
      <c r="G696" s="134"/>
      <c r="H696" s="134"/>
      <c r="V696" s="17"/>
      <c r="X696" s="23" t="s">
        <v>32</v>
      </c>
      <c r="Y696" s="20">
        <f>IF(B1496="PAGADO",0,C701)</f>
        <v>170</v>
      </c>
      <c r="AA696" s="134" t="s">
        <v>20</v>
      </c>
      <c r="AB696" s="134"/>
      <c r="AC696" s="134"/>
      <c r="AD696" s="134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36" t="str">
        <f>IF(Y701&lt;0,"NO PAGAR","COBRAR'")</f>
        <v>COBRAR'</v>
      </c>
      <c r="Y702" s="13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36" t="str">
        <f>IF(C701&lt;0,"NO PAGAR","COBRAR'")</f>
        <v>COBRAR'</v>
      </c>
      <c r="C703" s="136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27" t="s">
        <v>9</v>
      </c>
      <c r="C704" s="128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27" t="s">
        <v>9</v>
      </c>
      <c r="Y704" s="12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29" t="s">
        <v>7</v>
      </c>
      <c r="F712" s="130"/>
      <c r="G712" s="131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29" t="s">
        <v>7</v>
      </c>
      <c r="AB712" s="130"/>
      <c r="AC712" s="131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29" t="s">
        <v>7</v>
      </c>
      <c r="O714" s="130"/>
      <c r="P714" s="130"/>
      <c r="Q714" s="131"/>
      <c r="R714" s="18">
        <f>SUM(R698:R713)</f>
        <v>0</v>
      </c>
      <c r="S714" s="3"/>
      <c r="V714" s="17"/>
      <c r="X714" s="12"/>
      <c r="Y714" s="10"/>
      <c r="AJ714" s="129" t="s">
        <v>7</v>
      </c>
      <c r="AK714" s="130"/>
      <c r="AL714" s="130"/>
      <c r="AM714" s="131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32" t="s">
        <v>29</v>
      </c>
      <c r="AD738" s="132"/>
      <c r="AE738" s="132"/>
    </row>
    <row r="739" spans="2:41">
      <c r="H739" s="133" t="s">
        <v>28</v>
      </c>
      <c r="I739" s="133"/>
      <c r="J739" s="133"/>
      <c r="V739" s="17"/>
      <c r="AC739" s="132"/>
      <c r="AD739" s="132"/>
      <c r="AE739" s="132"/>
    </row>
    <row r="740" spans="2:41">
      <c r="H740" s="133"/>
      <c r="I740" s="133"/>
      <c r="J740" s="133"/>
      <c r="V740" s="17"/>
      <c r="AC740" s="132"/>
      <c r="AD740" s="132"/>
      <c r="AE740" s="132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34" t="s">
        <v>20</v>
      </c>
      <c r="F744" s="134"/>
      <c r="G744" s="134"/>
      <c r="H744" s="134"/>
      <c r="V744" s="17"/>
      <c r="X744" s="23" t="s">
        <v>32</v>
      </c>
      <c r="Y744" s="20">
        <f>IF(B744="PAGADO",0,C749)</f>
        <v>170</v>
      </c>
      <c r="AA744" s="134" t="s">
        <v>20</v>
      </c>
      <c r="AB744" s="134"/>
      <c r="AC744" s="134"/>
      <c r="AD744" s="134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35" t="str">
        <f>IF(C749&lt;0,"NO PAGAR","COBRAR")</f>
        <v>COBRAR</v>
      </c>
      <c r="C750" s="13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35" t="str">
        <f>IF(Y749&lt;0,"NO PAGAR","COBRAR")</f>
        <v>COBRAR</v>
      </c>
      <c r="Y750" s="13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27" t="s">
        <v>9</v>
      </c>
      <c r="C751" s="1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27" t="s">
        <v>9</v>
      </c>
      <c r="Y751" s="1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29" t="s">
        <v>7</v>
      </c>
      <c r="F760" s="130"/>
      <c r="G760" s="131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29" t="s">
        <v>7</v>
      </c>
      <c r="AB760" s="130"/>
      <c r="AC760" s="131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29" t="s">
        <v>7</v>
      </c>
      <c r="O762" s="130"/>
      <c r="P762" s="130"/>
      <c r="Q762" s="131"/>
      <c r="R762" s="18">
        <f>SUM(R746:R761)</f>
        <v>0</v>
      </c>
      <c r="S762" s="3"/>
      <c r="V762" s="17"/>
      <c r="X762" s="12"/>
      <c r="Y762" s="10"/>
      <c r="AJ762" s="129" t="s">
        <v>7</v>
      </c>
      <c r="AK762" s="130"/>
      <c r="AL762" s="130"/>
      <c r="AM762" s="131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33" t="s">
        <v>30</v>
      </c>
      <c r="I784" s="133"/>
      <c r="J784" s="133"/>
      <c r="V784" s="17"/>
      <c r="AA784" s="133" t="s">
        <v>31</v>
      </c>
      <c r="AB784" s="133"/>
      <c r="AC784" s="133"/>
    </row>
    <row r="785" spans="2:41">
      <c r="H785" s="133"/>
      <c r="I785" s="133"/>
      <c r="J785" s="133"/>
      <c r="V785" s="17"/>
      <c r="AA785" s="133"/>
      <c r="AB785" s="133"/>
      <c r="AC785" s="133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34" t="s">
        <v>20</v>
      </c>
      <c r="F789" s="134"/>
      <c r="G789" s="134"/>
      <c r="H789" s="134"/>
      <c r="V789" s="17"/>
      <c r="X789" s="23" t="s">
        <v>32</v>
      </c>
      <c r="Y789" s="20">
        <f>IF(B1589="PAGADO",0,C794)</f>
        <v>170</v>
      </c>
      <c r="AA789" s="134" t="s">
        <v>20</v>
      </c>
      <c r="AB789" s="134"/>
      <c r="AC789" s="134"/>
      <c r="AD789" s="134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36" t="str">
        <f>IF(Y794&lt;0,"NO PAGAR","COBRAR'")</f>
        <v>COBRAR'</v>
      </c>
      <c r="Y795" s="13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36" t="str">
        <f>IF(C794&lt;0,"NO PAGAR","COBRAR'")</f>
        <v>COBRAR'</v>
      </c>
      <c r="C796" s="136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27" t="s">
        <v>9</v>
      </c>
      <c r="C797" s="12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27" t="s">
        <v>9</v>
      </c>
      <c r="Y797" s="12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29" t="s">
        <v>7</v>
      </c>
      <c r="F805" s="130"/>
      <c r="G805" s="131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29" t="s">
        <v>7</v>
      </c>
      <c r="AB805" s="130"/>
      <c r="AC805" s="131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29" t="s">
        <v>7</v>
      </c>
      <c r="O807" s="130"/>
      <c r="P807" s="130"/>
      <c r="Q807" s="131"/>
      <c r="R807" s="18">
        <f>SUM(R791:R806)</f>
        <v>0</v>
      </c>
      <c r="S807" s="3"/>
      <c r="V807" s="17"/>
      <c r="X807" s="12"/>
      <c r="Y807" s="10"/>
      <c r="AJ807" s="129" t="s">
        <v>7</v>
      </c>
      <c r="AK807" s="130"/>
      <c r="AL807" s="130"/>
      <c r="AM807" s="131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32" t="s">
        <v>29</v>
      </c>
      <c r="AD831" s="132"/>
      <c r="AE831" s="132"/>
    </row>
    <row r="832" spans="2:31">
      <c r="H832" s="133" t="s">
        <v>28</v>
      </c>
      <c r="I832" s="133"/>
      <c r="J832" s="133"/>
      <c r="V832" s="17"/>
      <c r="AC832" s="132"/>
      <c r="AD832" s="132"/>
      <c r="AE832" s="132"/>
    </row>
    <row r="833" spans="2:41">
      <c r="H833" s="133"/>
      <c r="I833" s="133"/>
      <c r="J833" s="133"/>
      <c r="V833" s="17"/>
      <c r="AC833" s="132"/>
      <c r="AD833" s="132"/>
      <c r="AE833" s="132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34" t="s">
        <v>20</v>
      </c>
      <c r="F837" s="134"/>
      <c r="G837" s="134"/>
      <c r="H837" s="134"/>
      <c r="V837" s="17"/>
      <c r="X837" s="23" t="s">
        <v>32</v>
      </c>
      <c r="Y837" s="20">
        <f>IF(B837="PAGADO",0,C842)</f>
        <v>170</v>
      </c>
      <c r="AA837" s="134" t="s">
        <v>20</v>
      </c>
      <c r="AB837" s="134"/>
      <c r="AC837" s="134"/>
      <c r="AD837" s="134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35" t="str">
        <f>IF(C842&lt;0,"NO PAGAR","COBRAR")</f>
        <v>COBRAR</v>
      </c>
      <c r="C843" s="13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35" t="str">
        <f>IF(Y842&lt;0,"NO PAGAR","COBRAR")</f>
        <v>COBRAR</v>
      </c>
      <c r="Y843" s="13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27" t="s">
        <v>9</v>
      </c>
      <c r="C844" s="128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27" t="s">
        <v>9</v>
      </c>
      <c r="Y844" s="128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29" t="s">
        <v>7</v>
      </c>
      <c r="F853" s="130"/>
      <c r="G853" s="131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29" t="s">
        <v>7</v>
      </c>
      <c r="AB853" s="130"/>
      <c r="AC853" s="131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29" t="s">
        <v>7</v>
      </c>
      <c r="O855" s="130"/>
      <c r="P855" s="130"/>
      <c r="Q855" s="131"/>
      <c r="R855" s="18">
        <f>SUM(R839:R854)</f>
        <v>0</v>
      </c>
      <c r="S855" s="3"/>
      <c r="V855" s="17"/>
      <c r="X855" s="12"/>
      <c r="Y855" s="10"/>
      <c r="AJ855" s="129" t="s">
        <v>7</v>
      </c>
      <c r="AK855" s="130"/>
      <c r="AL855" s="130"/>
      <c r="AM855" s="131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33" t="s">
        <v>30</v>
      </c>
      <c r="I877" s="133"/>
      <c r="J877" s="133"/>
      <c r="V877" s="17"/>
      <c r="AA877" s="133" t="s">
        <v>31</v>
      </c>
      <c r="AB877" s="133"/>
      <c r="AC877" s="133"/>
    </row>
    <row r="878" spans="1:43">
      <c r="H878" s="133"/>
      <c r="I878" s="133"/>
      <c r="J878" s="133"/>
      <c r="V878" s="17"/>
      <c r="AA878" s="133"/>
      <c r="AB878" s="133"/>
      <c r="AC878" s="133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34" t="s">
        <v>20</v>
      </c>
      <c r="F882" s="134"/>
      <c r="G882" s="134"/>
      <c r="H882" s="134"/>
      <c r="V882" s="17"/>
      <c r="X882" s="23" t="s">
        <v>32</v>
      </c>
      <c r="Y882" s="20">
        <f>IF(B1682="PAGADO",0,C887)</f>
        <v>170</v>
      </c>
      <c r="AA882" s="134" t="s">
        <v>20</v>
      </c>
      <c r="AB882" s="134"/>
      <c r="AC882" s="134"/>
      <c r="AD882" s="134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36" t="str">
        <f>IF(Y887&lt;0,"NO PAGAR","COBRAR'")</f>
        <v>COBRAR'</v>
      </c>
      <c r="Y888" s="13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36" t="str">
        <f>IF(C887&lt;0,"NO PAGAR","COBRAR'")</f>
        <v>COBRAR'</v>
      </c>
      <c r="C889" s="136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27" t="s">
        <v>9</v>
      </c>
      <c r="C890" s="128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27" t="s">
        <v>9</v>
      </c>
      <c r="Y890" s="12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29" t="s">
        <v>7</v>
      </c>
      <c r="F898" s="130"/>
      <c r="G898" s="13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29" t="s">
        <v>7</v>
      </c>
      <c r="AB898" s="130"/>
      <c r="AC898" s="13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29" t="s">
        <v>7</v>
      </c>
      <c r="O900" s="130"/>
      <c r="P900" s="130"/>
      <c r="Q900" s="131"/>
      <c r="R900" s="18">
        <f>SUM(R884:R899)</f>
        <v>0</v>
      </c>
      <c r="S900" s="3"/>
      <c r="V900" s="17"/>
      <c r="X900" s="12"/>
      <c r="Y900" s="10"/>
      <c r="AJ900" s="129" t="s">
        <v>7</v>
      </c>
      <c r="AK900" s="130"/>
      <c r="AL900" s="130"/>
      <c r="AM900" s="131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32" t="s">
        <v>29</v>
      </c>
      <c r="AD925" s="132"/>
      <c r="AE925" s="132"/>
    </row>
    <row r="926" spans="8:31">
      <c r="H926" s="133" t="s">
        <v>28</v>
      </c>
      <c r="I926" s="133"/>
      <c r="J926" s="133"/>
      <c r="V926" s="17"/>
      <c r="AC926" s="132"/>
      <c r="AD926" s="132"/>
      <c r="AE926" s="132"/>
    </row>
    <row r="927" spans="8:31">
      <c r="H927" s="133"/>
      <c r="I927" s="133"/>
      <c r="J927" s="133"/>
      <c r="V927" s="17"/>
      <c r="AC927" s="132"/>
      <c r="AD927" s="132"/>
      <c r="AE927" s="132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34" t="s">
        <v>20</v>
      </c>
      <c r="F931" s="134"/>
      <c r="G931" s="134"/>
      <c r="H931" s="134"/>
      <c r="V931" s="17"/>
      <c r="X931" s="23" t="s">
        <v>32</v>
      </c>
      <c r="Y931" s="20">
        <f>IF(B931="PAGADO",0,C936)</f>
        <v>170</v>
      </c>
      <c r="AA931" s="134" t="s">
        <v>20</v>
      </c>
      <c r="AB931" s="134"/>
      <c r="AC931" s="134"/>
      <c r="AD931" s="134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35" t="str">
        <f>IF(C936&lt;0,"NO PAGAR","COBRAR")</f>
        <v>COBRAR</v>
      </c>
      <c r="C937" s="13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35" t="str">
        <f>IF(Y936&lt;0,"NO PAGAR","COBRAR")</f>
        <v>COBRAR</v>
      </c>
      <c r="Y937" s="135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27" t="s">
        <v>9</v>
      </c>
      <c r="C938" s="128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27" t="s">
        <v>9</v>
      </c>
      <c r="Y938" s="128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29" t="s">
        <v>7</v>
      </c>
      <c r="F947" s="130"/>
      <c r="G947" s="131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29" t="s">
        <v>7</v>
      </c>
      <c r="AB947" s="130"/>
      <c r="AC947" s="131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29" t="s">
        <v>7</v>
      </c>
      <c r="O949" s="130"/>
      <c r="P949" s="130"/>
      <c r="Q949" s="131"/>
      <c r="R949" s="18">
        <f>SUM(R933:R948)</f>
        <v>0</v>
      </c>
      <c r="S949" s="3"/>
      <c r="V949" s="17"/>
      <c r="X949" s="12"/>
      <c r="Y949" s="10"/>
      <c r="AJ949" s="129" t="s">
        <v>7</v>
      </c>
      <c r="AK949" s="130"/>
      <c r="AL949" s="130"/>
      <c r="AM949" s="131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33" t="s">
        <v>30</v>
      </c>
      <c r="I971" s="133"/>
      <c r="J971" s="133"/>
      <c r="V971" s="17"/>
      <c r="AA971" s="133" t="s">
        <v>31</v>
      </c>
      <c r="AB971" s="133"/>
      <c r="AC971" s="133"/>
    </row>
    <row r="972" spans="1:43">
      <c r="H972" s="133"/>
      <c r="I972" s="133"/>
      <c r="J972" s="133"/>
      <c r="V972" s="17"/>
      <c r="AA972" s="133"/>
      <c r="AB972" s="133"/>
      <c r="AC972" s="133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34" t="s">
        <v>20</v>
      </c>
      <c r="F976" s="134"/>
      <c r="G976" s="134"/>
      <c r="H976" s="134"/>
      <c r="V976" s="17"/>
      <c r="X976" s="23" t="s">
        <v>32</v>
      </c>
      <c r="Y976" s="20">
        <f>IF(B1776="PAGADO",0,C981)</f>
        <v>170</v>
      </c>
      <c r="AA976" s="134" t="s">
        <v>20</v>
      </c>
      <c r="AB976" s="134"/>
      <c r="AC976" s="134"/>
      <c r="AD976" s="134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36" t="str">
        <f>IF(Y981&lt;0,"NO PAGAR","COBRAR'")</f>
        <v>COBRAR'</v>
      </c>
      <c r="Y982" s="13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36" t="str">
        <f>IF(C981&lt;0,"NO PAGAR","COBRAR'")</f>
        <v>COBRAR'</v>
      </c>
      <c r="C983" s="136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27" t="s">
        <v>9</v>
      </c>
      <c r="C984" s="12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27" t="s">
        <v>9</v>
      </c>
      <c r="Y984" s="12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29" t="s">
        <v>7</v>
      </c>
      <c r="F992" s="130"/>
      <c r="G992" s="131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29" t="s">
        <v>7</v>
      </c>
      <c r="AB992" s="130"/>
      <c r="AC992" s="131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29" t="s">
        <v>7</v>
      </c>
      <c r="O994" s="130"/>
      <c r="P994" s="130"/>
      <c r="Q994" s="131"/>
      <c r="R994" s="18">
        <f>SUM(R978:R993)</f>
        <v>0</v>
      </c>
      <c r="S994" s="3"/>
      <c r="V994" s="17"/>
      <c r="X994" s="12"/>
      <c r="Y994" s="10"/>
      <c r="AJ994" s="129" t="s">
        <v>7</v>
      </c>
      <c r="AK994" s="130"/>
      <c r="AL994" s="130"/>
      <c r="AM994" s="131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32" t="s">
        <v>29</v>
      </c>
      <c r="AD1018" s="132"/>
      <c r="AE1018" s="132"/>
    </row>
    <row r="1019" spans="2:31">
      <c r="H1019" s="133" t="s">
        <v>28</v>
      </c>
      <c r="I1019" s="133"/>
      <c r="J1019" s="133"/>
      <c r="V1019" s="17"/>
      <c r="AC1019" s="132"/>
      <c r="AD1019" s="132"/>
      <c r="AE1019" s="132"/>
    </row>
    <row r="1020" spans="2:31">
      <c r="H1020" s="133"/>
      <c r="I1020" s="133"/>
      <c r="J1020" s="133"/>
      <c r="V1020" s="17"/>
      <c r="AC1020" s="132"/>
      <c r="AD1020" s="132"/>
      <c r="AE1020" s="132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34" t="s">
        <v>20</v>
      </c>
      <c r="F1024" s="134"/>
      <c r="G1024" s="134"/>
      <c r="H1024" s="134"/>
      <c r="V1024" s="17"/>
      <c r="X1024" s="23" t="s">
        <v>32</v>
      </c>
      <c r="Y1024" s="20">
        <f>IF(B1024="PAGADO",0,C1029)</f>
        <v>170</v>
      </c>
      <c r="AA1024" s="134" t="s">
        <v>20</v>
      </c>
      <c r="AB1024" s="134"/>
      <c r="AC1024" s="134"/>
      <c r="AD1024" s="134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35" t="str">
        <f>IF(C1029&lt;0,"NO PAGAR","COBRAR")</f>
        <v>COBRAR</v>
      </c>
      <c r="C1030" s="13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35" t="str">
        <f>IF(Y1029&lt;0,"NO PAGAR","COBRAR")</f>
        <v>COBRAR</v>
      </c>
      <c r="Y1030" s="135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27" t="s">
        <v>9</v>
      </c>
      <c r="C1031" s="128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27" t="s">
        <v>9</v>
      </c>
      <c r="Y1031" s="12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29" t="s">
        <v>7</v>
      </c>
      <c r="F1040" s="130"/>
      <c r="G1040" s="131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29" t="s">
        <v>7</v>
      </c>
      <c r="AB1040" s="130"/>
      <c r="AC1040" s="131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29" t="s">
        <v>7</v>
      </c>
      <c r="O1042" s="130"/>
      <c r="P1042" s="130"/>
      <c r="Q1042" s="131"/>
      <c r="R1042" s="18">
        <f>SUM(R1026:R1041)</f>
        <v>0</v>
      </c>
      <c r="S1042" s="3"/>
      <c r="V1042" s="17"/>
      <c r="X1042" s="12"/>
      <c r="Y1042" s="10"/>
      <c r="AJ1042" s="129" t="s">
        <v>7</v>
      </c>
      <c r="AK1042" s="130"/>
      <c r="AL1042" s="130"/>
      <c r="AM1042" s="131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33" t="s">
        <v>30</v>
      </c>
      <c r="I1064" s="133"/>
      <c r="J1064" s="133"/>
      <c r="V1064" s="17"/>
      <c r="AA1064" s="133" t="s">
        <v>31</v>
      </c>
      <c r="AB1064" s="133"/>
      <c r="AC1064" s="133"/>
    </row>
    <row r="1065" spans="1:43">
      <c r="H1065" s="133"/>
      <c r="I1065" s="133"/>
      <c r="J1065" s="133"/>
      <c r="V1065" s="17"/>
      <c r="AA1065" s="133"/>
      <c r="AB1065" s="133"/>
      <c r="AC1065" s="133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34" t="s">
        <v>20</v>
      </c>
      <c r="F1069" s="134"/>
      <c r="G1069" s="134"/>
      <c r="H1069" s="134"/>
      <c r="V1069" s="17"/>
      <c r="X1069" s="23" t="s">
        <v>32</v>
      </c>
      <c r="Y1069" s="20">
        <f>IF(B1869="PAGADO",0,C1074)</f>
        <v>170</v>
      </c>
      <c r="AA1069" s="134" t="s">
        <v>20</v>
      </c>
      <c r="AB1069" s="134"/>
      <c r="AC1069" s="134"/>
      <c r="AD1069" s="134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36" t="str">
        <f>IF(Y1074&lt;0,"NO PAGAR","COBRAR'")</f>
        <v>COBRAR'</v>
      </c>
      <c r="Y1075" s="136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36" t="str">
        <f>IF(C1074&lt;0,"NO PAGAR","COBRAR'")</f>
        <v>COBRAR'</v>
      </c>
      <c r="C1076" s="136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27" t="s">
        <v>9</v>
      </c>
      <c r="C1077" s="128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27" t="s">
        <v>9</v>
      </c>
      <c r="Y1077" s="12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29" t="s">
        <v>7</v>
      </c>
      <c r="F1085" s="130"/>
      <c r="G1085" s="131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29" t="s">
        <v>7</v>
      </c>
      <c r="AB1085" s="130"/>
      <c r="AC1085" s="131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29" t="s">
        <v>7</v>
      </c>
      <c r="O1087" s="130"/>
      <c r="P1087" s="130"/>
      <c r="Q1087" s="131"/>
      <c r="R1087" s="18">
        <f>SUM(R1071:R1086)</f>
        <v>0</v>
      </c>
      <c r="S1087" s="3"/>
      <c r="V1087" s="17"/>
      <c r="X1087" s="12"/>
      <c r="Y1087" s="10"/>
      <c r="AJ1087" s="129" t="s">
        <v>7</v>
      </c>
      <c r="AK1087" s="130"/>
      <c r="AL1087" s="130"/>
      <c r="AM1087" s="131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1" t="s">
        <v>76</v>
      </c>
      <c r="C1" s="151"/>
      <c r="D1" s="151"/>
      <c r="E1" s="151"/>
      <c r="F1" s="151"/>
      <c r="G1" s="1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49" t="s">
        <v>7</v>
      </c>
      <c r="C17" s="150"/>
      <c r="D17" s="26">
        <f>SUM(D3:D16)</f>
        <v>1178</v>
      </c>
      <c r="E17" s="27"/>
      <c r="F17" s="3"/>
      <c r="G17" s="3"/>
    </row>
    <row r="22" spans="2:7">
      <c r="B22" s="151" t="s">
        <v>23</v>
      </c>
      <c r="C22" s="151"/>
      <c r="D22" s="151"/>
      <c r="E22" s="151"/>
      <c r="F22" s="151"/>
      <c r="G22" s="1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49" t="s">
        <v>7</v>
      </c>
      <c r="C38" s="150"/>
      <c r="D38" s="26">
        <f>SUM(D24:D37)</f>
        <v>1123.0900000000001</v>
      </c>
      <c r="E38" s="27"/>
      <c r="F38" s="3"/>
      <c r="G38" s="3"/>
    </row>
    <row r="41" spans="2:7">
      <c r="B41" s="151" t="s">
        <v>23</v>
      </c>
      <c r="C41" s="151"/>
      <c r="D41" s="151"/>
      <c r="E41" s="151"/>
      <c r="F41" s="151"/>
      <c r="G41" s="1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49" t="s">
        <v>7</v>
      </c>
      <c r="C56" s="15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49" t="s">
        <v>7</v>
      </c>
      <c r="C79" s="15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49" t="s">
        <v>7</v>
      </c>
      <c r="C96" s="150"/>
      <c r="D96" s="26">
        <f>SUM(D83:D95)</f>
        <v>565</v>
      </c>
      <c r="E96" s="27"/>
      <c r="F96" s="3"/>
    </row>
    <row r="99" spans="2:9">
      <c r="B99" s="151" t="s">
        <v>762</v>
      </c>
      <c r="C99" s="151"/>
      <c r="D99" s="151"/>
      <c r="E99" s="151"/>
      <c r="F99" s="151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49" t="s">
        <v>7</v>
      </c>
      <c r="C114" s="15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49" t="s">
        <v>7</v>
      </c>
      <c r="C132" s="150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57" t="s">
        <v>55</v>
      </c>
      <c r="AE1" s="152"/>
      <c r="AF1" s="152"/>
      <c r="AG1" s="152"/>
      <c r="AH1" s="152"/>
      <c r="AI1" s="152"/>
      <c r="AJ1" s="152"/>
      <c r="AK1" s="152"/>
      <c r="AL1" s="158"/>
      <c r="AN1" s="157" t="s">
        <v>55</v>
      </c>
      <c r="AO1" s="152"/>
      <c r="AP1" s="152"/>
      <c r="AQ1" s="152"/>
      <c r="AR1" s="152"/>
      <c r="AS1" s="152"/>
      <c r="AT1" s="152"/>
      <c r="AU1" s="152"/>
      <c r="AV1" s="158"/>
    </row>
    <row r="2" spans="1:48" ht="21">
      <c r="AD2" s="159" t="s">
        <v>39</v>
      </c>
      <c r="AE2" s="153"/>
      <c r="AF2" s="153"/>
      <c r="AG2" s="153"/>
      <c r="AH2" s="153"/>
      <c r="AI2" s="153"/>
      <c r="AJ2" s="153"/>
      <c r="AK2" s="153"/>
      <c r="AL2" s="160"/>
      <c r="AN2" s="159" t="s">
        <v>39</v>
      </c>
      <c r="AO2" s="153"/>
      <c r="AP2" s="153"/>
      <c r="AQ2" s="153"/>
      <c r="AR2" s="153"/>
      <c r="AS2" s="153"/>
      <c r="AT2" s="153"/>
      <c r="AU2" s="153"/>
      <c r="AV2" s="160"/>
    </row>
    <row r="3" spans="1:48" ht="26.25">
      <c r="A3" s="157" t="s">
        <v>55</v>
      </c>
      <c r="B3" s="152"/>
      <c r="C3" s="152"/>
      <c r="D3" s="152"/>
      <c r="E3" s="152"/>
      <c r="F3" s="152"/>
      <c r="G3" s="152"/>
      <c r="H3" s="152"/>
      <c r="I3" s="158"/>
      <c r="K3" s="157" t="s">
        <v>55</v>
      </c>
      <c r="L3" s="152"/>
      <c r="M3" s="152"/>
      <c r="N3" s="152"/>
      <c r="O3" s="152"/>
      <c r="P3" s="152"/>
      <c r="Q3" s="152"/>
      <c r="R3" s="152"/>
      <c r="S3" s="15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59" t="s">
        <v>39</v>
      </c>
      <c r="B4" s="153"/>
      <c r="C4" s="153"/>
      <c r="D4" s="153"/>
      <c r="E4" s="153"/>
      <c r="F4" s="153"/>
      <c r="G4" s="153"/>
      <c r="H4" s="153"/>
      <c r="I4" s="160"/>
      <c r="K4" s="159" t="s">
        <v>39</v>
      </c>
      <c r="L4" s="153"/>
      <c r="M4" s="153"/>
      <c r="N4" s="153"/>
      <c r="O4" s="153"/>
      <c r="P4" s="153"/>
      <c r="Q4" s="153"/>
      <c r="R4" s="153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54" t="s">
        <v>41</v>
      </c>
      <c r="AF8" s="154"/>
      <c r="AG8" s="154"/>
      <c r="AI8" s="154" t="s">
        <v>42</v>
      </c>
      <c r="AJ8" s="154"/>
      <c r="AK8" s="154"/>
      <c r="AL8" s="34"/>
      <c r="AN8" s="29"/>
      <c r="AO8" s="154" t="s">
        <v>41</v>
      </c>
      <c r="AP8" s="154"/>
      <c r="AQ8" s="154"/>
      <c r="AS8" s="154" t="s">
        <v>42</v>
      </c>
      <c r="AT8" s="154"/>
      <c r="AU8" s="154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54" t="s">
        <v>41</v>
      </c>
      <c r="C10" s="154"/>
      <c r="D10" s="154"/>
      <c r="F10" s="154" t="s">
        <v>42</v>
      </c>
      <c r="G10" s="154"/>
      <c r="H10" s="154"/>
      <c r="I10" s="34"/>
      <c r="K10" s="29"/>
      <c r="L10" s="154" t="s">
        <v>41</v>
      </c>
      <c r="M10" s="154"/>
      <c r="N10" s="154"/>
      <c r="P10" s="154" t="s">
        <v>42</v>
      </c>
      <c r="Q10" s="154"/>
      <c r="R10" s="154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56">
        <f>AG14-AK14</f>
        <v>520.00621866666677</v>
      </c>
      <c r="AL15" s="30"/>
      <c r="AN15" s="29"/>
      <c r="AR15" s="156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56"/>
      <c r="AL16" s="30"/>
      <c r="AN16" s="29"/>
      <c r="AR16" s="156"/>
      <c r="AV16" s="30"/>
    </row>
    <row r="17" spans="1:48" ht="15" customHeight="1">
      <c r="A17" s="29"/>
      <c r="E17" s="156">
        <f>D16-H16</f>
        <v>536.97475599999996</v>
      </c>
      <c r="I17" s="30"/>
      <c r="K17" s="29"/>
      <c r="O17" s="156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56"/>
      <c r="I18" s="30"/>
      <c r="K18" s="29"/>
      <c r="O18" s="156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55" t="s">
        <v>53</v>
      </c>
      <c r="AF21" s="155"/>
      <c r="AG21" s="155"/>
      <c r="AI21" s="155" t="s">
        <v>54</v>
      </c>
      <c r="AJ21" s="155"/>
      <c r="AK21" s="155"/>
      <c r="AL21" s="36"/>
      <c r="AN21" s="29"/>
      <c r="AO21" s="155" t="s">
        <v>53</v>
      </c>
      <c r="AP21" s="155"/>
      <c r="AQ21" s="155"/>
      <c r="AS21" s="155" t="s">
        <v>54</v>
      </c>
      <c r="AT21" s="155"/>
      <c r="AU21" s="155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55" t="s">
        <v>53</v>
      </c>
      <c r="C23" s="155"/>
      <c r="D23" s="155"/>
      <c r="F23" s="155" t="s">
        <v>54</v>
      </c>
      <c r="G23" s="155"/>
      <c r="H23" s="155"/>
      <c r="I23" s="36"/>
      <c r="K23" s="29"/>
      <c r="L23" s="155" t="s">
        <v>53</v>
      </c>
      <c r="M23" s="155"/>
      <c r="N23" s="155"/>
      <c r="P23" s="155" t="s">
        <v>54</v>
      </c>
      <c r="Q23" s="155"/>
      <c r="R23" s="155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65"/>
      <c r="V24" s="165"/>
      <c r="W24" s="165"/>
      <c r="X24" s="165"/>
      <c r="Y24" s="165"/>
      <c r="Z24" s="165"/>
      <c r="AA24" s="165"/>
      <c r="AB24" s="165"/>
      <c r="AC24" s="165"/>
      <c r="AD24" s="157" t="s">
        <v>55</v>
      </c>
      <c r="AE24" s="152"/>
      <c r="AF24" s="152"/>
      <c r="AG24" s="152"/>
      <c r="AH24" s="152"/>
      <c r="AI24" s="152"/>
      <c r="AJ24" s="152"/>
      <c r="AK24" s="152"/>
      <c r="AL24" s="158"/>
      <c r="AN24" s="157" t="s">
        <v>55</v>
      </c>
      <c r="AO24" s="152"/>
      <c r="AP24" s="152"/>
      <c r="AQ24" s="152"/>
      <c r="AR24" s="152"/>
      <c r="AS24" s="152"/>
      <c r="AT24" s="152"/>
      <c r="AU24" s="152"/>
      <c r="AV24" s="158"/>
    </row>
    <row r="25" spans="1:48" ht="21">
      <c r="U25" s="166"/>
      <c r="V25" s="166"/>
      <c r="W25" s="166"/>
      <c r="X25" s="166"/>
      <c r="Y25" s="166"/>
      <c r="Z25" s="166"/>
      <c r="AA25" s="166"/>
      <c r="AB25" s="166"/>
      <c r="AC25" s="166"/>
      <c r="AD25" s="159" t="s">
        <v>39</v>
      </c>
      <c r="AE25" s="153"/>
      <c r="AF25" s="153"/>
      <c r="AG25" s="153"/>
      <c r="AH25" s="153"/>
      <c r="AI25" s="153"/>
      <c r="AJ25" s="153"/>
      <c r="AK25" s="153"/>
      <c r="AL25" s="160"/>
      <c r="AN25" s="159" t="s">
        <v>39</v>
      </c>
      <c r="AO25" s="153"/>
      <c r="AP25" s="153"/>
      <c r="AQ25" s="153"/>
      <c r="AR25" s="153"/>
      <c r="AS25" s="153"/>
      <c r="AT25" s="153"/>
      <c r="AU25" s="153"/>
      <c r="AV25" s="160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57" t="s">
        <v>55</v>
      </c>
      <c r="B27" s="152"/>
      <c r="C27" s="152"/>
      <c r="D27" s="152"/>
      <c r="E27" s="152"/>
      <c r="F27" s="152"/>
      <c r="G27" s="152"/>
      <c r="H27" s="152"/>
      <c r="I27" s="158"/>
      <c r="K27" s="157" t="s">
        <v>55</v>
      </c>
      <c r="L27" s="152"/>
      <c r="M27" s="152"/>
      <c r="N27" s="152"/>
      <c r="O27" s="152"/>
      <c r="P27" s="152"/>
      <c r="Q27" s="152"/>
      <c r="R27" s="152"/>
      <c r="S27" s="158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59" t="s">
        <v>39</v>
      </c>
      <c r="B28" s="153"/>
      <c r="C28" s="153"/>
      <c r="D28" s="153"/>
      <c r="E28" s="153"/>
      <c r="F28" s="153"/>
      <c r="G28" s="153"/>
      <c r="H28" s="153"/>
      <c r="I28" s="160"/>
      <c r="K28" s="159" t="s">
        <v>39</v>
      </c>
      <c r="L28" s="153"/>
      <c r="M28" s="153"/>
      <c r="N28" s="153"/>
      <c r="O28" s="153"/>
      <c r="P28" s="153"/>
      <c r="Q28" s="153"/>
      <c r="R28" s="153"/>
      <c r="S28" s="160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67"/>
      <c r="W31" s="167"/>
      <c r="X31" s="167"/>
      <c r="Y31" s="91"/>
      <c r="Z31" s="167"/>
      <c r="AA31" s="167"/>
      <c r="AB31" s="167"/>
      <c r="AC31" s="96"/>
      <c r="AD31" s="29"/>
      <c r="AE31" s="154" t="s">
        <v>41</v>
      </c>
      <c r="AF31" s="154"/>
      <c r="AG31" s="154"/>
      <c r="AI31" s="154" t="s">
        <v>42</v>
      </c>
      <c r="AJ31" s="154"/>
      <c r="AK31" s="154"/>
      <c r="AL31" s="34"/>
      <c r="AN31" s="29"/>
      <c r="AO31" s="154" t="s">
        <v>41</v>
      </c>
      <c r="AP31" s="154"/>
      <c r="AQ31" s="154"/>
      <c r="AS31" s="154" t="s">
        <v>42</v>
      </c>
      <c r="AT31" s="154"/>
      <c r="AU31" s="154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54" t="s">
        <v>41</v>
      </c>
      <c r="C34" s="154"/>
      <c r="D34" s="154"/>
      <c r="F34" s="154" t="s">
        <v>42</v>
      </c>
      <c r="G34" s="154"/>
      <c r="H34" s="154"/>
      <c r="I34" s="34"/>
      <c r="K34" s="29"/>
      <c r="L34" s="154" t="s">
        <v>41</v>
      </c>
      <c r="M34" s="154"/>
      <c r="N34" s="154"/>
      <c r="P34" s="154" t="s">
        <v>42</v>
      </c>
      <c r="Q34" s="154"/>
      <c r="R34" s="154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68"/>
      <c r="Z38" s="91"/>
      <c r="AA38" s="91"/>
      <c r="AB38" s="91"/>
      <c r="AC38" s="91"/>
      <c r="AD38" s="29"/>
      <c r="AH38" s="156">
        <f>AG37-AK37</f>
        <v>520.00288533333332</v>
      </c>
      <c r="AL38" s="30"/>
      <c r="AN38" s="29"/>
      <c r="AR38" s="156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68"/>
      <c r="Z39" s="91"/>
      <c r="AA39" s="91"/>
      <c r="AB39" s="91"/>
      <c r="AC39" s="91"/>
      <c r="AD39" s="29"/>
      <c r="AH39" s="156"/>
      <c r="AL39" s="30"/>
      <c r="AN39" s="29"/>
      <c r="AR39" s="156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56">
        <f>D40-H40</f>
        <v>259.98</v>
      </c>
      <c r="I41" s="30"/>
      <c r="K41" s="29"/>
      <c r="O41" s="156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56"/>
      <c r="I42" s="30"/>
      <c r="K42" s="29"/>
      <c r="O42" s="156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69"/>
      <c r="W44" s="169"/>
      <c r="X44" s="169"/>
      <c r="Y44" s="91"/>
      <c r="Z44" s="169"/>
      <c r="AA44" s="169"/>
      <c r="AB44" s="169"/>
      <c r="AC44" s="100"/>
      <c r="AD44" s="29"/>
      <c r="AE44" s="155" t="s">
        <v>53</v>
      </c>
      <c r="AF44" s="155"/>
      <c r="AG44" s="155"/>
      <c r="AI44" s="155" t="s">
        <v>54</v>
      </c>
      <c r="AJ44" s="155"/>
      <c r="AK44" s="155"/>
      <c r="AL44" s="36"/>
      <c r="AN44" s="29"/>
      <c r="AO44" s="155" t="s">
        <v>53</v>
      </c>
      <c r="AP44" s="155"/>
      <c r="AQ44" s="155"/>
      <c r="AS44" s="155" t="s">
        <v>54</v>
      </c>
      <c r="AT44" s="155"/>
      <c r="AU44" s="15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55" t="s">
        <v>53</v>
      </c>
      <c r="C47" s="155"/>
      <c r="D47" s="155"/>
      <c r="F47" s="155" t="s">
        <v>54</v>
      </c>
      <c r="G47" s="155"/>
      <c r="H47" s="155"/>
      <c r="I47" s="36"/>
      <c r="K47" s="29"/>
      <c r="L47" s="155" t="s">
        <v>53</v>
      </c>
      <c r="M47" s="155"/>
      <c r="N47" s="155"/>
      <c r="P47" s="155" t="s">
        <v>54</v>
      </c>
      <c r="Q47" s="155"/>
      <c r="R47" s="15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57" t="s">
        <v>55</v>
      </c>
      <c r="B51" s="152"/>
      <c r="C51" s="152"/>
      <c r="D51" s="152"/>
      <c r="E51" s="152"/>
      <c r="F51" s="152"/>
      <c r="G51" s="152"/>
      <c r="H51" s="152"/>
      <c r="I51" s="158"/>
      <c r="K51" s="157" t="s">
        <v>55</v>
      </c>
      <c r="L51" s="152"/>
      <c r="M51" s="152"/>
      <c r="N51" s="152"/>
      <c r="O51" s="152"/>
      <c r="P51" s="152"/>
      <c r="Q51" s="152"/>
      <c r="R51" s="152"/>
      <c r="S51" s="158"/>
    </row>
    <row r="52" spans="1:19" ht="21">
      <c r="A52" s="159" t="s">
        <v>39</v>
      </c>
      <c r="B52" s="153"/>
      <c r="C52" s="153"/>
      <c r="D52" s="153"/>
      <c r="E52" s="153"/>
      <c r="F52" s="153"/>
      <c r="G52" s="153"/>
      <c r="H52" s="153"/>
      <c r="I52" s="160"/>
      <c r="K52" s="159" t="s">
        <v>39</v>
      </c>
      <c r="L52" s="153"/>
      <c r="M52" s="153"/>
      <c r="N52" s="153"/>
      <c r="O52" s="153"/>
      <c r="P52" s="153"/>
      <c r="Q52" s="153"/>
      <c r="R52" s="153"/>
      <c r="S52" s="160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54" t="s">
        <v>41</v>
      </c>
      <c r="C58" s="154"/>
      <c r="D58" s="154"/>
      <c r="F58" s="154" t="s">
        <v>42</v>
      </c>
      <c r="G58" s="154"/>
      <c r="H58" s="154"/>
      <c r="I58" s="34"/>
      <c r="K58" s="29"/>
      <c r="L58" s="154" t="s">
        <v>41</v>
      </c>
      <c r="M58" s="154"/>
      <c r="N58" s="154"/>
      <c r="P58" s="154" t="s">
        <v>42</v>
      </c>
      <c r="Q58" s="154"/>
      <c r="R58" s="154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56">
        <f>D64-H64</f>
        <v>259.98</v>
      </c>
      <c r="I65" s="30"/>
      <c r="K65" s="29"/>
      <c r="O65" s="156">
        <f>N64-R64</f>
        <v>241.23750000000001</v>
      </c>
      <c r="S65" s="30"/>
    </row>
    <row r="66" spans="1:19">
      <c r="A66" s="29"/>
      <c r="E66" s="156"/>
      <c r="I66" s="30"/>
      <c r="K66" s="29"/>
      <c r="O66" s="156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55" t="s">
        <v>53</v>
      </c>
      <c r="C71" s="155"/>
      <c r="D71" s="155"/>
      <c r="F71" s="155" t="s">
        <v>54</v>
      </c>
      <c r="G71" s="155"/>
      <c r="H71" s="155"/>
      <c r="I71" s="36"/>
      <c r="K71" s="29"/>
      <c r="L71" s="155" t="s">
        <v>53</v>
      </c>
      <c r="M71" s="155"/>
      <c r="N71" s="155"/>
      <c r="P71" s="155" t="s">
        <v>54</v>
      </c>
      <c r="Q71" s="155"/>
      <c r="R71" s="15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57" t="s">
        <v>55</v>
      </c>
      <c r="B74" s="152"/>
      <c r="C74" s="152"/>
      <c r="D74" s="152"/>
      <c r="E74" s="152"/>
      <c r="F74" s="152"/>
      <c r="G74" s="152"/>
      <c r="H74" s="152"/>
      <c r="I74" s="158"/>
      <c r="K74" s="157" t="s">
        <v>55</v>
      </c>
      <c r="L74" s="152"/>
      <c r="M74" s="152"/>
      <c r="N74" s="152"/>
      <c r="O74" s="152"/>
      <c r="P74" s="152"/>
      <c r="Q74" s="152"/>
      <c r="R74" s="152"/>
      <c r="S74" s="158"/>
    </row>
    <row r="75" spans="1:19" ht="21">
      <c r="A75" s="159" t="s">
        <v>39</v>
      </c>
      <c r="B75" s="153"/>
      <c r="C75" s="153"/>
      <c r="D75" s="153"/>
      <c r="E75" s="153"/>
      <c r="F75" s="153"/>
      <c r="G75" s="153"/>
      <c r="H75" s="153"/>
      <c r="I75" s="160"/>
      <c r="K75" s="159" t="s">
        <v>39</v>
      </c>
      <c r="L75" s="153"/>
      <c r="M75" s="153"/>
      <c r="N75" s="153"/>
      <c r="O75" s="153"/>
      <c r="P75" s="153"/>
      <c r="Q75" s="153"/>
      <c r="R75" s="153"/>
      <c r="S75" s="160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54" t="s">
        <v>41</v>
      </c>
      <c r="C81" s="154"/>
      <c r="D81" s="154"/>
      <c r="F81" s="154" t="s">
        <v>42</v>
      </c>
      <c r="G81" s="154"/>
      <c r="H81" s="154"/>
      <c r="I81" s="34"/>
      <c r="K81" s="29"/>
      <c r="L81" s="154" t="s">
        <v>41</v>
      </c>
      <c r="M81" s="154"/>
      <c r="N81" s="154"/>
      <c r="P81" s="154" t="s">
        <v>42</v>
      </c>
      <c r="Q81" s="154"/>
      <c r="R81" s="154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56">
        <f>D87-H87</f>
        <v>241.23750000000001</v>
      </c>
      <c r="I88" s="30"/>
      <c r="K88" s="29"/>
      <c r="O88" s="156">
        <f>N87-R87</f>
        <v>241.23750000000001</v>
      </c>
      <c r="S88" s="30"/>
    </row>
    <row r="89" spans="1:19">
      <c r="A89" s="29"/>
      <c r="E89" s="156"/>
      <c r="I89" s="30"/>
      <c r="K89" s="29"/>
      <c r="O89" s="156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55" t="s">
        <v>53</v>
      </c>
      <c r="C94" s="155"/>
      <c r="D94" s="155"/>
      <c r="F94" s="155" t="s">
        <v>54</v>
      </c>
      <c r="G94" s="155"/>
      <c r="H94" s="155"/>
      <c r="I94" s="36"/>
      <c r="K94" s="29"/>
      <c r="L94" s="155" t="s">
        <v>53</v>
      </c>
      <c r="M94" s="155"/>
      <c r="N94" s="155"/>
      <c r="P94" s="155" t="s">
        <v>54</v>
      </c>
      <c r="Q94" s="155"/>
      <c r="R94" s="15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57" t="s">
        <v>55</v>
      </c>
      <c r="B97" s="152"/>
      <c r="C97" s="152"/>
      <c r="D97" s="152"/>
      <c r="E97" s="152"/>
      <c r="F97" s="152"/>
      <c r="G97" s="152"/>
      <c r="H97" s="152"/>
      <c r="I97" s="158"/>
      <c r="K97" s="157" t="s">
        <v>55</v>
      </c>
      <c r="L97" s="152"/>
      <c r="M97" s="152"/>
      <c r="N97" s="152"/>
      <c r="O97" s="152"/>
      <c r="P97" s="152"/>
      <c r="Q97" s="152"/>
      <c r="R97" s="152"/>
      <c r="S97" s="158"/>
    </row>
    <row r="98" spans="1:19" ht="21">
      <c r="A98" s="159" t="s">
        <v>39</v>
      </c>
      <c r="B98" s="153"/>
      <c r="C98" s="153"/>
      <c r="D98" s="153"/>
      <c r="E98" s="153"/>
      <c r="F98" s="153"/>
      <c r="G98" s="153"/>
      <c r="H98" s="153"/>
      <c r="I98" s="160"/>
      <c r="K98" s="159" t="s">
        <v>39</v>
      </c>
      <c r="L98" s="153"/>
      <c r="M98" s="153"/>
      <c r="N98" s="153"/>
      <c r="O98" s="153"/>
      <c r="P98" s="153"/>
      <c r="Q98" s="153"/>
      <c r="R98" s="153"/>
      <c r="S98" s="160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54" t="s">
        <v>41</v>
      </c>
      <c r="C104" s="154"/>
      <c r="D104" s="154"/>
      <c r="F104" s="154" t="s">
        <v>42</v>
      </c>
      <c r="G104" s="154"/>
      <c r="H104" s="154"/>
      <c r="I104" s="34"/>
      <c r="K104" s="29"/>
      <c r="L104" s="154" t="s">
        <v>41</v>
      </c>
      <c r="M104" s="154"/>
      <c r="N104" s="154"/>
      <c r="P104" s="154" t="s">
        <v>42</v>
      </c>
      <c r="Q104" s="154"/>
      <c r="R104" s="154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56">
        <f>D110-H110</f>
        <v>241.23750000000001</v>
      </c>
      <c r="I111" s="30"/>
      <c r="K111" s="29"/>
      <c r="O111" s="156">
        <f>N110-R110</f>
        <v>241.23750000000001</v>
      </c>
      <c r="S111" s="30"/>
    </row>
    <row r="112" spans="1:19">
      <c r="A112" s="29"/>
      <c r="E112" s="156"/>
      <c r="I112" s="30"/>
      <c r="K112" s="29"/>
      <c r="O112" s="156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55" t="s">
        <v>53</v>
      </c>
      <c r="C117" s="155"/>
      <c r="D117" s="155"/>
      <c r="F117" s="155" t="s">
        <v>54</v>
      </c>
      <c r="G117" s="155"/>
      <c r="H117" s="155"/>
      <c r="I117" s="36"/>
      <c r="K117" s="29"/>
      <c r="L117" s="155" t="s">
        <v>53</v>
      </c>
      <c r="M117" s="155"/>
      <c r="N117" s="155"/>
      <c r="P117" s="155" t="s">
        <v>54</v>
      </c>
      <c r="Q117" s="155"/>
      <c r="R117" s="15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57" t="s">
        <v>55</v>
      </c>
      <c r="B120" s="152"/>
      <c r="C120" s="152"/>
      <c r="D120" s="152"/>
      <c r="E120" s="152"/>
      <c r="F120" s="152"/>
      <c r="G120" s="152"/>
      <c r="H120" s="152"/>
      <c r="I120" s="158"/>
      <c r="K120" s="157" t="s">
        <v>55</v>
      </c>
      <c r="L120" s="152"/>
      <c r="M120" s="152"/>
      <c r="N120" s="152"/>
      <c r="O120" s="152"/>
      <c r="P120" s="152"/>
      <c r="Q120" s="152"/>
      <c r="R120" s="152"/>
      <c r="S120" s="158"/>
    </row>
    <row r="121" spans="1:19" ht="21">
      <c r="A121" s="159" t="s">
        <v>39</v>
      </c>
      <c r="B121" s="153"/>
      <c r="C121" s="153"/>
      <c r="D121" s="153"/>
      <c r="E121" s="153"/>
      <c r="F121" s="153"/>
      <c r="G121" s="153"/>
      <c r="H121" s="153"/>
      <c r="I121" s="160"/>
      <c r="K121" s="159" t="s">
        <v>39</v>
      </c>
      <c r="L121" s="153"/>
      <c r="M121" s="153"/>
      <c r="N121" s="153"/>
      <c r="O121" s="153"/>
      <c r="P121" s="153"/>
      <c r="Q121" s="153"/>
      <c r="R121" s="153"/>
      <c r="S121" s="160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54" t="s">
        <v>41</v>
      </c>
      <c r="C127" s="154"/>
      <c r="D127" s="154"/>
      <c r="F127" s="154" t="s">
        <v>42</v>
      </c>
      <c r="G127" s="154"/>
      <c r="H127" s="154"/>
      <c r="I127" s="34"/>
      <c r="K127" s="29"/>
      <c r="L127" s="154" t="s">
        <v>41</v>
      </c>
      <c r="M127" s="154"/>
      <c r="N127" s="154"/>
      <c r="P127" s="154" t="s">
        <v>42</v>
      </c>
      <c r="Q127" s="154"/>
      <c r="R127" s="154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56">
        <f>D133-H133</f>
        <v>241.23750000000001</v>
      </c>
      <c r="I134" s="30"/>
      <c r="K134" s="29"/>
      <c r="O134" s="156">
        <f>N133-R133</f>
        <v>57.382360000000006</v>
      </c>
      <c r="S134" s="30"/>
    </row>
    <row r="135" spans="1:19">
      <c r="A135" s="29"/>
      <c r="E135" s="156"/>
      <c r="I135" s="30"/>
      <c r="K135" s="29"/>
      <c r="O135" s="156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55" t="s">
        <v>53</v>
      </c>
      <c r="C140" s="155"/>
      <c r="D140" s="155"/>
      <c r="F140" s="155" t="s">
        <v>54</v>
      </c>
      <c r="G140" s="155"/>
      <c r="H140" s="155"/>
      <c r="I140" s="36"/>
      <c r="K140" s="29"/>
      <c r="L140" s="155" t="s">
        <v>53</v>
      </c>
      <c r="M140" s="155"/>
      <c r="N140" s="155"/>
      <c r="P140" s="155" t="s">
        <v>54</v>
      </c>
      <c r="Q140" s="155"/>
      <c r="R140" s="15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52" t="s">
        <v>55</v>
      </c>
      <c r="E144" s="152"/>
      <c r="F144" s="152"/>
      <c r="G144" s="84"/>
      <c r="H144" s="84"/>
      <c r="I144" s="85"/>
      <c r="L144" s="84"/>
      <c r="M144" s="84"/>
      <c r="N144" s="152" t="s">
        <v>55</v>
      </c>
      <c r="O144" s="152"/>
      <c r="P144" s="152"/>
      <c r="Q144" s="84"/>
      <c r="R144" s="84"/>
      <c r="S144" s="85"/>
    </row>
    <row r="145" spans="1:19" ht="21">
      <c r="B145" s="43"/>
      <c r="C145" s="43"/>
      <c r="D145" s="153" t="s">
        <v>39</v>
      </c>
      <c r="E145" s="153"/>
      <c r="F145" s="153"/>
      <c r="G145" s="43"/>
      <c r="H145" s="43"/>
      <c r="I145" s="44"/>
      <c r="L145" s="43"/>
      <c r="M145" s="43"/>
      <c r="N145" s="153" t="s">
        <v>39</v>
      </c>
      <c r="O145" s="153"/>
      <c r="P145" s="153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63" t="s">
        <v>721</v>
      </c>
      <c r="H147" s="163"/>
      <c r="I147" s="28"/>
      <c r="K147" s="29"/>
      <c r="L147" s="1" t="s">
        <v>56</v>
      </c>
      <c r="M147" s="164" t="s">
        <v>734</v>
      </c>
      <c r="N147" s="164"/>
      <c r="P147" t="s">
        <v>59</v>
      </c>
      <c r="Q147" s="163" t="s">
        <v>721</v>
      </c>
      <c r="R147" s="163"/>
      <c r="S147" s="28"/>
    </row>
    <row r="148" spans="1:19" ht="15.75">
      <c r="A148" s="29"/>
      <c r="B148" s="1" t="s">
        <v>57</v>
      </c>
      <c r="C148">
        <v>1720145711</v>
      </c>
      <c r="F148" s="161" t="s">
        <v>735</v>
      </c>
      <c r="G148" s="161"/>
      <c r="H148">
        <v>225.02</v>
      </c>
      <c r="I148" s="28"/>
      <c r="K148" s="29"/>
      <c r="L148" s="1" t="s">
        <v>57</v>
      </c>
      <c r="M148">
        <v>1720145711</v>
      </c>
      <c r="P148" s="161" t="s">
        <v>735</v>
      </c>
      <c r="Q148" s="161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54" t="s">
        <v>41</v>
      </c>
      <c r="C151" s="154"/>
      <c r="D151" s="154"/>
      <c r="F151" s="154" t="s">
        <v>42</v>
      </c>
      <c r="G151" s="154"/>
      <c r="H151" s="154"/>
      <c r="I151" s="34"/>
      <c r="K151" s="29"/>
      <c r="L151" s="154" t="s">
        <v>41</v>
      </c>
      <c r="M151" s="154"/>
      <c r="N151" s="154"/>
      <c r="P151" s="154" t="s">
        <v>736</v>
      </c>
      <c r="Q151" s="154"/>
      <c r="R151" s="154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2" t="s">
        <v>50</v>
      </c>
      <c r="C157" s="162"/>
      <c r="D157" s="42">
        <f>SUM(D152:D156)</f>
        <v>61.25</v>
      </c>
      <c r="F157" s="162" t="s">
        <v>51</v>
      </c>
      <c r="G157" s="162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2" t="s">
        <v>51</v>
      </c>
      <c r="Q157" s="162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4" t="s">
        <v>112</v>
      </c>
      <c r="E1" s="164"/>
      <c r="F1" s="164"/>
      <c r="N1" s="164" t="s">
        <v>112</v>
      </c>
      <c r="O1" s="164"/>
      <c r="P1" s="16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38" t="s">
        <v>124</v>
      </c>
      <c r="E17" s="138"/>
      <c r="F17" s="138"/>
      <c r="G17" s="3"/>
      <c r="H17" s="3"/>
      <c r="L17" s="3"/>
      <c r="M17" s="3"/>
      <c r="N17" s="138" t="s">
        <v>124</v>
      </c>
      <c r="O17" s="138"/>
      <c r="P17" s="13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2023-06-01T21:24:32Z</cp:lastPrinted>
  <dcterms:created xsi:type="dcterms:W3CDTF">2022-12-25T20:52:30Z</dcterms:created>
  <dcterms:modified xsi:type="dcterms:W3CDTF">2023-06-05T15:45:35Z</dcterms:modified>
</cp:coreProperties>
</file>