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EF0BA6A-5821-483D-8838-E291FAB57EAE}" xr6:coauthVersionLast="47" xr6:coauthVersionMax="47" xr10:uidLastSave="{00000000-0000-0000-0000-000000000000}"/>
  <bookViews>
    <workbookView xWindow="-120" yWindow="-120" windowWidth="20730" windowHeight="11040" tabRatio="565" firstSheet="4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6" i="6" l="1"/>
  <c r="C838" i="5"/>
  <c r="C844" i="4"/>
  <c r="C807" i="13"/>
  <c r="C850" i="22"/>
  <c r="C871" i="3"/>
  <c r="C837" i="2"/>
  <c r="C863" i="1"/>
  <c r="R852" i="6"/>
  <c r="R846" i="5"/>
  <c r="R851" i="4"/>
  <c r="R816" i="13"/>
  <c r="R855" i="22"/>
  <c r="R878" i="3"/>
  <c r="R848" i="2"/>
  <c r="R867" i="1"/>
  <c r="C808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X16" i="19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61" i="22" s="1"/>
  <c r="C837" i="22" s="1"/>
  <c r="C838" i="22" s="1"/>
  <c r="Y833" i="22" s="1"/>
  <c r="Y836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X842" i="22" l="1"/>
  <c r="B840" i="22"/>
  <c r="Y842" i="22"/>
  <c r="Y861" i="22" s="1"/>
  <c r="Y837" i="22" s="1"/>
  <c r="Y838" i="22" s="1"/>
  <c r="X839" i="22" s="1"/>
  <c r="C882" i="22"/>
  <c r="C885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90" i="22" l="1"/>
  <c r="C909" i="22" s="1"/>
  <c r="C886" i="22" s="1"/>
  <c r="C887" i="22" s="1"/>
  <c r="Y890" i="22" s="1"/>
  <c r="Y909" i="22" s="1"/>
  <c r="Y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B888" i="22" l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8" i="22" l="1"/>
  <c r="B936" i="22"/>
  <c r="B934" i="22"/>
  <c r="Y927" i="22"/>
  <c r="Y930" i="22" s="1"/>
  <c r="Y936" i="22"/>
  <c r="Y955" i="22" s="1"/>
  <c r="Y931" i="22" s="1"/>
  <c r="X936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32" i="22" l="1"/>
  <c r="C975" i="22" s="1"/>
  <c r="C978" i="22" s="1"/>
  <c r="C983" i="22"/>
  <c r="C1002" i="22" s="1"/>
  <c r="C979" i="22" s="1"/>
  <c r="C518" i="19"/>
  <c r="C530" i="19" s="1"/>
  <c r="C513" i="19" s="1"/>
  <c r="C514" i="19" s="1"/>
  <c r="Y518" i="19" s="1"/>
  <c r="Y530" i="19" s="1"/>
  <c r="Y513" i="19" s="1"/>
  <c r="X470" i="19"/>
  <c r="Y390" i="16"/>
  <c r="X933" i="22" l="1"/>
  <c r="C980" i="22"/>
  <c r="Y983" i="22"/>
  <c r="Y1002" i="22" s="1"/>
  <c r="Y979" i="22" s="1"/>
  <c r="C1020" i="22"/>
  <c r="C1023" i="22" s="1"/>
  <c r="Y975" i="22"/>
  <c r="Y978" i="22" s="1"/>
  <c r="Y980" i="22" s="1"/>
  <c r="C1029" i="22" s="1"/>
  <c r="C1048" i="22" s="1"/>
  <c r="C1024" i="22" s="1"/>
  <c r="B981" i="22"/>
  <c r="X98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5" i="22" l="1"/>
  <c r="Y1029" i="22" s="1"/>
  <c r="Y1048" i="22" s="1"/>
  <c r="Y1024" i="22" s="1"/>
  <c r="X981" i="22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1020" i="22" l="1"/>
  <c r="Y1023" i="22" s="1"/>
  <c r="Y1025" i="22" s="1"/>
  <c r="X1026" i="22" s="1"/>
  <c r="X1029" i="22"/>
  <c r="B1027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Y662" i="13" s="1"/>
  <c r="X663" i="13" s="1"/>
  <c r="B663" i="13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9" i="13" l="1"/>
  <c r="C818" i="13" s="1"/>
  <c r="C794" i="13" s="1"/>
  <c r="C790" i="13"/>
  <c r="C793" i="13" s="1"/>
  <c r="C795" i="13" s="1"/>
  <c r="X751" i="13"/>
  <c r="B799" i="13"/>
  <c r="Y799" i="13" l="1"/>
  <c r="Y818" i="13" s="1"/>
  <c r="Y794" i="13" s="1"/>
  <c r="X799" i="13"/>
  <c r="Y790" i="13"/>
  <c r="Y793" i="13" s="1"/>
  <c r="Y795" i="13" s="1"/>
  <c r="C847" i="13" s="1"/>
  <c r="C866" i="13" s="1"/>
  <c r="C843" i="13" s="1"/>
  <c r="B797" i="13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16" i="4" l="1"/>
  <c r="X317" i="4" s="1"/>
  <c r="C358" i="4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Y487" i="11" s="1"/>
  <c r="C536" i="11" s="1"/>
  <c r="C555" i="11" s="1"/>
  <c r="C531" i="11" s="1"/>
  <c r="C532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74" i="7" l="1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C482" i="4" l="1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36" i="4"/>
  <c r="C551" i="4" s="1"/>
  <c r="C532" i="4" s="1"/>
  <c r="C528" i="4"/>
  <c r="C531" i="4" s="1"/>
  <c r="C533" i="4" s="1"/>
  <c r="B534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613" i="7" l="1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X536" i="4"/>
  <c r="Y536" i="4"/>
  <c r="Y551" i="4" s="1"/>
  <c r="Y532" i="4" s="1"/>
  <c r="Y528" i="4"/>
  <c r="Y531" i="4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X682" i="11" l="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Y533" i="4"/>
  <c r="X534" i="4" s="1"/>
  <c r="C530" i="6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C288" i="1"/>
  <c r="B289" i="1" s="1"/>
  <c r="Y483" i="2" l="1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Y479" i="2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X291" i="1"/>
  <c r="Y291" i="1"/>
  <c r="Y310" i="1" s="1"/>
  <c r="Y287" i="1" s="1"/>
  <c r="Y715" i="11" l="1"/>
  <c r="Y717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C760" i="11"/>
  <c r="C763" i="11" s="1"/>
  <c r="C765" i="11" s="1"/>
  <c r="X718" i="11"/>
  <c r="Y288" i="1"/>
  <c r="C669" i="7" l="1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11" i="8"/>
  <c r="C813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6" i="8"/>
  <c r="Y835" i="8" s="1"/>
  <c r="Y812" i="8" s="1"/>
  <c r="Y808" i="8"/>
  <c r="Y811" i="8" s="1"/>
  <c r="X816" i="8"/>
  <c r="B814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3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4" i="8"/>
  <c r="C853" i="8"/>
  <c r="C856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62" i="8"/>
  <c r="C881" i="8" s="1"/>
  <c r="C857" i="8" s="1"/>
  <c r="C858" i="8" s="1"/>
  <c r="B860" i="8" s="1"/>
  <c r="B862" i="8"/>
  <c r="Y952" i="11"/>
  <c r="Y852" i="7" l="1"/>
  <c r="C744" i="6"/>
  <c r="X748" i="6" s="1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1" i="5"/>
  <c r="B830" i="5" s="1"/>
  <c r="Y853" i="8"/>
  <c r="Y856" i="8" s="1"/>
  <c r="X862" i="8"/>
  <c r="C1001" i="11"/>
  <c r="C1020" i="11" s="1"/>
  <c r="C996" i="11" s="1"/>
  <c r="C997" i="11" s="1"/>
  <c r="X953" i="11"/>
  <c r="B1001" i="11"/>
  <c r="C901" i="7" l="1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92" i="7" l="1"/>
  <c r="Y895" i="7" s="1"/>
  <c r="X901" i="7"/>
  <c r="B899" i="7"/>
  <c r="Y901" i="7"/>
  <c r="Y920" i="7" s="1"/>
  <c r="Y896" i="7" s="1"/>
  <c r="X745" i="6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907" i="8"/>
  <c r="Y902" i="8" s="1"/>
  <c r="Y905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47" i="8" l="1"/>
  <c r="C950" i="8" s="1"/>
  <c r="Y941" i="7"/>
  <c r="Y944" i="7" s="1"/>
  <c r="B947" i="7"/>
  <c r="Y949" i="7"/>
  <c r="Y968" i="7" s="1"/>
  <c r="Y945" i="7" s="1"/>
  <c r="Y946" i="7" s="1"/>
  <c r="X949" i="7"/>
  <c r="C986" i="7"/>
  <c r="C989" i="7" s="1"/>
  <c r="B838" i="6"/>
  <c r="X910" i="8"/>
  <c r="C838" i="6"/>
  <c r="C857" i="6" s="1"/>
  <c r="C833" i="6" s="1"/>
  <c r="C834" i="6" s="1"/>
  <c r="Y829" i="6" s="1"/>
  <c r="Y832" i="6" s="1"/>
  <c r="C780" i="2"/>
  <c r="B908" i="8"/>
  <c r="Y910" i="8"/>
  <c r="Y929" i="8" s="1"/>
  <c r="Y906" i="8" s="1"/>
  <c r="Y90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X947" i="7" l="1"/>
  <c r="B995" i="7"/>
  <c r="C995" i="7"/>
  <c r="C1014" i="7" s="1"/>
  <c r="C990" i="7" s="1"/>
  <c r="C991" i="7" s="1"/>
  <c r="X838" i="6"/>
  <c r="Y838" i="6"/>
  <c r="Y857" i="6" s="1"/>
  <c r="Y833" i="6" s="1"/>
  <c r="Y834" i="6" s="1"/>
  <c r="B836" i="6"/>
  <c r="Y783" i="2"/>
  <c r="Y802" i="2" s="1"/>
  <c r="Y779" i="2" s="1"/>
  <c r="B781" i="2"/>
  <c r="X783" i="2"/>
  <c r="Y775" i="2"/>
  <c r="Y778" i="2" s="1"/>
  <c r="C820" i="2"/>
  <c r="C823" i="2" s="1"/>
  <c r="X908" i="8"/>
  <c r="C956" i="8"/>
  <c r="C975" i="8" s="1"/>
  <c r="C951" i="8" s="1"/>
  <c r="C952" i="8" s="1"/>
  <c r="B954" i="8" s="1"/>
  <c r="B956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47" i="8"/>
  <c r="C1003" i="8" s="1"/>
  <c r="C1022" i="8" s="1"/>
  <c r="C999" i="8" s="1"/>
  <c r="Y956" i="8"/>
  <c r="Y975" i="8" s="1"/>
  <c r="Y951" i="8" s="1"/>
  <c r="X956" i="8"/>
  <c r="X876" i="5"/>
  <c r="X835" i="6"/>
  <c r="C878" i="6"/>
  <c r="C881" i="6" s="1"/>
  <c r="C886" i="6"/>
  <c r="C905" i="6" s="1"/>
  <c r="C882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50" i="8" l="1"/>
  <c r="Y952" i="8" s="1"/>
  <c r="X953" i="8" s="1"/>
  <c r="Y989" i="7"/>
  <c r="Y991" i="7" s="1"/>
  <c r="C1042" i="7"/>
  <c r="C1061" i="7" s="1"/>
  <c r="C1038" i="7" s="1"/>
  <c r="C829" i="2"/>
  <c r="C848" i="2" s="1"/>
  <c r="C824" i="2" s="1"/>
  <c r="C825" i="2" s="1"/>
  <c r="X829" i="2" s="1"/>
  <c r="B829" i="2"/>
  <c r="C883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7" i="2"/>
  <c r="Y820" i="2"/>
  <c r="Y823" i="2" s="1"/>
  <c r="Y829" i="2"/>
  <c r="Y848" i="2" s="1"/>
  <c r="Y824" i="2" s="1"/>
  <c r="C995" i="8"/>
  <c r="C998" i="8" s="1"/>
  <c r="C1000" i="8" s="1"/>
  <c r="Y1003" i="8" s="1"/>
  <c r="Y1022" i="8" s="1"/>
  <c r="Y999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95" i="8" l="1"/>
  <c r="Y998" i="8" s="1"/>
  <c r="Y1000" i="8" s="1"/>
  <c r="X1001" i="8" s="1"/>
  <c r="Y825" i="2"/>
  <c r="C877" i="2" s="1"/>
  <c r="C896" i="2" s="1"/>
  <c r="C873" i="2" s="1"/>
  <c r="X1003" i="8"/>
  <c r="C1040" i="8"/>
  <c r="C1043" i="8" s="1"/>
  <c r="Y1042" i="7"/>
  <c r="Y1061" i="7" s="1"/>
  <c r="Y1038" i="7" s="1"/>
  <c r="C1079" i="7"/>
  <c r="C1082" i="7" s="1"/>
  <c r="Y1034" i="7"/>
  <c r="Y1037" i="7" s="1"/>
  <c r="X1042" i="7"/>
  <c r="B1040" i="7"/>
  <c r="B1001" i="8"/>
  <c r="C869" i="2"/>
  <c r="C872" i="2" s="1"/>
  <c r="B1049" i="8"/>
  <c r="C1049" i="8"/>
  <c r="C1068" i="8" s="1"/>
  <c r="C1044" i="8" s="1"/>
  <c r="C1045" i="8" s="1"/>
  <c r="B1047" i="8" s="1"/>
  <c r="C591" i="1"/>
  <c r="X595" i="1" s="1"/>
  <c r="Y883" i="6"/>
  <c r="X884" i="6" s="1"/>
  <c r="C1017" i="5"/>
  <c r="C1036" i="5" s="1"/>
  <c r="C1012" i="5" s="1"/>
  <c r="C1013" i="5" s="1"/>
  <c r="X969" i="5"/>
  <c r="B1017" i="5"/>
  <c r="X826" i="2" l="1"/>
  <c r="C874" i="2"/>
  <c r="Y869" i="2" s="1"/>
  <c r="Y872" i="2" s="1"/>
  <c r="Y1039" i="7"/>
  <c r="X877" i="2"/>
  <c r="C914" i="2"/>
  <c r="C917" i="2" s="1"/>
  <c r="B875" i="2"/>
  <c r="Y877" i="2"/>
  <c r="Y896" i="2" s="1"/>
  <c r="Y873" i="2" s="1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7" i="5"/>
  <c r="Y1036" i="5" s="1"/>
  <c r="Y1012" i="5" s="1"/>
  <c r="Y1008" i="5"/>
  <c r="Y1011" i="5" s="1"/>
  <c r="B1015" i="5"/>
  <c r="X1017" i="5"/>
  <c r="Y874" i="2" l="1"/>
  <c r="X875" i="2" s="1"/>
  <c r="C1088" i="7"/>
  <c r="C1107" i="7" s="1"/>
  <c r="C1083" i="7" s="1"/>
  <c r="C1084" i="7" s="1"/>
  <c r="B1088" i="7"/>
  <c r="X1040" i="7"/>
  <c r="B923" i="2"/>
  <c r="C923" i="2"/>
  <c r="C942" i="2" s="1"/>
  <c r="C918" i="2" s="1"/>
  <c r="C919" i="2" s="1"/>
  <c r="Y923" i="2" s="1"/>
  <c r="Y942" i="2" s="1"/>
  <c r="Y918" i="2" s="1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3" i="5"/>
  <c r="X1014" i="5" s="1"/>
  <c r="Y1088" i="7" l="1"/>
  <c r="Y1107" i="7" s="1"/>
  <c r="Y1083" i="7" s="1"/>
  <c r="B1086" i="7"/>
  <c r="X1088" i="7"/>
  <c r="Y1079" i="7"/>
  <c r="Y1082" i="7" s="1"/>
  <c r="Y1084" i="7" s="1"/>
  <c r="X1085" i="7" s="1"/>
  <c r="B921" i="2"/>
  <c r="Y914" i="2"/>
  <c r="C970" i="2" s="1"/>
  <c r="C989" i="2" s="1"/>
  <c r="C966" i="2" s="1"/>
  <c r="X923" i="2"/>
  <c r="C632" i="1"/>
  <c r="C635" i="1" s="1"/>
  <c r="C637" i="1" s="1"/>
  <c r="X592" i="1"/>
  <c r="Y928" i="6"/>
  <c r="X929" i="6" s="1"/>
  <c r="C979" i="6"/>
  <c r="C998" i="6" s="1"/>
  <c r="C975" i="6" s="1"/>
  <c r="Y917" i="2" l="1"/>
  <c r="Y919" i="2" s="1"/>
  <c r="X920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C962" i="2" l="1"/>
  <c r="C965" i="2" s="1"/>
  <c r="C967" i="2" s="1"/>
  <c r="Y970" i="2" s="1"/>
  <c r="Y989" i="2" s="1"/>
  <c r="Y966" i="2" s="1"/>
  <c r="Y637" i="1"/>
  <c r="Y971" i="6"/>
  <c r="Y974" i="6" s="1"/>
  <c r="B977" i="6"/>
  <c r="Y979" i="6"/>
  <c r="Y998" i="6" s="1"/>
  <c r="Y975" i="6" s="1"/>
  <c r="X979" i="6"/>
  <c r="C1007" i="2" l="1"/>
  <c r="C1010" i="2" s="1"/>
  <c r="Y962" i="2"/>
  <c r="Y965" i="2" s="1"/>
  <c r="Y967" i="2" s="1"/>
  <c r="X968" i="2" s="1"/>
  <c r="B968" i="2"/>
  <c r="X970" i="2"/>
  <c r="B681" i="1"/>
  <c r="C672" i="1"/>
  <c r="C675" i="1" s="1"/>
  <c r="X638" i="1"/>
  <c r="C681" i="1"/>
  <c r="C700" i="1" s="1"/>
  <c r="C676" i="1" s="1"/>
  <c r="Y976" i="6"/>
  <c r="X977" i="6" s="1"/>
  <c r="B1016" i="2" l="1"/>
  <c r="C1016" i="2"/>
  <c r="C1035" i="2" s="1"/>
  <c r="C1011" i="2" s="1"/>
  <c r="C1012" i="2" s="1"/>
  <c r="Y1016" i="2" s="1"/>
  <c r="Y1035" i="2" s="1"/>
  <c r="Y1011" i="2" s="1"/>
  <c r="C677" i="1"/>
  <c r="C1025" i="6"/>
  <c r="C1044" i="6" s="1"/>
  <c r="C1020" i="6" s="1"/>
  <c r="C1021" i="6" s="1"/>
  <c r="B1023" i="6" s="1"/>
  <c r="B1025" i="6"/>
  <c r="X1016" i="2" l="1"/>
  <c r="B1014" i="2"/>
  <c r="Y1007" i="2"/>
  <c r="Y1010" i="2" s="1"/>
  <c r="Y1012" i="2" s="1"/>
  <c r="X1013" i="2" s="1"/>
  <c r="Y681" i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l="1"/>
  <c r="X807" i="1" s="1"/>
  <c r="B855" i="1" l="1"/>
  <c r="C855" i="1"/>
  <c r="C874" i="1" s="1"/>
  <c r="C850" i="1" s="1"/>
  <c r="C851" i="1" s="1"/>
  <c r="Y855" i="1" s="1"/>
  <c r="Y874" i="1" s="1"/>
  <c r="Y850" i="1" s="1"/>
  <c r="B853" i="1" l="1"/>
  <c r="X855" i="1"/>
  <c r="Y846" i="1"/>
  <c r="Y849" i="1" s="1"/>
  <c r="Y851" i="1" s="1"/>
  <c r="C903" i="1" s="1"/>
  <c r="C922" i="1" s="1"/>
  <c r="C899" i="1" s="1"/>
  <c r="X852" i="1" l="1"/>
  <c r="C895" i="1"/>
  <c r="C898" i="1" s="1"/>
  <c r="C900" i="1" s="1"/>
  <c r="C940" i="1" l="1"/>
  <c r="C943" i="1" s="1"/>
  <c r="Y895" i="1"/>
  <c r="Y898" i="1" s="1"/>
  <c r="Y903" i="1"/>
  <c r="Y922" i="1" s="1"/>
  <c r="Y899" i="1" s="1"/>
  <c r="X903" i="1"/>
  <c r="B901" i="1"/>
  <c r="Y900" i="1" l="1"/>
  <c r="B949" i="1" s="1"/>
  <c r="C242" i="3"/>
  <c r="C244" i="3" s="1"/>
  <c r="Y239" i="3" s="1"/>
  <c r="C949" i="1" l="1"/>
  <c r="C968" i="1" s="1"/>
  <c r="C944" i="1" s="1"/>
  <c r="C945" i="1" s="1"/>
  <c r="B947" i="1" s="1"/>
  <c r="X901" i="1"/>
  <c r="B246" i="3"/>
  <c r="Y248" i="3"/>
  <c r="Y267" i="3" s="1"/>
  <c r="Y243" i="3" s="1"/>
  <c r="X248" i="3"/>
  <c r="Y242" i="3"/>
  <c r="Y940" i="1" l="1"/>
  <c r="Y943" i="1" s="1"/>
  <c r="Y949" i="1"/>
  <c r="Y968" i="1" s="1"/>
  <c r="Y944" i="1" s="1"/>
  <c r="X949" i="1"/>
  <c r="Y244" i="3"/>
  <c r="C294" i="3" s="1"/>
  <c r="C313" i="3" s="1"/>
  <c r="C290" i="3" s="1"/>
  <c r="C996" i="1" l="1"/>
  <c r="C1015" i="1" s="1"/>
  <c r="C992" i="1" s="1"/>
  <c r="Y945" i="1"/>
  <c r="C988" i="1" s="1"/>
  <c r="C991" i="1" s="1"/>
  <c r="C286" i="3"/>
  <c r="C289" i="3" s="1"/>
  <c r="C291" i="3" s="1"/>
  <c r="X294" i="3" s="1"/>
  <c r="X245" i="3"/>
  <c r="C993" i="1" l="1"/>
  <c r="B994" i="1" s="1"/>
  <c r="X946" i="1"/>
  <c r="B292" i="3"/>
  <c r="Y294" i="3"/>
  <c r="Y313" i="3" s="1"/>
  <c r="Y290" i="3" s="1"/>
  <c r="Y286" i="3"/>
  <c r="Y289" i="3" s="1"/>
  <c r="Y996" i="1" l="1"/>
  <c r="Y1015" i="1" s="1"/>
  <c r="Y992" i="1" s="1"/>
  <c r="Y988" i="1"/>
  <c r="Y991" i="1" s="1"/>
  <c r="Y993" i="1" s="1"/>
  <c r="X994" i="1" s="1"/>
  <c r="X996" i="1"/>
  <c r="C1033" i="1"/>
  <c r="C1036" i="1" s="1"/>
  <c r="Y291" i="3"/>
  <c r="C331" i="3" s="1"/>
  <c r="C334" i="3" s="1"/>
  <c r="B1042" i="1" l="1"/>
  <c r="C1042" i="1"/>
  <c r="C1061" i="1" s="1"/>
  <c r="C1037" i="1" s="1"/>
  <c r="C1038" i="1" s="1"/>
  <c r="B1040" i="1" s="1"/>
  <c r="X292" i="3"/>
  <c r="C340" i="3"/>
  <c r="C359" i="3" s="1"/>
  <c r="C335" i="3" s="1"/>
  <c r="C336" i="3" s="1"/>
  <c r="B340" i="3"/>
  <c r="X1042" i="1" l="1"/>
  <c r="Y1042" i="1"/>
  <c r="Y1061" i="1" s="1"/>
  <c r="Y1037" i="1" s="1"/>
  <c r="Y1033" i="1"/>
  <c r="Y1036" i="1" s="1"/>
  <c r="B338" i="3"/>
  <c r="Y340" i="3"/>
  <c r="Y354" i="3" s="1"/>
  <c r="Y335" i="3" s="1"/>
  <c r="X340" i="3"/>
  <c r="Y331" i="3"/>
  <c r="Y1038" i="1" l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4" i="3"/>
  <c r="C857" i="3" s="1"/>
  <c r="X817" i="3"/>
  <c r="Y817" i="3" l="1"/>
  <c r="Y836" i="3" s="1"/>
  <c r="Y813" i="3" s="1"/>
  <c r="Y814" i="3" s="1"/>
  <c r="X815" i="3" s="1"/>
  <c r="B815" i="3"/>
  <c r="B863" i="3" l="1"/>
  <c r="C863" i="3"/>
  <c r="C882" i="3" s="1"/>
  <c r="C858" i="3" s="1"/>
  <c r="C859" i="3" s="1"/>
  <c r="B861" i="3" s="1"/>
  <c r="Y854" i="3" l="1"/>
  <c r="Y857" i="3" s="1"/>
  <c r="Y863" i="3"/>
  <c r="Y882" i="3" s="1"/>
  <c r="Y858" i="3" s="1"/>
  <c r="X863" i="3"/>
  <c r="Y859" i="3" l="1"/>
  <c r="C903" i="3" s="1"/>
  <c r="C906" i="3" s="1"/>
  <c r="C911" i="3" l="1"/>
  <c r="C930" i="3" s="1"/>
  <c r="C907" i="3" s="1"/>
  <c r="C908" i="3" s="1"/>
  <c r="X860" i="3"/>
  <c r="B909" i="3" l="1"/>
  <c r="X911" i="3"/>
  <c r="C948" i="3"/>
  <c r="C951" i="3" s="1"/>
  <c r="Y903" i="3"/>
  <c r="Y906" i="3" s="1"/>
  <c r="Y911" i="3"/>
  <c r="Y930" i="3" s="1"/>
  <c r="Y907" i="3" s="1"/>
  <c r="Y908" i="3" l="1"/>
  <c r="C957" i="3" s="1"/>
  <c r="C976" i="3" s="1"/>
  <c r="C952" i="3" s="1"/>
  <c r="C953" i="3" s="1"/>
  <c r="B955" i="3" s="1"/>
  <c r="Y957" i="3" l="1"/>
  <c r="Y976" i="3" s="1"/>
  <c r="Y952" i="3" s="1"/>
  <c r="Y948" i="3"/>
  <c r="B957" i="3"/>
  <c r="X957" i="3"/>
  <c r="X909" i="3"/>
  <c r="Y951" i="3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l="1"/>
  <c r="X882" i="4" s="1"/>
  <c r="B930" i="4" l="1"/>
  <c r="C930" i="4"/>
  <c r="C949" i="4" s="1"/>
  <c r="C925" i="4" s="1"/>
  <c r="C926" i="4" s="1"/>
  <c r="X930" i="4" s="1"/>
  <c r="B928" i="4" l="1"/>
  <c r="Y930" i="4"/>
  <c r="Y949" i="4" s="1"/>
  <c r="Y925" i="4" s="1"/>
  <c r="Y921" i="4"/>
  <c r="C977" i="4" s="1"/>
  <c r="C996" i="4" s="1"/>
  <c r="C973" i="4" s="1"/>
  <c r="Y924" i="4" l="1"/>
  <c r="Y926" i="4" s="1"/>
  <c r="C969" i="4" s="1"/>
  <c r="C972" i="4" s="1"/>
  <c r="C974" i="4" s="1"/>
  <c r="C1014" i="4" s="1"/>
  <c r="C1017" i="4" s="1"/>
  <c r="X977" i="4" l="1"/>
  <c r="Y969" i="4"/>
  <c r="Y972" i="4" s="1"/>
  <c r="B975" i="4"/>
  <c r="Y977" i="4"/>
  <c r="Y996" i="4" s="1"/>
  <c r="Y973" i="4" s="1"/>
  <c r="Y974" i="4" s="1"/>
  <c r="X927" i="4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/>
  <c r="C968" i="9" l="1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s="1"/>
  <c r="X965" i="9" s="1"/>
  <c r="C1015" i="9" l="1"/>
  <c r="C1034" i="9" s="1"/>
  <c r="C1011" i="9" s="1"/>
  <c r="C1007" i="9"/>
  <c r="C1010" i="9" s="1"/>
  <c r="C1012" i="9" l="1"/>
  <c r="C1052" i="9" s="1"/>
  <c r="C1055" i="9" s="1"/>
  <c r="Y1007" i="9"/>
  <c r="Y1010" i="9" s="1"/>
  <c r="Y1015" i="9"/>
  <c r="Y1034" i="9" s="1"/>
  <c r="Y1011" i="9" s="1"/>
  <c r="B1013" i="9"/>
  <c r="X1015" i="9"/>
  <c r="Y1012" i="9" l="1"/>
  <c r="X1013" i="9" s="1"/>
  <c r="B1061" i="9" l="1"/>
  <c r="C1061" i="9"/>
  <c r="C1080" i="9" s="1"/>
  <c r="C1056" i="9" s="1"/>
  <c r="C1057" i="9" s="1"/>
  <c r="Y1052" i="9" s="1"/>
  <c r="Y1055" i="9" s="1"/>
  <c r="B1059" i="9" l="1"/>
  <c r="Y1061" i="9"/>
  <c r="Y1080" i="9" s="1"/>
  <c r="Y1056" i="9" s="1"/>
  <c r="Y1057" i="9" s="1"/>
  <c r="X1058" i="9" s="1"/>
  <c r="X1061" i="9"/>
  <c r="S530" i="4"/>
</calcChain>
</file>

<file path=xl/sharedStrings.xml><?xml version="1.0" encoding="utf-8"?>
<sst xmlns="http://schemas.openxmlformats.org/spreadsheetml/2006/main" count="28836" uniqueCount="1562">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</sst>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64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81</v>
      </c>
      <c r="F8" s="204"/>
      <c r="G8" s="204"/>
      <c r="H8" s="204"/>
      <c r="V8" s="17"/>
      <c r="X8" s="23" t="s">
        <v>32</v>
      </c>
      <c r="Y8" s="20">
        <f>IF(B8="PAGADO",0,C13)</f>
        <v>-261</v>
      </c>
      <c r="AA8" s="204" t="s">
        <v>60</v>
      </c>
      <c r="AB8" s="204"/>
      <c r="AC8" s="204"/>
      <c r="AD8" s="20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NO PAGAR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04" t="s">
        <v>60</v>
      </c>
      <c r="F53" s="204"/>
      <c r="G53" s="204"/>
      <c r="H53" s="204"/>
      <c r="V53" s="17"/>
      <c r="X53" s="23" t="s">
        <v>32</v>
      </c>
      <c r="Y53" s="20">
        <f>IF(B53="PAGADO",0,C58)</f>
        <v>97.079999999999984</v>
      </c>
      <c r="AA53" s="204" t="s">
        <v>81</v>
      </c>
      <c r="AB53" s="204"/>
      <c r="AC53" s="204"/>
      <c r="AD53" s="204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150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3" t="s">
        <v>28</v>
      </c>
      <c r="I101" s="203"/>
      <c r="J101" s="203"/>
      <c r="V101" s="17"/>
      <c r="AC101" s="206"/>
      <c r="AD101" s="206"/>
      <c r="AE101" s="206"/>
    </row>
    <row r="102" spans="2:41">
      <c r="H102" s="203"/>
      <c r="I102" s="203"/>
      <c r="J102" s="203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04" t="s">
        <v>81</v>
      </c>
      <c r="F106" s="204"/>
      <c r="G106" s="204"/>
      <c r="H106" s="204"/>
      <c r="V106" s="17"/>
      <c r="X106" s="23" t="s">
        <v>32</v>
      </c>
      <c r="Y106" s="20">
        <f>IF(B106="PAGADO",0,C111)</f>
        <v>97.079999999999984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04" t="s">
        <v>81</v>
      </c>
      <c r="F151" s="204"/>
      <c r="G151" s="204"/>
      <c r="H151" s="204"/>
      <c r="V151" s="17"/>
      <c r="X151" s="23" t="s">
        <v>32</v>
      </c>
      <c r="Y151" s="20">
        <f>IF(B151="PAGADO",0,C156)</f>
        <v>97.079999999999984</v>
      </c>
      <c r="AA151" s="204" t="s">
        <v>81</v>
      </c>
      <c r="AB151" s="204"/>
      <c r="AC151" s="204"/>
      <c r="AD151" s="20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0" t="s">
        <v>7</v>
      </c>
      <c r="F167" s="201"/>
      <c r="G167" s="20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6" t="s">
        <v>29</v>
      </c>
      <c r="AD194" s="206"/>
      <c r="AE194" s="206"/>
    </row>
    <row r="195" spans="2:41">
      <c r="H195" s="203" t="s">
        <v>28</v>
      </c>
      <c r="I195" s="203"/>
      <c r="J195" s="203"/>
      <c r="V195" s="17"/>
      <c r="AC195" s="206"/>
      <c r="AD195" s="206"/>
      <c r="AE195" s="206"/>
    </row>
    <row r="196" spans="2:41">
      <c r="H196" s="203"/>
      <c r="I196" s="203"/>
      <c r="J196" s="203"/>
      <c r="V196" s="17"/>
      <c r="AC196" s="206"/>
      <c r="AD196" s="206"/>
      <c r="AE196" s="20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04" t="s">
        <v>81</v>
      </c>
      <c r="F200" s="204"/>
      <c r="G200" s="204"/>
      <c r="H200" s="204"/>
      <c r="V200" s="17"/>
      <c r="X200" s="23" t="s">
        <v>32</v>
      </c>
      <c r="Y200" s="20">
        <f>IF(B200="PAGADO",0,C205)</f>
        <v>-796.44</v>
      </c>
      <c r="AA200" s="204" t="s">
        <v>81</v>
      </c>
      <c r="AB200" s="204"/>
      <c r="AC200" s="204"/>
      <c r="AD200" s="204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7" t="str">
        <f>IF(C205&lt;0,"NO PAGAR","COBRAR")</f>
        <v>NO PAGAR</v>
      </c>
      <c r="C206" s="20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7" t="str">
        <f>IF(Y205&lt;0,"NO PAGAR","COBRAR")</f>
        <v>NO PAGAR</v>
      </c>
      <c r="Y206" s="20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8" t="s">
        <v>9</v>
      </c>
      <c r="C207" s="19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8" t="s">
        <v>9</v>
      </c>
      <c r="Y207" s="19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0" t="s">
        <v>7</v>
      </c>
      <c r="F216" s="201"/>
      <c r="G216" s="20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0" t="s">
        <v>7</v>
      </c>
      <c r="AB216" s="201"/>
      <c r="AC216" s="20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0" t="s">
        <v>7</v>
      </c>
      <c r="O218" s="201"/>
      <c r="P218" s="201"/>
      <c r="Q218" s="202"/>
      <c r="R218" s="18">
        <f>SUM(R202:R217)</f>
        <v>796.44</v>
      </c>
      <c r="S218" s="3"/>
      <c r="V218" s="17"/>
      <c r="X218" s="12"/>
      <c r="Y218" s="10"/>
      <c r="AJ218" s="200" t="s">
        <v>7</v>
      </c>
      <c r="AK218" s="201"/>
      <c r="AL218" s="201"/>
      <c r="AM218" s="20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3" t="s">
        <v>30</v>
      </c>
      <c r="I240" s="203"/>
      <c r="J240" s="203"/>
      <c r="V240" s="17"/>
      <c r="AA240" s="203" t="s">
        <v>31</v>
      </c>
      <c r="AB240" s="203"/>
      <c r="AC240" s="203"/>
    </row>
    <row r="241" spans="2:41">
      <c r="H241" s="203"/>
      <c r="I241" s="203"/>
      <c r="J241" s="203"/>
      <c r="V241" s="17"/>
      <c r="AA241" s="203"/>
      <c r="AB241" s="203"/>
      <c r="AC241" s="20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04" t="s">
        <v>20</v>
      </c>
      <c r="F245" s="204"/>
      <c r="G245" s="204"/>
      <c r="H245" s="204"/>
      <c r="V245" s="17"/>
      <c r="X245" s="23" t="s">
        <v>32</v>
      </c>
      <c r="Y245" s="20">
        <f>IF(B245="PAGADO",0,C250)</f>
        <v>-892.3900000000001</v>
      </c>
      <c r="AA245" s="204" t="s">
        <v>20</v>
      </c>
      <c r="AB245" s="204"/>
      <c r="AC245" s="204"/>
      <c r="AD245" s="204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5" t="str">
        <f>IF(Y250&lt;0,"NO PAGAR","COBRAR'")</f>
        <v>NO PAGAR</v>
      </c>
      <c r="Y251" s="20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5" t="str">
        <f>IF(C250&lt;0,"NO PAGAR","COBRAR'")</f>
        <v>NO PAGAR</v>
      </c>
      <c r="C252" s="20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8" t="s">
        <v>9</v>
      </c>
      <c r="C253" s="19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8" t="s">
        <v>9</v>
      </c>
      <c r="Y253" s="19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0" t="s">
        <v>7</v>
      </c>
      <c r="F261" s="201"/>
      <c r="G261" s="20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0" t="s">
        <v>7</v>
      </c>
      <c r="AB261" s="201"/>
      <c r="AC261" s="20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0" t="s">
        <v>7</v>
      </c>
      <c r="O263" s="201"/>
      <c r="P263" s="201"/>
      <c r="Q263" s="202"/>
      <c r="R263" s="18">
        <f>SUM(R247:R262)</f>
        <v>0</v>
      </c>
      <c r="S263" s="3"/>
      <c r="V263" s="17"/>
      <c r="X263" s="12"/>
      <c r="Y263" s="10"/>
      <c r="AJ263" s="200" t="s">
        <v>7</v>
      </c>
      <c r="AK263" s="201"/>
      <c r="AL263" s="201"/>
      <c r="AM263" s="20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6" t="s">
        <v>29</v>
      </c>
      <c r="AD286" s="206"/>
      <c r="AE286" s="206"/>
    </row>
    <row r="287" spans="2:31">
      <c r="H287" s="203" t="s">
        <v>28</v>
      </c>
      <c r="I287" s="203"/>
      <c r="J287" s="203"/>
      <c r="V287" s="17"/>
      <c r="AC287" s="206"/>
      <c r="AD287" s="206"/>
      <c r="AE287" s="206"/>
    </row>
    <row r="288" spans="2:31">
      <c r="H288" s="203"/>
      <c r="I288" s="203"/>
      <c r="J288" s="203"/>
      <c r="V288" s="17"/>
      <c r="AC288" s="206"/>
      <c r="AD288" s="206"/>
      <c r="AE288" s="20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04" t="s">
        <v>599</v>
      </c>
      <c r="F292" s="204"/>
      <c r="G292" s="204"/>
      <c r="H292" s="204"/>
      <c r="V292" s="17"/>
      <c r="X292" s="23" t="s">
        <v>32</v>
      </c>
      <c r="Y292" s="20">
        <f>IF(B292="PAGADO",0,C297)</f>
        <v>-892.3900000000001</v>
      </c>
      <c r="AA292" s="204" t="s">
        <v>81</v>
      </c>
      <c r="AB292" s="204"/>
      <c r="AC292" s="204"/>
      <c r="AD292" s="20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7" t="str">
        <f>IF(C297&lt;0,"NO PAGAR","COBRAR")</f>
        <v>NO PAGAR</v>
      </c>
      <c r="C298" s="20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7" t="str">
        <f>IF(Y297&lt;0,"NO PAGAR","COBRAR")</f>
        <v>NO PAGAR</v>
      </c>
      <c r="Y298" s="20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8" t="s">
        <v>9</v>
      </c>
      <c r="C299" s="19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8" t="s">
        <v>9</v>
      </c>
      <c r="Y299" s="19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0" t="s">
        <v>7</v>
      </c>
      <c r="F308" s="201"/>
      <c r="G308" s="20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0" t="s">
        <v>7</v>
      </c>
      <c r="AB308" s="201"/>
      <c r="AC308" s="20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0" t="s">
        <v>7</v>
      </c>
      <c r="O310" s="201"/>
      <c r="P310" s="201"/>
      <c r="Q310" s="202"/>
      <c r="R310" s="18">
        <f>SUM(R294:R309)</f>
        <v>0</v>
      </c>
      <c r="S310" s="3"/>
      <c r="V310" s="17"/>
      <c r="X310" s="12"/>
      <c r="Y310" s="10"/>
      <c r="AJ310" s="200" t="s">
        <v>7</v>
      </c>
      <c r="AK310" s="201"/>
      <c r="AL310" s="201"/>
      <c r="AM310" s="202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3" t="s">
        <v>30</v>
      </c>
      <c r="I332" s="203"/>
      <c r="J332" s="203"/>
      <c r="V332" s="17"/>
      <c r="AA332" s="203" t="s">
        <v>31</v>
      </c>
      <c r="AB332" s="203"/>
      <c r="AC332" s="203"/>
    </row>
    <row r="333" spans="1:43">
      <c r="H333" s="203"/>
      <c r="I333" s="203"/>
      <c r="J333" s="203"/>
      <c r="V333" s="17"/>
      <c r="AA333" s="203"/>
      <c r="AB333" s="203"/>
      <c r="AC333" s="20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04" t="s">
        <v>81</v>
      </c>
      <c r="F337" s="204"/>
      <c r="G337" s="204"/>
      <c r="H337" s="204"/>
      <c r="V337" s="17"/>
      <c r="X337" s="23" t="s">
        <v>32</v>
      </c>
      <c r="Y337" s="20">
        <f>IF(B1130="PAGADO",0,C342)</f>
        <v>-1988.3400000000001</v>
      </c>
      <c r="AA337" s="204" t="s">
        <v>60</v>
      </c>
      <c r="AB337" s="204"/>
      <c r="AC337" s="204"/>
      <c r="AD337" s="20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00" t="s">
        <v>7</v>
      </c>
      <c r="AB342" s="201"/>
      <c r="AC342" s="20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5" t="str">
        <f>IF(Y342&lt;0,"NO PAGAR","COBRAR'")</f>
        <v>NO PAGAR</v>
      </c>
      <c r="Y343" s="205"/>
      <c r="AJ343" s="3"/>
      <c r="AK343" s="3"/>
      <c r="AL343" s="3"/>
      <c r="AM343" s="3"/>
      <c r="AN343" s="18"/>
      <c r="AO343" s="3"/>
    </row>
    <row r="344" spans="2:41" ht="23.25">
      <c r="B344" s="205" t="str">
        <f>IF(C342&lt;0,"NO PAGAR","COBRAR'")</f>
        <v>NO PAGAR</v>
      </c>
      <c r="C344" s="20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9" t="s">
        <v>5</v>
      </c>
      <c r="AC344" s="20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8" t="s">
        <v>9</v>
      </c>
      <c r="C345" s="19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8" t="s">
        <v>9</v>
      </c>
      <c r="Y345" s="199"/>
      <c r="AA345" s="25">
        <v>45041</v>
      </c>
      <c r="AB345" s="210" t="s">
        <v>691</v>
      </c>
      <c r="AC345" s="21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0" t="s">
        <v>7</v>
      </c>
      <c r="F353" s="201"/>
      <c r="G353" s="20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0" t="s">
        <v>7</v>
      </c>
      <c r="O355" s="201"/>
      <c r="P355" s="201"/>
      <c r="Q355" s="202"/>
      <c r="R355" s="18">
        <f>SUM(R339:R354)</f>
        <v>0</v>
      </c>
      <c r="S355" s="3"/>
      <c r="V355" s="17"/>
      <c r="X355" s="12"/>
      <c r="Y355" s="10"/>
      <c r="AJ355" s="200" t="s">
        <v>7</v>
      </c>
      <c r="AK355" s="201"/>
      <c r="AL355" s="201"/>
      <c r="AM355" s="202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6" t="s">
        <v>29</v>
      </c>
      <c r="AD379" s="206"/>
      <c r="AE379" s="206"/>
    </row>
    <row r="380" spans="2:31">
      <c r="H380" s="203" t="s">
        <v>28</v>
      </c>
      <c r="I380" s="203"/>
      <c r="J380" s="203"/>
      <c r="V380" s="17"/>
      <c r="AC380" s="206"/>
      <c r="AD380" s="206"/>
      <c r="AE380" s="206"/>
    </row>
    <row r="381" spans="2:31">
      <c r="H381" s="203"/>
      <c r="I381" s="203"/>
      <c r="J381" s="203"/>
      <c r="V381" s="17"/>
      <c r="AC381" s="206"/>
      <c r="AD381" s="206"/>
      <c r="AE381" s="20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04" t="s">
        <v>20</v>
      </c>
      <c r="F385" s="204"/>
      <c r="G385" s="204"/>
      <c r="H385" s="204"/>
      <c r="V385" s="17"/>
      <c r="X385" s="23" t="s">
        <v>32</v>
      </c>
      <c r="Y385" s="20">
        <f>IF(B385="PAGADO",0,C390)</f>
        <v>-2044.2500000000002</v>
      </c>
      <c r="AA385" s="204" t="s">
        <v>20</v>
      </c>
      <c r="AB385" s="204"/>
      <c r="AC385" s="204"/>
      <c r="AD385" s="20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7" t="str">
        <f>IF(C390&lt;0,"NO PAGAR","COBRAR")</f>
        <v>NO PAGAR</v>
      </c>
      <c r="C391" s="20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7" t="str">
        <f>IF(Y390&lt;0,"NO PAGAR","COBRAR")</f>
        <v>NO PAGAR</v>
      </c>
      <c r="Y391" s="20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8" t="s">
        <v>9</v>
      </c>
      <c r="C392" s="19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8" t="s">
        <v>9</v>
      </c>
      <c r="Y392" s="19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0" t="s">
        <v>7</v>
      </c>
      <c r="F401" s="201"/>
      <c r="G401" s="20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0" t="s">
        <v>7</v>
      </c>
      <c r="AB401" s="201"/>
      <c r="AC401" s="20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0" t="s">
        <v>7</v>
      </c>
      <c r="O403" s="201"/>
      <c r="P403" s="201"/>
      <c r="Q403" s="202"/>
      <c r="R403" s="18">
        <f>SUM(R387:R402)</f>
        <v>0</v>
      </c>
      <c r="S403" s="3"/>
      <c r="V403" s="17"/>
      <c r="X403" s="12"/>
      <c r="Y403" s="10"/>
      <c r="AJ403" s="200" t="s">
        <v>7</v>
      </c>
      <c r="AK403" s="201"/>
      <c r="AL403" s="201"/>
      <c r="AM403" s="20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03" t="s">
        <v>30</v>
      </c>
      <c r="I425" s="203"/>
      <c r="J425" s="203"/>
      <c r="V425" s="17"/>
      <c r="AA425" s="203" t="s">
        <v>31</v>
      </c>
      <c r="AB425" s="203"/>
      <c r="AC425" s="203"/>
    </row>
    <row r="426" spans="1:43">
      <c r="H426" s="203"/>
      <c r="I426" s="203"/>
      <c r="J426" s="203"/>
      <c r="V426" s="17"/>
      <c r="AA426" s="203"/>
      <c r="AB426" s="203"/>
      <c r="AC426" s="20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04" t="s">
        <v>842</v>
      </c>
      <c r="F430" s="204"/>
      <c r="G430" s="204"/>
      <c r="H430" s="204"/>
      <c r="V430" s="17"/>
      <c r="X430" s="23" t="s">
        <v>32</v>
      </c>
      <c r="Y430" s="20">
        <f>IF(B1223="PAGADO",0,C435)</f>
        <v>-2044.2500000000002</v>
      </c>
      <c r="AA430" s="204" t="s">
        <v>20</v>
      </c>
      <c r="AB430" s="204"/>
      <c r="AC430" s="204"/>
      <c r="AD430" s="204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5" t="str">
        <f>IF(Y435&lt;0,"NO PAGAR","COBRAR'")</f>
        <v>NO PAGAR</v>
      </c>
      <c r="Y436" s="20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5" t="str">
        <f>IF(C435&lt;0,"NO PAGAR","COBRAR'")</f>
        <v>NO PAGAR</v>
      </c>
      <c r="C437" s="20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8" t="s">
        <v>9</v>
      </c>
      <c r="C438" s="19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8" t="s">
        <v>9</v>
      </c>
      <c r="Y438" s="19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0" t="s">
        <v>7</v>
      </c>
      <c r="F446" s="201"/>
      <c r="G446" s="20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0" t="s">
        <v>7</v>
      </c>
      <c r="AB446" s="201"/>
      <c r="AC446" s="20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0" t="s">
        <v>7</v>
      </c>
      <c r="O448" s="201"/>
      <c r="P448" s="201"/>
      <c r="Q448" s="202"/>
      <c r="R448" s="18">
        <f>SUM(R432:R447)</f>
        <v>0</v>
      </c>
      <c r="S448" s="3"/>
      <c r="V448" s="17"/>
      <c r="X448" s="12"/>
      <c r="Y448" s="10"/>
      <c r="AJ448" s="200" t="s">
        <v>7</v>
      </c>
      <c r="AK448" s="201"/>
      <c r="AL448" s="201"/>
      <c r="AM448" s="202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06" t="s">
        <v>29</v>
      </c>
      <c r="AD476" s="206"/>
      <c r="AE476" s="206"/>
    </row>
    <row r="477" spans="8:31">
      <c r="H477" s="203" t="s">
        <v>28</v>
      </c>
      <c r="I477" s="203"/>
      <c r="J477" s="203"/>
      <c r="V477" s="17"/>
      <c r="AC477" s="206"/>
      <c r="AD477" s="206"/>
      <c r="AE477" s="206"/>
    </row>
    <row r="478" spans="8:31">
      <c r="H478" s="203"/>
      <c r="I478" s="203"/>
      <c r="J478" s="203"/>
      <c r="V478" s="17"/>
      <c r="AC478" s="206"/>
      <c r="AD478" s="206"/>
      <c r="AE478" s="20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04" t="s">
        <v>20</v>
      </c>
      <c r="F482" s="204"/>
      <c r="G482" s="204"/>
      <c r="H482" s="204"/>
      <c r="V482" s="17"/>
      <c r="X482" s="23" t="s">
        <v>32</v>
      </c>
      <c r="Y482" s="20">
        <f>IF(B482="PAGADO",0,C487)</f>
        <v>-2044.2500000000002</v>
      </c>
      <c r="AA482" s="204" t="s">
        <v>20</v>
      </c>
      <c r="AB482" s="204"/>
      <c r="AC482" s="204"/>
      <c r="AD482" s="204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7" t="str">
        <f>IF(C487&lt;0,"NO PAGAR","COBRAR")</f>
        <v>NO PAGAR</v>
      </c>
      <c r="C488" s="20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7" t="str">
        <f>IF(Y487&lt;0,"NO PAGAR","COBRAR")</f>
        <v>NO PAGAR</v>
      </c>
      <c r="Y488" s="20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8" t="s">
        <v>9</v>
      </c>
      <c r="C489" s="19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8" t="s">
        <v>9</v>
      </c>
      <c r="Y489" s="19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00" t="s">
        <v>7</v>
      </c>
      <c r="F498" s="201"/>
      <c r="G498" s="20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00" t="s">
        <v>7</v>
      </c>
      <c r="AB498" s="201"/>
      <c r="AC498" s="20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00" t="s">
        <v>7</v>
      </c>
      <c r="O500" s="201"/>
      <c r="P500" s="201"/>
      <c r="Q500" s="202"/>
      <c r="R500" s="18">
        <f>SUM(R484:R499)</f>
        <v>0</v>
      </c>
      <c r="S500" s="3"/>
      <c r="V500" s="17"/>
      <c r="X500" s="12"/>
      <c r="Y500" s="10"/>
      <c r="AJ500" s="200" t="s">
        <v>7</v>
      </c>
      <c r="AK500" s="201"/>
      <c r="AL500" s="201"/>
      <c r="AM500" s="202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03" t="s">
        <v>30</v>
      </c>
      <c r="I522" s="203"/>
      <c r="J522" s="203"/>
      <c r="V522" s="17"/>
      <c r="AA522" s="203" t="s">
        <v>31</v>
      </c>
      <c r="AB522" s="203"/>
      <c r="AC522" s="203"/>
    </row>
    <row r="523" spans="1:43">
      <c r="H523" s="203"/>
      <c r="I523" s="203"/>
      <c r="J523" s="203"/>
      <c r="V523" s="17"/>
      <c r="AA523" s="203"/>
      <c r="AB523" s="203"/>
      <c r="AC523" s="203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04" t="s">
        <v>20</v>
      </c>
      <c r="F527" s="204"/>
      <c r="G527" s="204"/>
      <c r="H527" s="204"/>
      <c r="V527" s="17"/>
      <c r="X527" s="23" t="s">
        <v>32</v>
      </c>
      <c r="Y527" s="20">
        <f>IF(B1320="PAGADO",0,C532)</f>
        <v>-2044.2500000000002</v>
      </c>
      <c r="AA527" s="204" t="s">
        <v>20</v>
      </c>
      <c r="AB527" s="204"/>
      <c r="AC527" s="204"/>
      <c r="AD527" s="204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5" t="str">
        <f>IF(Y532&lt;0,"NO PAGAR","COBRAR'")</f>
        <v>NO PAGAR</v>
      </c>
      <c r="Y533" s="20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05" t="str">
        <f>IF(C532&lt;0,"NO PAGAR","COBRAR'")</f>
        <v>NO PAGAR</v>
      </c>
      <c r="C534" s="20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8" t="s">
        <v>9</v>
      </c>
      <c r="C535" s="19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8" t="s">
        <v>9</v>
      </c>
      <c r="Y535" s="19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00" t="s">
        <v>7</v>
      </c>
      <c r="F543" s="201"/>
      <c r="G543" s="20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00" t="s">
        <v>7</v>
      </c>
      <c r="AB543" s="201"/>
      <c r="AC543" s="20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00" t="s">
        <v>7</v>
      </c>
      <c r="O545" s="201"/>
      <c r="P545" s="201"/>
      <c r="Q545" s="202"/>
      <c r="R545" s="18">
        <f>SUM(R529:R544)</f>
        <v>0</v>
      </c>
      <c r="S545" s="3"/>
      <c r="V545" s="17"/>
      <c r="X545" s="12"/>
      <c r="Y545" s="10"/>
      <c r="AJ545" s="200" t="s">
        <v>7</v>
      </c>
      <c r="AK545" s="201"/>
      <c r="AL545" s="201"/>
      <c r="AM545" s="202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06" t="s">
        <v>29</v>
      </c>
      <c r="AD575" s="206"/>
      <c r="AE575" s="206"/>
    </row>
    <row r="576" spans="8:31">
      <c r="H576" s="203" t="s">
        <v>28</v>
      </c>
      <c r="I576" s="203"/>
      <c r="J576" s="203"/>
      <c r="V576" s="17"/>
      <c r="AC576" s="206"/>
      <c r="AD576" s="206"/>
      <c r="AE576" s="206"/>
    </row>
    <row r="577" spans="2:41">
      <c r="H577" s="203"/>
      <c r="I577" s="203"/>
      <c r="J577" s="203"/>
      <c r="V577" s="17"/>
      <c r="AC577" s="206"/>
      <c r="AD577" s="206"/>
      <c r="AE577" s="20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04" t="s">
        <v>20</v>
      </c>
      <c r="F581" s="204"/>
      <c r="G581" s="204"/>
      <c r="H581" s="204"/>
      <c r="V581" s="17"/>
      <c r="X581" s="23" t="s">
        <v>32</v>
      </c>
      <c r="Y581" s="20">
        <f>IF(B581="PAGADO",0,C586)</f>
        <v>-2044.2500000000002</v>
      </c>
      <c r="AA581" s="204" t="s">
        <v>20</v>
      </c>
      <c r="AB581" s="204"/>
      <c r="AC581" s="204"/>
      <c r="AD581" s="20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7" t="str">
        <f>IF(C586&lt;0,"NO PAGAR","COBRAR")</f>
        <v>NO PAGAR</v>
      </c>
      <c r="C587" s="20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7" t="str">
        <f>IF(Y586&lt;0,"NO PAGAR","COBRAR")</f>
        <v>NO PAGAR</v>
      </c>
      <c r="Y587" s="20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8" t="s">
        <v>9</v>
      </c>
      <c r="C588" s="19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8" t="s">
        <v>9</v>
      </c>
      <c r="Y588" s="19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00" t="s">
        <v>7</v>
      </c>
      <c r="F597" s="201"/>
      <c r="G597" s="20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00" t="s">
        <v>7</v>
      </c>
      <c r="AB597" s="201"/>
      <c r="AC597" s="20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00" t="s">
        <v>7</v>
      </c>
      <c r="O599" s="201"/>
      <c r="P599" s="201"/>
      <c r="Q599" s="202"/>
      <c r="R599" s="18">
        <f>SUM(R583:R598)</f>
        <v>0</v>
      </c>
      <c r="S599" s="3"/>
      <c r="V599" s="17"/>
      <c r="X599" s="12"/>
      <c r="Y599" s="10"/>
      <c r="AJ599" s="200" t="s">
        <v>7</v>
      </c>
      <c r="AK599" s="201"/>
      <c r="AL599" s="201"/>
      <c r="AM599" s="202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03" t="s">
        <v>30</v>
      </c>
      <c r="I621" s="203"/>
      <c r="J621" s="203"/>
      <c r="V621" s="17"/>
      <c r="AA621" s="203" t="s">
        <v>31</v>
      </c>
      <c r="AB621" s="203"/>
      <c r="AC621" s="203"/>
    </row>
    <row r="622" spans="1:43">
      <c r="H622" s="203"/>
      <c r="I622" s="203"/>
      <c r="J622" s="203"/>
      <c r="V622" s="17"/>
      <c r="AA622" s="203"/>
      <c r="AB622" s="203"/>
      <c r="AC622" s="203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04" t="s">
        <v>20</v>
      </c>
      <c r="F626" s="204"/>
      <c r="G626" s="204"/>
      <c r="H626" s="204"/>
      <c r="V626" s="17"/>
      <c r="X626" s="23" t="s">
        <v>32</v>
      </c>
      <c r="Y626" s="20">
        <f>IF(B1419="PAGADO",0,C631)</f>
        <v>-2044.2500000000002</v>
      </c>
      <c r="AA626" s="204" t="s">
        <v>20</v>
      </c>
      <c r="AB626" s="204"/>
      <c r="AC626" s="204"/>
      <c r="AD626" s="20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5" t="str">
        <f>IF(Y631&lt;0,"NO PAGAR","COBRAR'")</f>
        <v>NO PAGAR</v>
      </c>
      <c r="Y632" s="20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05" t="str">
        <f>IF(C631&lt;0,"NO PAGAR","COBRAR'")</f>
        <v>NO PAGAR</v>
      </c>
      <c r="C633" s="20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8" t="s">
        <v>9</v>
      </c>
      <c r="C634" s="19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8" t="s">
        <v>9</v>
      </c>
      <c r="Y634" s="19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00" t="s">
        <v>7</v>
      </c>
      <c r="F642" s="201"/>
      <c r="G642" s="20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00" t="s">
        <v>7</v>
      </c>
      <c r="AB642" s="201"/>
      <c r="AC642" s="20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00" t="s">
        <v>7</v>
      </c>
      <c r="O644" s="201"/>
      <c r="P644" s="201"/>
      <c r="Q644" s="202"/>
      <c r="R644" s="18">
        <f>SUM(R628:R643)</f>
        <v>0</v>
      </c>
      <c r="S644" s="3"/>
      <c r="V644" s="17"/>
      <c r="X644" s="12"/>
      <c r="Y644" s="10"/>
      <c r="AJ644" s="200" t="s">
        <v>7</v>
      </c>
      <c r="AK644" s="201"/>
      <c r="AL644" s="201"/>
      <c r="AM644" s="20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06" t="s">
        <v>29</v>
      </c>
      <c r="AD668" s="206"/>
      <c r="AE668" s="206"/>
    </row>
    <row r="669" spans="8:31">
      <c r="H669" s="208" t="s">
        <v>28</v>
      </c>
      <c r="I669" s="208"/>
      <c r="J669" s="208"/>
      <c r="V669" s="17"/>
      <c r="AC669" s="206"/>
      <c r="AD669" s="206"/>
      <c r="AE669" s="206"/>
    </row>
    <row r="670" spans="8:31">
      <c r="H670" s="208"/>
      <c r="I670" s="208"/>
      <c r="J670" s="208"/>
      <c r="V670" s="17"/>
      <c r="AC670" s="206"/>
      <c r="AD670" s="206"/>
      <c r="AE670" s="20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04" t="s">
        <v>60</v>
      </c>
      <c r="F674" s="204"/>
      <c r="G674" s="204"/>
      <c r="H674" s="204"/>
      <c r="V674" s="17"/>
      <c r="X674" s="23" t="s">
        <v>32</v>
      </c>
      <c r="Y674" s="20">
        <f>IF(B674="PAGADO",0,C679)</f>
        <v>-2064.25</v>
      </c>
      <c r="AA674" s="204" t="s">
        <v>1170</v>
      </c>
      <c r="AB674" s="204"/>
      <c r="AC674" s="204"/>
      <c r="AD674" s="20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7" t="str">
        <f>IF(C679&lt;0,"NO PAGAR","COBRAR")</f>
        <v>NO PAGAR</v>
      </c>
      <c r="C680" s="20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7" t="str">
        <f>IF(Y679&lt;0,"NO PAGAR","COBRAR")</f>
        <v>NO PAGAR</v>
      </c>
      <c r="Y680" s="20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8" t="s">
        <v>9</v>
      </c>
      <c r="C681" s="19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8" t="s">
        <v>9</v>
      </c>
      <c r="Y681" s="19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00" t="s">
        <v>7</v>
      </c>
      <c r="F690" s="201"/>
      <c r="G690" s="20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00" t="s">
        <v>7</v>
      </c>
      <c r="AB690" s="201"/>
      <c r="AC690" s="20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00" t="s">
        <v>7</v>
      </c>
      <c r="O692" s="201"/>
      <c r="P692" s="201"/>
      <c r="Q692" s="202"/>
      <c r="R692" s="18">
        <f>SUM(R676:R691)</f>
        <v>0</v>
      </c>
      <c r="S692" s="3"/>
      <c r="V692" s="17"/>
      <c r="X692" s="12"/>
      <c r="Y692" s="10"/>
      <c r="AJ692" s="200" t="s">
        <v>7</v>
      </c>
      <c r="AK692" s="201"/>
      <c r="AL692" s="201"/>
      <c r="AM692" s="202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03" t="s">
        <v>30</v>
      </c>
      <c r="I707" s="203"/>
      <c r="J707" s="203"/>
      <c r="V707" s="17"/>
      <c r="AA707" s="203" t="s">
        <v>31</v>
      </c>
      <c r="AB707" s="203"/>
      <c r="AC707" s="203"/>
    </row>
    <row r="708" spans="1:43">
      <c r="H708" s="203"/>
      <c r="I708" s="203"/>
      <c r="J708" s="203"/>
      <c r="V708" s="17"/>
      <c r="AA708" s="203"/>
      <c r="AB708" s="203"/>
      <c r="AC708" s="203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04" t="s">
        <v>60</v>
      </c>
      <c r="F712" s="204"/>
      <c r="G712" s="204"/>
      <c r="H712" s="204"/>
      <c r="V712" s="17"/>
      <c r="X712" s="23" t="s">
        <v>32</v>
      </c>
      <c r="Y712" s="20">
        <f>IF(B1512="PAGADO",0,C717)</f>
        <v>-2064.25</v>
      </c>
      <c r="AA712" s="204" t="s">
        <v>60</v>
      </c>
      <c r="AB712" s="204"/>
      <c r="AC712" s="204"/>
      <c r="AD712" s="204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5" t="str">
        <f>IF(Y717&lt;0,"NO PAGAR","COBRAR'")</f>
        <v>NO PAGAR</v>
      </c>
      <c r="Y718" s="205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05" t="str">
        <f>IF(C717&lt;0,"NO PAGAR","COBRAR'")</f>
        <v>NO PAGAR</v>
      </c>
      <c r="C719" s="205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8" t="s">
        <v>9</v>
      </c>
      <c r="C720" s="199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8" t="s">
        <v>9</v>
      </c>
      <c r="Y720" s="199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00" t="s">
        <v>7</v>
      </c>
      <c r="F728" s="201"/>
      <c r="G728" s="202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00" t="s">
        <v>7</v>
      </c>
      <c r="AB728" s="201"/>
      <c r="AC728" s="202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00" t="s">
        <v>7</v>
      </c>
      <c r="O730" s="201"/>
      <c r="P730" s="201"/>
      <c r="Q730" s="202"/>
      <c r="R730" s="18">
        <f>SUM(R714:R729)</f>
        <v>0</v>
      </c>
      <c r="S730" s="3"/>
      <c r="V730" s="17"/>
      <c r="X730" s="12"/>
      <c r="Y730" s="10"/>
      <c r="AJ730" s="200" t="s">
        <v>7</v>
      </c>
      <c r="AK730" s="201"/>
      <c r="AL730" s="201"/>
      <c r="AM730" s="202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06" t="s">
        <v>29</v>
      </c>
      <c r="AD754" s="206"/>
      <c r="AE754" s="206"/>
    </row>
    <row r="755" spans="2:41">
      <c r="H755" s="203" t="s">
        <v>28</v>
      </c>
      <c r="I755" s="203"/>
      <c r="J755" s="203"/>
      <c r="V755" s="17"/>
      <c r="AC755" s="206"/>
      <c r="AD755" s="206"/>
      <c r="AE755" s="206"/>
    </row>
    <row r="756" spans="2:41">
      <c r="H756" s="203"/>
      <c r="I756" s="203"/>
      <c r="J756" s="203"/>
      <c r="V756" s="17"/>
      <c r="AC756" s="206"/>
      <c r="AD756" s="206"/>
      <c r="AE756" s="206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04" t="s">
        <v>60</v>
      </c>
      <c r="F760" s="204"/>
      <c r="G760" s="204"/>
      <c r="H760" s="204"/>
      <c r="V760" s="17"/>
      <c r="X760" s="23" t="s">
        <v>32</v>
      </c>
      <c r="Y760" s="20">
        <f>IF(B760="PAGADO",0,C765)</f>
        <v>-2084.25</v>
      </c>
      <c r="AA760" s="204" t="s">
        <v>20</v>
      </c>
      <c r="AB760" s="204"/>
      <c r="AC760" s="204"/>
      <c r="AD760" s="204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7" t="str">
        <f>IF(C765&lt;0,"NO PAGAR","COBRAR")</f>
        <v>NO PAGAR</v>
      </c>
      <c r="C766" s="20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7" t="str">
        <f>IF(Y765&lt;0,"NO PAGAR","COBRAR")</f>
        <v>NO PAGAR</v>
      </c>
      <c r="Y766" s="20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8" t="s">
        <v>9</v>
      </c>
      <c r="C767" s="199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8" t="s">
        <v>9</v>
      </c>
      <c r="Y767" s="199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00" t="s">
        <v>7</v>
      </c>
      <c r="F776" s="201"/>
      <c r="G776" s="202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00" t="s">
        <v>7</v>
      </c>
      <c r="AB776" s="201"/>
      <c r="AC776" s="202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00" t="s">
        <v>7</v>
      </c>
      <c r="O778" s="201"/>
      <c r="P778" s="201"/>
      <c r="Q778" s="202"/>
      <c r="R778" s="18">
        <f>SUM(R762:R777)</f>
        <v>0</v>
      </c>
      <c r="S778" s="3"/>
      <c r="V778" s="17"/>
      <c r="X778" s="12"/>
      <c r="Y778" s="10"/>
      <c r="AJ778" s="200" t="s">
        <v>7</v>
      </c>
      <c r="AK778" s="201"/>
      <c r="AL778" s="201"/>
      <c r="AM778" s="202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03" t="s">
        <v>30</v>
      </c>
      <c r="I800" s="203"/>
      <c r="J800" s="203"/>
      <c r="V800" s="17"/>
      <c r="AA800" s="203" t="s">
        <v>31</v>
      </c>
      <c r="AB800" s="203"/>
      <c r="AC800" s="203"/>
    </row>
    <row r="801" spans="2:41">
      <c r="H801" s="203"/>
      <c r="I801" s="203"/>
      <c r="J801" s="203"/>
      <c r="V801" s="17"/>
      <c r="AA801" s="203"/>
      <c r="AB801" s="203"/>
      <c r="AC801" s="203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04" t="s">
        <v>20</v>
      </c>
      <c r="F805" s="204"/>
      <c r="G805" s="204"/>
      <c r="H805" s="204"/>
      <c r="V805" s="17"/>
      <c r="X805" s="23" t="s">
        <v>32</v>
      </c>
      <c r="Y805" s="20">
        <f>IF(B1605="PAGADO",0,C810)</f>
        <v>-2084.25</v>
      </c>
      <c r="AA805" s="204" t="s">
        <v>20</v>
      </c>
      <c r="AB805" s="204"/>
      <c r="AC805" s="204"/>
      <c r="AD805" s="204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5" t="str">
        <f>IF(Y810&lt;0,"NO PAGAR","COBRAR'")</f>
        <v>NO PAGAR</v>
      </c>
      <c r="Y811" s="205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05" t="str">
        <f>IF(C810&lt;0,"NO PAGAR","COBRAR'")</f>
        <v>NO PAGAR</v>
      </c>
      <c r="C812" s="205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8" t="s">
        <v>9</v>
      </c>
      <c r="C813" s="19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8" t="s">
        <v>9</v>
      </c>
      <c r="Y813" s="19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00" t="s">
        <v>7</v>
      </c>
      <c r="F821" s="201"/>
      <c r="G821" s="202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00" t="s">
        <v>7</v>
      </c>
      <c r="AB821" s="201"/>
      <c r="AC821" s="202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00" t="s">
        <v>7</v>
      </c>
      <c r="O823" s="201"/>
      <c r="P823" s="201"/>
      <c r="Q823" s="202"/>
      <c r="R823" s="18">
        <f>SUM(R807:R822)</f>
        <v>0</v>
      </c>
      <c r="S823" s="3"/>
      <c r="V823" s="17"/>
      <c r="X823" s="12"/>
      <c r="Y823" s="10"/>
      <c r="AJ823" s="200" t="s">
        <v>7</v>
      </c>
      <c r="AK823" s="201"/>
      <c r="AL823" s="201"/>
      <c r="AM823" s="202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06" t="s">
        <v>29</v>
      </c>
      <c r="AD847" s="206"/>
      <c r="AE847" s="206"/>
    </row>
    <row r="848" spans="2:31">
      <c r="H848" s="203" t="s">
        <v>28</v>
      </c>
      <c r="I848" s="203"/>
      <c r="J848" s="203"/>
      <c r="V848" s="17"/>
      <c r="AC848" s="206"/>
      <c r="AD848" s="206"/>
      <c r="AE848" s="206"/>
    </row>
    <row r="849" spans="2:41">
      <c r="H849" s="203"/>
      <c r="I849" s="203"/>
      <c r="J849" s="203"/>
      <c r="V849" s="17"/>
      <c r="AC849" s="206"/>
      <c r="AD849" s="206"/>
      <c r="AE849" s="206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04" t="s">
        <v>20</v>
      </c>
      <c r="F853" s="204"/>
      <c r="G853" s="204"/>
      <c r="H853" s="204"/>
      <c r="V853" s="17"/>
      <c r="X853" s="23" t="s">
        <v>32</v>
      </c>
      <c r="Y853" s="20">
        <f>IF(B853="PAGADO",0,C858)</f>
        <v>-2104.25</v>
      </c>
      <c r="AA853" s="204" t="s">
        <v>20</v>
      </c>
      <c r="AB853" s="204"/>
      <c r="AC853" s="204"/>
      <c r="AD853" s="204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7" t="str">
        <f>IF(C858&lt;0,"NO PAGAR","COBRAR")</f>
        <v>NO PAGAR</v>
      </c>
      <c r="C859" s="20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7" t="str">
        <f>IF(Y858&lt;0,"NO PAGAR","COBRAR")</f>
        <v>NO PAGAR</v>
      </c>
      <c r="Y859" s="20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8" t="s">
        <v>9</v>
      </c>
      <c r="C860" s="19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8" t="s">
        <v>9</v>
      </c>
      <c r="Y860" s="199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00" t="s">
        <v>7</v>
      </c>
      <c r="F869" s="201"/>
      <c r="G869" s="202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00" t="s">
        <v>7</v>
      </c>
      <c r="AB869" s="201"/>
      <c r="AC869" s="202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00" t="s">
        <v>7</v>
      </c>
      <c r="O871" s="201"/>
      <c r="P871" s="201"/>
      <c r="Q871" s="202"/>
      <c r="R871" s="18">
        <f>SUM(R855:R870)</f>
        <v>0</v>
      </c>
      <c r="S871" s="3"/>
      <c r="V871" s="17"/>
      <c r="X871" s="12"/>
      <c r="Y871" s="10"/>
      <c r="AJ871" s="200" t="s">
        <v>7</v>
      </c>
      <c r="AK871" s="201"/>
      <c r="AL871" s="201"/>
      <c r="AM871" s="202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03" t="s">
        <v>30</v>
      </c>
      <c r="I893" s="203"/>
      <c r="J893" s="203"/>
      <c r="V893" s="17"/>
      <c r="AA893" s="203" t="s">
        <v>31</v>
      </c>
      <c r="AB893" s="203"/>
      <c r="AC893" s="203"/>
    </row>
    <row r="894" spans="1:43">
      <c r="H894" s="203"/>
      <c r="I894" s="203"/>
      <c r="J894" s="203"/>
      <c r="V894" s="17"/>
      <c r="AA894" s="203"/>
      <c r="AB894" s="203"/>
      <c r="AC894" s="203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04" t="s">
        <v>20</v>
      </c>
      <c r="F898" s="204"/>
      <c r="G898" s="204"/>
      <c r="H898" s="204"/>
      <c r="V898" s="17"/>
      <c r="X898" s="23" t="s">
        <v>32</v>
      </c>
      <c r="Y898" s="20">
        <f>IF(B1698="PAGADO",0,C903)</f>
        <v>-2104.25</v>
      </c>
      <c r="AA898" s="204" t="s">
        <v>20</v>
      </c>
      <c r="AB898" s="204"/>
      <c r="AC898" s="204"/>
      <c r="AD898" s="204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5" t="str">
        <f>IF(Y903&lt;0,"NO PAGAR","COBRAR'")</f>
        <v>NO PAGAR</v>
      </c>
      <c r="Y904" s="205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05" t="str">
        <f>IF(C903&lt;0,"NO PAGAR","COBRAR'")</f>
        <v>NO PAGAR</v>
      </c>
      <c r="C905" s="205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8" t="s">
        <v>9</v>
      </c>
      <c r="C906" s="19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8" t="s">
        <v>9</v>
      </c>
      <c r="Y906" s="19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00" t="s">
        <v>7</v>
      </c>
      <c r="F914" s="201"/>
      <c r="G914" s="202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00" t="s">
        <v>7</v>
      </c>
      <c r="AB914" s="201"/>
      <c r="AC914" s="202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00" t="s">
        <v>7</v>
      </c>
      <c r="O916" s="201"/>
      <c r="P916" s="201"/>
      <c r="Q916" s="202"/>
      <c r="R916" s="18">
        <f>SUM(R900:R915)</f>
        <v>0</v>
      </c>
      <c r="S916" s="3"/>
      <c r="V916" s="17"/>
      <c r="X916" s="12"/>
      <c r="Y916" s="10"/>
      <c r="AJ916" s="200" t="s">
        <v>7</v>
      </c>
      <c r="AK916" s="201"/>
      <c r="AL916" s="201"/>
      <c r="AM916" s="202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06" t="s">
        <v>29</v>
      </c>
      <c r="AD941" s="206"/>
      <c r="AE941" s="206"/>
    </row>
    <row r="942" spans="8:31">
      <c r="H942" s="203" t="s">
        <v>28</v>
      </c>
      <c r="I942" s="203"/>
      <c r="J942" s="203"/>
      <c r="V942" s="17"/>
      <c r="AC942" s="206"/>
      <c r="AD942" s="206"/>
      <c r="AE942" s="206"/>
    </row>
    <row r="943" spans="8:31">
      <c r="H943" s="203"/>
      <c r="I943" s="203"/>
      <c r="J943" s="203"/>
      <c r="V943" s="17"/>
      <c r="AC943" s="206"/>
      <c r="AD943" s="206"/>
      <c r="AE943" s="206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04" t="s">
        <v>20</v>
      </c>
      <c r="F947" s="204"/>
      <c r="G947" s="204"/>
      <c r="H947" s="204"/>
      <c r="V947" s="17"/>
      <c r="X947" s="23" t="s">
        <v>32</v>
      </c>
      <c r="Y947" s="20">
        <f>IF(B947="PAGADO",0,C952)</f>
        <v>-2104.25</v>
      </c>
      <c r="AA947" s="204" t="s">
        <v>20</v>
      </c>
      <c r="AB947" s="204"/>
      <c r="AC947" s="204"/>
      <c r="AD947" s="204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7" t="str">
        <f>IF(C952&lt;0,"NO PAGAR","COBRAR")</f>
        <v>NO PAGAR</v>
      </c>
      <c r="C953" s="20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7" t="str">
        <f>IF(Y952&lt;0,"NO PAGAR","COBRAR")</f>
        <v>NO PAGAR</v>
      </c>
      <c r="Y953" s="20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8" t="s">
        <v>9</v>
      </c>
      <c r="C954" s="199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8" t="s">
        <v>9</v>
      </c>
      <c r="Y954" s="199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00" t="s">
        <v>7</v>
      </c>
      <c r="F963" s="201"/>
      <c r="G963" s="202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00" t="s">
        <v>7</v>
      </c>
      <c r="AB963" s="201"/>
      <c r="AC963" s="202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00" t="s">
        <v>7</v>
      </c>
      <c r="O965" s="201"/>
      <c r="P965" s="201"/>
      <c r="Q965" s="202"/>
      <c r="R965" s="18">
        <f>SUM(R949:R964)</f>
        <v>0</v>
      </c>
      <c r="S965" s="3"/>
      <c r="V965" s="17"/>
      <c r="X965" s="12"/>
      <c r="Y965" s="10"/>
      <c r="AJ965" s="200" t="s">
        <v>7</v>
      </c>
      <c r="AK965" s="201"/>
      <c r="AL965" s="201"/>
      <c r="AM965" s="202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03" t="s">
        <v>30</v>
      </c>
      <c r="I987" s="203"/>
      <c r="J987" s="203"/>
      <c r="V987" s="17"/>
      <c r="AA987" s="203" t="s">
        <v>31</v>
      </c>
      <c r="AB987" s="203"/>
      <c r="AC987" s="203"/>
    </row>
    <row r="988" spans="1:43">
      <c r="H988" s="203"/>
      <c r="I988" s="203"/>
      <c r="J988" s="203"/>
      <c r="V988" s="17"/>
      <c r="AA988" s="203"/>
      <c r="AB988" s="203"/>
      <c r="AC988" s="203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204" t="s">
        <v>20</v>
      </c>
      <c r="F992" s="204"/>
      <c r="G992" s="204"/>
      <c r="H992" s="204"/>
      <c r="V992" s="17"/>
      <c r="X992" s="23" t="s">
        <v>32</v>
      </c>
      <c r="Y992" s="20">
        <f>IF(B1792="PAGADO",0,C997)</f>
        <v>-2104.25</v>
      </c>
      <c r="AA992" s="204" t="s">
        <v>20</v>
      </c>
      <c r="AB992" s="204"/>
      <c r="AC992" s="204"/>
      <c r="AD992" s="204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5" t="str">
        <f>IF(Y997&lt;0,"NO PAGAR","COBRAR'")</f>
        <v>NO PAGAR</v>
      </c>
      <c r="Y998" s="205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05" t="str">
        <f>IF(C997&lt;0,"NO PAGAR","COBRAR'")</f>
        <v>NO PAGAR</v>
      </c>
      <c r="C999" s="205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8" t="s">
        <v>9</v>
      </c>
      <c r="C1000" s="199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8" t="s">
        <v>9</v>
      </c>
      <c r="Y1000" s="199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00" t="s">
        <v>7</v>
      </c>
      <c r="F1008" s="201"/>
      <c r="G1008" s="202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00" t="s">
        <v>7</v>
      </c>
      <c r="AB1008" s="201"/>
      <c r="AC1008" s="202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00" t="s">
        <v>7</v>
      </c>
      <c r="O1010" s="201"/>
      <c r="P1010" s="201"/>
      <c r="Q1010" s="202"/>
      <c r="R1010" s="18">
        <f>SUM(R994:R1009)</f>
        <v>0</v>
      </c>
      <c r="S1010" s="3"/>
      <c r="V1010" s="17"/>
      <c r="X1010" s="12"/>
      <c r="Y1010" s="10"/>
      <c r="AJ1010" s="200" t="s">
        <v>7</v>
      </c>
      <c r="AK1010" s="201"/>
      <c r="AL1010" s="201"/>
      <c r="AM1010" s="202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06" t="s">
        <v>29</v>
      </c>
      <c r="AD1034" s="206"/>
      <c r="AE1034" s="206"/>
    </row>
    <row r="1035" spans="2:31">
      <c r="H1035" s="203" t="s">
        <v>28</v>
      </c>
      <c r="I1035" s="203"/>
      <c r="J1035" s="203"/>
      <c r="V1035" s="17"/>
      <c r="AC1035" s="206"/>
      <c r="AD1035" s="206"/>
      <c r="AE1035" s="206"/>
    </row>
    <row r="1036" spans="2:31">
      <c r="H1036" s="203"/>
      <c r="I1036" s="203"/>
      <c r="J1036" s="203"/>
      <c r="V1036" s="17"/>
      <c r="AC1036" s="206"/>
      <c r="AD1036" s="206"/>
      <c r="AE1036" s="206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204" t="s">
        <v>20</v>
      </c>
      <c r="F1040" s="204"/>
      <c r="G1040" s="204"/>
      <c r="H1040" s="204"/>
      <c r="V1040" s="17"/>
      <c r="X1040" s="23" t="s">
        <v>32</v>
      </c>
      <c r="Y1040" s="20">
        <f>IF(B1040="PAGADO",0,C1045)</f>
        <v>-2104.25</v>
      </c>
      <c r="AA1040" s="204" t="s">
        <v>20</v>
      </c>
      <c r="AB1040" s="204"/>
      <c r="AC1040" s="204"/>
      <c r="AD1040" s="204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7" t="str">
        <f>IF(C1045&lt;0,"NO PAGAR","COBRAR")</f>
        <v>NO PAGAR</v>
      </c>
      <c r="C1046" s="20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7" t="str">
        <f>IF(Y1045&lt;0,"NO PAGAR","COBRAR")</f>
        <v>NO PAGAR</v>
      </c>
      <c r="Y1046" s="20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8" t="s">
        <v>9</v>
      </c>
      <c r="C1047" s="199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8" t="s">
        <v>9</v>
      </c>
      <c r="Y1047" s="199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00" t="s">
        <v>7</v>
      </c>
      <c r="F1056" s="201"/>
      <c r="G1056" s="202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00" t="s">
        <v>7</v>
      </c>
      <c r="AB1056" s="201"/>
      <c r="AC1056" s="202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00" t="s">
        <v>7</v>
      </c>
      <c r="O1058" s="201"/>
      <c r="P1058" s="201"/>
      <c r="Q1058" s="202"/>
      <c r="R1058" s="18">
        <f>SUM(R1042:R1057)</f>
        <v>0</v>
      </c>
      <c r="S1058" s="3"/>
      <c r="V1058" s="17"/>
      <c r="X1058" s="12"/>
      <c r="Y1058" s="10"/>
      <c r="AJ1058" s="200" t="s">
        <v>7</v>
      </c>
      <c r="AK1058" s="201"/>
      <c r="AL1058" s="201"/>
      <c r="AM1058" s="202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03" t="s">
        <v>30</v>
      </c>
      <c r="I1080" s="203"/>
      <c r="J1080" s="203"/>
      <c r="V1080" s="17"/>
      <c r="AA1080" s="203" t="s">
        <v>31</v>
      </c>
      <c r="AB1080" s="203"/>
      <c r="AC1080" s="203"/>
    </row>
    <row r="1081" spans="1:43">
      <c r="H1081" s="203"/>
      <c r="I1081" s="203"/>
      <c r="J1081" s="203"/>
      <c r="V1081" s="17"/>
      <c r="AA1081" s="203"/>
      <c r="AB1081" s="203"/>
      <c r="AC1081" s="203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204" t="s">
        <v>20</v>
      </c>
      <c r="F1085" s="204"/>
      <c r="G1085" s="204"/>
      <c r="H1085" s="204"/>
      <c r="V1085" s="17"/>
      <c r="X1085" s="23" t="s">
        <v>32</v>
      </c>
      <c r="Y1085" s="20">
        <f>IF(B1885="PAGADO",0,C1090)</f>
        <v>-2104.25</v>
      </c>
      <c r="AA1085" s="204" t="s">
        <v>20</v>
      </c>
      <c r="AB1085" s="204"/>
      <c r="AC1085" s="204"/>
      <c r="AD1085" s="204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5" t="str">
        <f>IF(Y1090&lt;0,"NO PAGAR","COBRAR'")</f>
        <v>NO PAGAR</v>
      </c>
      <c r="Y1091" s="205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05" t="str">
        <f>IF(C1090&lt;0,"NO PAGAR","COBRAR'")</f>
        <v>NO PAGAR</v>
      </c>
      <c r="C1092" s="205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8" t="s">
        <v>9</v>
      </c>
      <c r="C1093" s="199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8" t="s">
        <v>9</v>
      </c>
      <c r="Y1093" s="199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00" t="s">
        <v>7</v>
      </c>
      <c r="F1101" s="201"/>
      <c r="G1101" s="202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00" t="s">
        <v>7</v>
      </c>
      <c r="AB1101" s="201"/>
      <c r="AC1101" s="202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00" t="s">
        <v>7</v>
      </c>
      <c r="O1103" s="201"/>
      <c r="P1103" s="201"/>
      <c r="Q1103" s="202"/>
      <c r="R1103" s="18">
        <f>SUM(R1087:R1102)</f>
        <v>0</v>
      </c>
      <c r="S1103" s="3"/>
      <c r="V1103" s="17"/>
      <c r="X1103" s="12"/>
      <c r="Y1103" s="10"/>
      <c r="AJ1103" s="200" t="s">
        <v>7</v>
      </c>
      <c r="AK1103" s="201"/>
      <c r="AL1103" s="201"/>
      <c r="AM1103" s="202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04" t="s">
        <v>78</v>
      </c>
      <c r="F8" s="204"/>
      <c r="G8" s="204"/>
      <c r="H8" s="204"/>
      <c r="V8" s="17"/>
      <c r="X8" s="23" t="s">
        <v>130</v>
      </c>
      <c r="Y8" s="20">
        <f>IF(B8="PAGADO",0,C13)</f>
        <v>0</v>
      </c>
      <c r="AA8" s="204" t="s">
        <v>78</v>
      </c>
      <c r="AB8" s="204"/>
      <c r="AC8" s="204"/>
      <c r="AD8" s="204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00" t="s">
        <v>7</v>
      </c>
      <c r="AB24" s="201"/>
      <c r="AC24" s="20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0.35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4" t="s">
        <v>213</v>
      </c>
      <c r="F53" s="204"/>
      <c r="G53" s="204"/>
      <c r="H53" s="204"/>
      <c r="V53" s="17"/>
      <c r="X53" s="23" t="s">
        <v>32</v>
      </c>
      <c r="Y53" s="20">
        <f>IF(B53="PAGADO",0,C58)</f>
        <v>540</v>
      </c>
      <c r="AA53" s="204" t="s">
        <v>78</v>
      </c>
      <c r="AB53" s="204"/>
      <c r="AC53" s="204"/>
      <c r="AD53" s="204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06" t="s">
        <v>29</v>
      </c>
      <c r="AD95" s="206"/>
      <c r="AE95" s="206"/>
    </row>
    <row r="96" spans="2:31">
      <c r="H96" s="203" t="s">
        <v>28</v>
      </c>
      <c r="I96" s="203"/>
      <c r="J96" s="203"/>
      <c r="V96" s="17"/>
      <c r="AC96" s="206"/>
      <c r="AD96" s="206"/>
      <c r="AE96" s="206"/>
    </row>
    <row r="97" spans="2:41">
      <c r="H97" s="203"/>
      <c r="I97" s="203"/>
      <c r="J97" s="203"/>
      <c r="V97" s="17"/>
      <c r="AC97" s="206"/>
      <c r="AD97" s="206"/>
      <c r="AE97" s="20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04" t="s">
        <v>78</v>
      </c>
      <c r="F101" s="204"/>
      <c r="G101" s="204"/>
      <c r="H101" s="204"/>
      <c r="V101" s="17"/>
      <c r="X101" s="23" t="s">
        <v>32</v>
      </c>
      <c r="Y101" s="20">
        <f>IF(B101="PAGADO",0,C106)</f>
        <v>0</v>
      </c>
      <c r="AA101" s="204" t="s">
        <v>309</v>
      </c>
      <c r="AB101" s="204"/>
      <c r="AC101" s="204"/>
      <c r="AD101" s="204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7" t="str">
        <f>IF(C106&lt;0,"NO PAGAR","COBRAR")</f>
        <v>COBRAR</v>
      </c>
      <c r="C107" s="20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7" t="str">
        <f>IF(Y106&lt;0,"NO PAGAR","COBRAR")</f>
        <v>COBRAR</v>
      </c>
      <c r="Y107" s="20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8" t="s">
        <v>9</v>
      </c>
      <c r="C108" s="19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8" t="s">
        <v>9</v>
      </c>
      <c r="Y108" s="19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00" t="s">
        <v>7</v>
      </c>
      <c r="F117" s="201"/>
      <c r="G117" s="20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0" t="s">
        <v>7</v>
      </c>
      <c r="AB117" s="201"/>
      <c r="AC117" s="20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00" t="s">
        <v>7</v>
      </c>
      <c r="O119" s="201"/>
      <c r="P119" s="201"/>
      <c r="Q119" s="202"/>
      <c r="R119" s="18">
        <f>SUM(R103:R118)</f>
        <v>0</v>
      </c>
      <c r="S119" s="3"/>
      <c r="V119" s="17"/>
      <c r="X119" s="12"/>
      <c r="Y119" s="10"/>
      <c r="AJ119" s="200" t="s">
        <v>7</v>
      </c>
      <c r="AK119" s="201"/>
      <c r="AL119" s="201"/>
      <c r="AM119" s="202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03" t="s">
        <v>30</v>
      </c>
      <c r="I133" s="203"/>
      <c r="J133" s="203"/>
      <c r="V133" s="17"/>
      <c r="AA133" s="203" t="s">
        <v>31</v>
      </c>
      <c r="AB133" s="203"/>
      <c r="AC133" s="203"/>
    </row>
    <row r="134" spans="1:43">
      <c r="H134" s="203"/>
      <c r="I134" s="203"/>
      <c r="J134" s="203"/>
      <c r="V134" s="17"/>
      <c r="AA134" s="203"/>
      <c r="AB134" s="203"/>
      <c r="AC134" s="203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04" t="s">
        <v>309</v>
      </c>
      <c r="F138" s="204"/>
      <c r="G138" s="204"/>
      <c r="H138" s="204"/>
      <c r="V138" s="17"/>
      <c r="X138" s="23" t="s">
        <v>32</v>
      </c>
      <c r="Y138" s="20">
        <f>IF(B138="PAGADO",0,C143)</f>
        <v>670</v>
      </c>
      <c r="AA138" s="204" t="s">
        <v>78</v>
      </c>
      <c r="AB138" s="204"/>
      <c r="AC138" s="204"/>
      <c r="AD138" s="204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5" t="str">
        <f>IF(Y143&lt;0,"NO PAGAR","COBRAR'")</f>
        <v>COBRAR'</v>
      </c>
      <c r="Y144" s="20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05" t="str">
        <f>IF(C143&lt;0,"NO PAGAR","COBRAR'")</f>
        <v>COBRAR'</v>
      </c>
      <c r="C145" s="20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8" t="s">
        <v>9</v>
      </c>
      <c r="C146" s="19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8" t="s">
        <v>9</v>
      </c>
      <c r="Y146" s="19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00" t="s">
        <v>7</v>
      </c>
      <c r="F154" s="201"/>
      <c r="G154" s="20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00" t="s">
        <v>7</v>
      </c>
      <c r="AB154" s="201"/>
      <c r="AC154" s="20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00" t="s">
        <v>7</v>
      </c>
      <c r="O156" s="201"/>
      <c r="P156" s="201"/>
      <c r="Q156" s="202"/>
      <c r="R156" s="18">
        <f>SUM(R140:R155)</f>
        <v>0</v>
      </c>
      <c r="S156" s="3"/>
      <c r="V156" s="17"/>
      <c r="X156" s="12"/>
      <c r="Y156" s="10"/>
      <c r="AJ156" s="200" t="s">
        <v>7</v>
      </c>
      <c r="AK156" s="201"/>
      <c r="AL156" s="201"/>
      <c r="AM156" s="202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06" t="s">
        <v>29</v>
      </c>
      <c r="AD181" s="206"/>
      <c r="AE181" s="206"/>
    </row>
    <row r="182" spans="2:41">
      <c r="H182" s="203" t="s">
        <v>28</v>
      </c>
      <c r="I182" s="203"/>
      <c r="J182" s="203"/>
      <c r="V182" s="17"/>
      <c r="AC182" s="206"/>
      <c r="AD182" s="206"/>
      <c r="AE182" s="206"/>
    </row>
    <row r="183" spans="2:41">
      <c r="H183" s="203"/>
      <c r="I183" s="203"/>
      <c r="J183" s="203"/>
      <c r="V183" s="17"/>
      <c r="AC183" s="206"/>
      <c r="AD183" s="206"/>
      <c r="AE183" s="20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04" t="s">
        <v>432</v>
      </c>
      <c r="F187" s="204"/>
      <c r="G187" s="204"/>
      <c r="H187" s="204"/>
      <c r="O187" s="58" t="s">
        <v>431</v>
      </c>
      <c r="V187" s="17"/>
      <c r="X187" s="23" t="s">
        <v>32</v>
      </c>
      <c r="Y187" s="20">
        <f>IF(B187="PAGADO",0,C192)</f>
        <v>0</v>
      </c>
      <c r="AA187" s="204" t="s">
        <v>20</v>
      </c>
      <c r="AB187" s="204"/>
      <c r="AC187" s="204"/>
      <c r="AD187" s="204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7" t="str">
        <f>IF(C192&lt;0,"NO PAGAR","COBRAR")</f>
        <v>COBRAR</v>
      </c>
      <c r="C193" s="20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7" t="str">
        <f>IF(Y192&lt;0,"NO PAGAR","COBRAR")</f>
        <v>COBRAR</v>
      </c>
      <c r="Y193" s="20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8" t="s">
        <v>9</v>
      </c>
      <c r="C194" s="19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8" t="s">
        <v>9</v>
      </c>
      <c r="Y194" s="19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00" t="s">
        <v>7</v>
      </c>
      <c r="F203" s="201"/>
      <c r="G203" s="20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00" t="s">
        <v>7</v>
      </c>
      <c r="AB203" s="201"/>
      <c r="AC203" s="20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00" t="s">
        <v>7</v>
      </c>
      <c r="O205" s="201"/>
      <c r="P205" s="201"/>
      <c r="Q205" s="202"/>
      <c r="R205" s="18">
        <f>SUM(R189:R204)</f>
        <v>480.45</v>
      </c>
      <c r="S205" s="3"/>
      <c r="V205" s="17"/>
      <c r="X205" s="12"/>
      <c r="Y205" s="10"/>
      <c r="AJ205" s="200" t="s">
        <v>7</v>
      </c>
      <c r="AK205" s="201"/>
      <c r="AL205" s="201"/>
      <c r="AM205" s="202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03" t="s">
        <v>30</v>
      </c>
      <c r="I227" s="203"/>
      <c r="J227" s="203"/>
      <c r="V227" s="17"/>
      <c r="AA227" s="203" t="s">
        <v>31</v>
      </c>
      <c r="AB227" s="203"/>
      <c r="AC227" s="203"/>
    </row>
    <row r="228" spans="1:43">
      <c r="H228" s="203"/>
      <c r="I228" s="203"/>
      <c r="J228" s="203"/>
      <c r="V228" s="17"/>
      <c r="AA228" s="203"/>
      <c r="AB228" s="203"/>
      <c r="AC228" s="203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04" t="s">
        <v>20</v>
      </c>
      <c r="F232" s="204"/>
      <c r="G232" s="204"/>
      <c r="H232" s="204"/>
      <c r="V232" s="17"/>
      <c r="X232" s="23" t="s">
        <v>32</v>
      </c>
      <c r="Y232" s="20">
        <f>IF(B232="PAGADO",0,C237)</f>
        <v>0</v>
      </c>
      <c r="AA232" s="204" t="s">
        <v>20</v>
      </c>
      <c r="AB232" s="204"/>
      <c r="AC232" s="204"/>
      <c r="AD232" s="204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5" t="str">
        <f>IF(Y237&lt;0,"NO PAGAR","COBRAR'")</f>
        <v>COBRAR'</v>
      </c>
      <c r="Y238" s="20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05" t="str">
        <f>IF(C237&lt;0,"NO PAGAR","COBRAR'")</f>
        <v>COBRAR'</v>
      </c>
      <c r="C239" s="20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8" t="s">
        <v>9</v>
      </c>
      <c r="C240" s="19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8" t="s">
        <v>9</v>
      </c>
      <c r="Y240" s="19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00" t="s">
        <v>7</v>
      </c>
      <c r="F248" s="201"/>
      <c r="G248" s="20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00" t="s">
        <v>7</v>
      </c>
      <c r="AB248" s="201"/>
      <c r="AC248" s="20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00" t="s">
        <v>7</v>
      </c>
      <c r="O250" s="201"/>
      <c r="P250" s="201"/>
      <c r="Q250" s="202"/>
      <c r="R250" s="18">
        <f>SUM(R234:R249)</f>
        <v>0</v>
      </c>
      <c r="S250" s="3"/>
      <c r="V250" s="17"/>
      <c r="X250" s="12"/>
      <c r="Y250" s="10"/>
      <c r="AJ250" s="200" t="s">
        <v>7</v>
      </c>
      <c r="AK250" s="201"/>
      <c r="AL250" s="201"/>
      <c r="AM250" s="202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06" t="s">
        <v>29</v>
      </c>
      <c r="AD273" s="206"/>
      <c r="AE273" s="206"/>
    </row>
    <row r="274" spans="2:41">
      <c r="H274" s="203" t="s">
        <v>28</v>
      </c>
      <c r="I274" s="203"/>
      <c r="J274" s="203"/>
      <c r="V274" s="17"/>
      <c r="AC274" s="206"/>
      <c r="AD274" s="206"/>
      <c r="AE274" s="206"/>
    </row>
    <row r="275" spans="2:41">
      <c r="H275" s="203"/>
      <c r="I275" s="203"/>
      <c r="J275" s="203"/>
      <c r="V275" s="17"/>
      <c r="AC275" s="206"/>
      <c r="AD275" s="206"/>
      <c r="AE275" s="20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04" t="s">
        <v>20</v>
      </c>
      <c r="F279" s="204"/>
      <c r="G279" s="204"/>
      <c r="H279" s="204"/>
      <c r="V279" s="17"/>
      <c r="X279" s="23" t="s">
        <v>32</v>
      </c>
      <c r="Y279" s="20">
        <f>IF(B279="PAGADO",0,C284)</f>
        <v>0</v>
      </c>
      <c r="AA279" s="204" t="s">
        <v>20</v>
      </c>
      <c r="AB279" s="204"/>
      <c r="AC279" s="204"/>
      <c r="AD279" s="204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7" t="str">
        <f>IF(C284&lt;0,"NO PAGAR","COBRAR")</f>
        <v>COBRAR</v>
      </c>
      <c r="C285" s="20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7" t="str">
        <f>IF(Y284&lt;0,"NO PAGAR","COBRAR")</f>
        <v>COBRAR</v>
      </c>
      <c r="Y285" s="20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8" t="s">
        <v>9</v>
      </c>
      <c r="C286" s="19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8" t="s">
        <v>9</v>
      </c>
      <c r="Y286" s="19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00" t="s">
        <v>7</v>
      </c>
      <c r="F295" s="201"/>
      <c r="G295" s="20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00" t="s">
        <v>7</v>
      </c>
      <c r="AB295" s="201"/>
      <c r="AC295" s="20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00" t="s">
        <v>7</v>
      </c>
      <c r="O297" s="201"/>
      <c r="P297" s="201"/>
      <c r="Q297" s="202"/>
      <c r="R297" s="18">
        <f>SUM(R281:R296)</f>
        <v>0</v>
      </c>
      <c r="S297" s="3"/>
      <c r="V297" s="17"/>
      <c r="X297" s="12"/>
      <c r="Y297" s="10"/>
      <c r="AJ297" s="200" t="s">
        <v>7</v>
      </c>
      <c r="AK297" s="201"/>
      <c r="AL297" s="201"/>
      <c r="AM297" s="202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03" t="s">
        <v>30</v>
      </c>
      <c r="I319" s="203"/>
      <c r="J319" s="203"/>
      <c r="V319" s="17"/>
      <c r="AA319" s="203" t="s">
        <v>31</v>
      </c>
      <c r="AB319" s="203"/>
      <c r="AC319" s="203"/>
    </row>
    <row r="320" spans="1:43">
      <c r="H320" s="203"/>
      <c r="I320" s="203"/>
      <c r="J320" s="203"/>
      <c r="V320" s="17"/>
      <c r="AA320" s="203"/>
      <c r="AB320" s="203"/>
      <c r="AC320" s="203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04" t="s">
        <v>20</v>
      </c>
      <c r="F324" s="204"/>
      <c r="G324" s="204"/>
      <c r="H324" s="204"/>
      <c r="V324" s="17"/>
      <c r="X324" s="23" t="s">
        <v>32</v>
      </c>
      <c r="Y324" s="20">
        <f>IF(B1124="PAGADO",0,C329)</f>
        <v>0</v>
      </c>
      <c r="AA324" s="204" t="s">
        <v>20</v>
      </c>
      <c r="AB324" s="204"/>
      <c r="AC324" s="204"/>
      <c r="AD324" s="204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5" t="str">
        <f>IF(Y329&lt;0,"NO PAGAR","COBRAR'")</f>
        <v>COBRAR'</v>
      </c>
      <c r="Y330" s="20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05" t="str">
        <f>IF(C329&lt;0,"NO PAGAR","COBRAR'")</f>
        <v>COBRAR'</v>
      </c>
      <c r="C331" s="20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8" t="s">
        <v>9</v>
      </c>
      <c r="C332" s="19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8" t="s">
        <v>9</v>
      </c>
      <c r="Y332" s="19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00" t="s">
        <v>7</v>
      </c>
      <c r="F340" s="201"/>
      <c r="G340" s="20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00" t="s">
        <v>7</v>
      </c>
      <c r="AB340" s="201"/>
      <c r="AC340" s="20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00" t="s">
        <v>7</v>
      </c>
      <c r="O342" s="201"/>
      <c r="P342" s="201"/>
      <c r="Q342" s="202"/>
      <c r="R342" s="18">
        <f>SUM(R326:R341)</f>
        <v>0</v>
      </c>
      <c r="S342" s="3"/>
      <c r="V342" s="17"/>
      <c r="X342" s="12"/>
      <c r="Y342" s="10"/>
      <c r="AJ342" s="200" t="s">
        <v>7</v>
      </c>
      <c r="AK342" s="201"/>
      <c r="AL342" s="201"/>
      <c r="AM342" s="202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06" t="s">
        <v>29</v>
      </c>
      <c r="AD366" s="206"/>
      <c r="AE366" s="206"/>
    </row>
    <row r="367" spans="5:31">
      <c r="H367" s="203" t="s">
        <v>28</v>
      </c>
      <c r="I367" s="203"/>
      <c r="J367" s="203"/>
      <c r="V367" s="17"/>
      <c r="AC367" s="206"/>
      <c r="AD367" s="206"/>
      <c r="AE367" s="206"/>
    </row>
    <row r="368" spans="5:31">
      <c r="H368" s="203"/>
      <c r="I368" s="203"/>
      <c r="J368" s="203"/>
      <c r="V368" s="17"/>
      <c r="AC368" s="206"/>
      <c r="AD368" s="206"/>
      <c r="AE368" s="20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04" t="s">
        <v>20</v>
      </c>
      <c r="F372" s="204"/>
      <c r="G372" s="204"/>
      <c r="H372" s="204"/>
      <c r="V372" s="17"/>
      <c r="X372" s="23" t="s">
        <v>32</v>
      </c>
      <c r="Y372" s="20">
        <f>IF(B372="PAGADO",0,C377)</f>
        <v>0</v>
      </c>
      <c r="AA372" s="204" t="s">
        <v>20</v>
      </c>
      <c r="AB372" s="204"/>
      <c r="AC372" s="204"/>
      <c r="AD372" s="204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7" t="str">
        <f>IF(C377&lt;0,"NO PAGAR","COBRAR")</f>
        <v>COBRAR</v>
      </c>
      <c r="C378" s="20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7" t="str">
        <f>IF(Y377&lt;0,"NO PAGAR","COBRAR")</f>
        <v>COBRAR</v>
      </c>
      <c r="Y378" s="20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8" t="s">
        <v>9</v>
      </c>
      <c r="C379" s="19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8" t="s">
        <v>9</v>
      </c>
      <c r="Y379" s="19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00" t="s">
        <v>7</v>
      </c>
      <c r="F388" s="201"/>
      <c r="G388" s="20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00" t="s">
        <v>7</v>
      </c>
      <c r="AB388" s="201"/>
      <c r="AC388" s="20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00" t="s">
        <v>7</v>
      </c>
      <c r="O390" s="201"/>
      <c r="P390" s="201"/>
      <c r="Q390" s="202"/>
      <c r="R390" s="18">
        <f>SUM(R374:R389)</f>
        <v>0</v>
      </c>
      <c r="S390" s="3"/>
      <c r="V390" s="17"/>
      <c r="X390" s="12"/>
      <c r="Y390" s="10"/>
      <c r="AJ390" s="200" t="s">
        <v>7</v>
      </c>
      <c r="AK390" s="201"/>
      <c r="AL390" s="201"/>
      <c r="AM390" s="202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03" t="s">
        <v>30</v>
      </c>
      <c r="I412" s="203"/>
      <c r="J412" s="203"/>
      <c r="V412" s="17"/>
      <c r="AA412" s="203" t="s">
        <v>31</v>
      </c>
      <c r="AB412" s="203"/>
      <c r="AC412" s="203"/>
    </row>
    <row r="413" spans="1:43">
      <c r="H413" s="203"/>
      <c r="I413" s="203"/>
      <c r="J413" s="203"/>
      <c r="V413" s="17"/>
      <c r="AA413" s="203"/>
      <c r="AB413" s="203"/>
      <c r="AC413" s="203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04" t="s">
        <v>20</v>
      </c>
      <c r="F417" s="204"/>
      <c r="G417" s="204"/>
      <c r="H417" s="204"/>
      <c r="V417" s="17"/>
      <c r="X417" s="23" t="s">
        <v>32</v>
      </c>
      <c r="Y417" s="20">
        <f>IF(B1217="PAGADO",0,C422)</f>
        <v>0</v>
      </c>
      <c r="AA417" s="204" t="s">
        <v>20</v>
      </c>
      <c r="AB417" s="204"/>
      <c r="AC417" s="204"/>
      <c r="AD417" s="204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5" t="str">
        <f>IF(Y422&lt;0,"NO PAGAR","COBRAR'")</f>
        <v>COBRAR'</v>
      </c>
      <c r="Y423" s="20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05" t="str">
        <f>IF(C422&lt;0,"NO PAGAR","COBRAR'")</f>
        <v>COBRAR'</v>
      </c>
      <c r="C424" s="20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8" t="s">
        <v>9</v>
      </c>
      <c r="C425" s="19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8" t="s">
        <v>9</v>
      </c>
      <c r="Y425" s="19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00" t="s">
        <v>7</v>
      </c>
      <c r="F433" s="201"/>
      <c r="G433" s="20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00" t="s">
        <v>7</v>
      </c>
      <c r="AB433" s="201"/>
      <c r="AC433" s="20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00" t="s">
        <v>7</v>
      </c>
      <c r="O435" s="201"/>
      <c r="P435" s="201"/>
      <c r="Q435" s="202"/>
      <c r="R435" s="18">
        <f>SUM(R419:R434)</f>
        <v>0</v>
      </c>
      <c r="S435" s="3"/>
      <c r="V435" s="17"/>
      <c r="X435" s="12"/>
      <c r="Y435" s="10"/>
      <c r="AJ435" s="200" t="s">
        <v>7</v>
      </c>
      <c r="AK435" s="201"/>
      <c r="AL435" s="201"/>
      <c r="AM435" s="202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06" t="s">
        <v>29</v>
      </c>
      <c r="AD463" s="206"/>
      <c r="AE463" s="206"/>
    </row>
    <row r="464" spans="8:31">
      <c r="H464" s="203" t="s">
        <v>28</v>
      </c>
      <c r="I464" s="203"/>
      <c r="J464" s="203"/>
      <c r="V464" s="17"/>
      <c r="AC464" s="206"/>
      <c r="AD464" s="206"/>
      <c r="AE464" s="206"/>
    </row>
    <row r="465" spans="2:41">
      <c r="H465" s="203"/>
      <c r="I465" s="203"/>
      <c r="J465" s="203"/>
      <c r="V465" s="17"/>
      <c r="AC465" s="206"/>
      <c r="AD465" s="206"/>
      <c r="AE465" s="20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04" t="s">
        <v>20</v>
      </c>
      <c r="F469" s="204"/>
      <c r="G469" s="204"/>
      <c r="H469" s="204"/>
      <c r="V469" s="17"/>
      <c r="X469" s="23" t="s">
        <v>32</v>
      </c>
      <c r="Y469" s="20">
        <f>IF(B469="PAGADO",0,C474)</f>
        <v>0</v>
      </c>
      <c r="AA469" s="204" t="s">
        <v>20</v>
      </c>
      <c r="AB469" s="204"/>
      <c r="AC469" s="204"/>
      <c r="AD469" s="204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7" t="str">
        <f>IF(C474&lt;0,"NO PAGAR","COBRAR")</f>
        <v>COBRAR</v>
      </c>
      <c r="C475" s="20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7" t="str">
        <f>IF(Y474&lt;0,"NO PAGAR","COBRAR")</f>
        <v>COBRAR</v>
      </c>
      <c r="Y475" s="20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8" t="s">
        <v>9</v>
      </c>
      <c r="C476" s="19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8" t="s">
        <v>9</v>
      </c>
      <c r="Y476" s="19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00" t="s">
        <v>7</v>
      </c>
      <c r="F485" s="201"/>
      <c r="G485" s="20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00" t="s">
        <v>7</v>
      </c>
      <c r="AB485" s="201"/>
      <c r="AC485" s="20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00" t="s">
        <v>7</v>
      </c>
      <c r="O487" s="201"/>
      <c r="P487" s="201"/>
      <c r="Q487" s="202"/>
      <c r="R487" s="18">
        <f>SUM(R471:R486)</f>
        <v>0</v>
      </c>
      <c r="S487" s="3"/>
      <c r="V487" s="17"/>
      <c r="X487" s="12"/>
      <c r="Y487" s="10"/>
      <c r="AJ487" s="200" t="s">
        <v>7</v>
      </c>
      <c r="AK487" s="201"/>
      <c r="AL487" s="201"/>
      <c r="AM487" s="202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03" t="s">
        <v>30</v>
      </c>
      <c r="I509" s="203"/>
      <c r="J509" s="203"/>
      <c r="V509" s="17"/>
      <c r="AA509" s="203" t="s">
        <v>31</v>
      </c>
      <c r="AB509" s="203"/>
      <c r="AC509" s="203"/>
    </row>
    <row r="510" spans="1:43">
      <c r="H510" s="203"/>
      <c r="I510" s="203"/>
      <c r="J510" s="203"/>
      <c r="V510" s="17"/>
      <c r="AA510" s="203"/>
      <c r="AB510" s="203"/>
      <c r="AC510" s="203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04" t="s">
        <v>20</v>
      </c>
      <c r="F514" s="204"/>
      <c r="G514" s="204"/>
      <c r="H514" s="204"/>
      <c r="V514" s="17"/>
      <c r="X514" s="23" t="s">
        <v>32</v>
      </c>
      <c r="Y514" s="20">
        <f>IF(B1314="PAGADO",0,C519)</f>
        <v>0</v>
      </c>
      <c r="AA514" s="204" t="s">
        <v>20</v>
      </c>
      <c r="AB514" s="204"/>
      <c r="AC514" s="204"/>
      <c r="AD514" s="204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5" t="str">
        <f>IF(Y519&lt;0,"NO PAGAR","COBRAR'")</f>
        <v>COBRAR'</v>
      </c>
      <c r="Y520" s="20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05" t="str">
        <f>IF(C519&lt;0,"NO PAGAR","COBRAR'")</f>
        <v>COBRAR'</v>
      </c>
      <c r="C521" s="20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8" t="s">
        <v>9</v>
      </c>
      <c r="C522" s="19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8" t="s">
        <v>9</v>
      </c>
      <c r="Y522" s="19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00" t="s">
        <v>7</v>
      </c>
      <c r="F530" s="201"/>
      <c r="G530" s="20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00" t="s">
        <v>7</v>
      </c>
      <c r="AB530" s="201"/>
      <c r="AC530" s="20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00" t="s">
        <v>7</v>
      </c>
      <c r="O532" s="201"/>
      <c r="P532" s="201"/>
      <c r="Q532" s="202"/>
      <c r="R532" s="18">
        <f>SUM(R516:R531)</f>
        <v>0</v>
      </c>
      <c r="S532" s="3"/>
      <c r="V532" s="17"/>
      <c r="X532" s="12"/>
      <c r="Y532" s="10"/>
      <c r="AJ532" s="200" t="s">
        <v>7</v>
      </c>
      <c r="AK532" s="201"/>
      <c r="AL532" s="201"/>
      <c r="AM532" s="202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06" t="s">
        <v>29</v>
      </c>
      <c r="AD562" s="206"/>
      <c r="AE562" s="206"/>
    </row>
    <row r="563" spans="2:41">
      <c r="H563" s="203" t="s">
        <v>28</v>
      </c>
      <c r="I563" s="203"/>
      <c r="J563" s="203"/>
      <c r="V563" s="17"/>
      <c r="AC563" s="206"/>
      <c r="AD563" s="206"/>
      <c r="AE563" s="206"/>
    </row>
    <row r="564" spans="2:41">
      <c r="H564" s="203"/>
      <c r="I564" s="203"/>
      <c r="J564" s="203"/>
      <c r="V564" s="17"/>
      <c r="AC564" s="206"/>
      <c r="AD564" s="206"/>
      <c r="AE564" s="20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04" t="s">
        <v>20</v>
      </c>
      <c r="F568" s="204"/>
      <c r="G568" s="204"/>
      <c r="H568" s="204"/>
      <c r="V568" s="17"/>
      <c r="X568" s="23" t="s">
        <v>32</v>
      </c>
      <c r="Y568" s="20">
        <f>IF(B568="PAGADO",0,C573)</f>
        <v>0</v>
      </c>
      <c r="AA568" s="204" t="s">
        <v>20</v>
      </c>
      <c r="AB568" s="204"/>
      <c r="AC568" s="204"/>
      <c r="AD568" s="204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7" t="str">
        <f>IF(C573&lt;0,"NO PAGAR","COBRAR")</f>
        <v>COBRAR</v>
      </c>
      <c r="C574" s="20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7" t="str">
        <f>IF(Y573&lt;0,"NO PAGAR","COBRAR")</f>
        <v>COBRAR</v>
      </c>
      <c r="Y574" s="20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8" t="s">
        <v>9</v>
      </c>
      <c r="C575" s="19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8" t="s">
        <v>9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00" t="s">
        <v>7</v>
      </c>
      <c r="F584" s="201"/>
      <c r="G584" s="20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00" t="s">
        <v>7</v>
      </c>
      <c r="AB584" s="201"/>
      <c r="AC584" s="20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00" t="s">
        <v>7</v>
      </c>
      <c r="O586" s="201"/>
      <c r="P586" s="201"/>
      <c r="Q586" s="202"/>
      <c r="R586" s="18">
        <f>SUM(R570:R585)</f>
        <v>0</v>
      </c>
      <c r="S586" s="3"/>
      <c r="V586" s="17"/>
      <c r="X586" s="12"/>
      <c r="Y586" s="10"/>
      <c r="AJ586" s="200" t="s">
        <v>7</v>
      </c>
      <c r="AK586" s="201"/>
      <c r="AL586" s="201"/>
      <c r="AM586" s="202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03" t="s">
        <v>30</v>
      </c>
      <c r="I608" s="203"/>
      <c r="J608" s="203"/>
      <c r="V608" s="17"/>
      <c r="AA608" s="203" t="s">
        <v>31</v>
      </c>
      <c r="AB608" s="203"/>
      <c r="AC608" s="203"/>
    </row>
    <row r="609" spans="2:41">
      <c r="H609" s="203"/>
      <c r="I609" s="203"/>
      <c r="J609" s="203"/>
      <c r="V609" s="17"/>
      <c r="AA609" s="203"/>
      <c r="AB609" s="203"/>
      <c r="AC609" s="203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04" t="s">
        <v>20</v>
      </c>
      <c r="F613" s="204"/>
      <c r="G613" s="204"/>
      <c r="H613" s="204"/>
      <c r="V613" s="17"/>
      <c r="X613" s="23" t="s">
        <v>32</v>
      </c>
      <c r="Y613" s="20">
        <f>IF(B1413="PAGADO",0,C618)</f>
        <v>0</v>
      </c>
      <c r="AA613" s="204" t="s">
        <v>20</v>
      </c>
      <c r="AB613" s="204"/>
      <c r="AC613" s="204"/>
      <c r="AD613" s="204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5" t="str">
        <f>IF(Y618&lt;0,"NO PAGAR","COBRAR'")</f>
        <v>COBRAR'</v>
      </c>
      <c r="Y619" s="20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05" t="str">
        <f>IF(C618&lt;0,"NO PAGAR","COBRAR'")</f>
        <v>COBRAR'</v>
      </c>
      <c r="C620" s="20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8" t="s">
        <v>9</v>
      </c>
      <c r="C621" s="19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8" t="s">
        <v>9</v>
      </c>
      <c r="Y621" s="19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00" t="s">
        <v>7</v>
      </c>
      <c r="F629" s="201"/>
      <c r="G629" s="20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00" t="s">
        <v>7</v>
      </c>
      <c r="AB629" s="201"/>
      <c r="AC629" s="20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00" t="s">
        <v>7</v>
      </c>
      <c r="O631" s="201"/>
      <c r="P631" s="201"/>
      <c r="Q631" s="202"/>
      <c r="R631" s="18">
        <f>SUM(R615:R630)</f>
        <v>0</v>
      </c>
      <c r="S631" s="3"/>
      <c r="V631" s="17"/>
      <c r="X631" s="12"/>
      <c r="Y631" s="10"/>
      <c r="AJ631" s="200" t="s">
        <v>7</v>
      </c>
      <c r="AK631" s="201"/>
      <c r="AL631" s="201"/>
      <c r="AM631" s="202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06" t="s">
        <v>29</v>
      </c>
      <c r="AD655" s="206"/>
      <c r="AE655" s="206"/>
    </row>
    <row r="656" spans="2:31">
      <c r="H656" s="203" t="s">
        <v>28</v>
      </c>
      <c r="I656" s="203"/>
      <c r="J656" s="203"/>
      <c r="V656" s="17"/>
      <c r="AC656" s="206"/>
      <c r="AD656" s="206"/>
      <c r="AE656" s="206"/>
    </row>
    <row r="657" spans="2:41">
      <c r="H657" s="203"/>
      <c r="I657" s="203"/>
      <c r="J657" s="203"/>
      <c r="V657" s="17"/>
      <c r="AC657" s="206"/>
      <c r="AD657" s="206"/>
      <c r="AE657" s="20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04" t="s">
        <v>20</v>
      </c>
      <c r="F661" s="204"/>
      <c r="G661" s="204"/>
      <c r="H661" s="204"/>
      <c r="V661" s="17"/>
      <c r="X661" s="23" t="s">
        <v>32</v>
      </c>
      <c r="Y661" s="20">
        <f>IF(B661="PAGADO",0,C666)</f>
        <v>0</v>
      </c>
      <c r="AA661" s="204" t="s">
        <v>20</v>
      </c>
      <c r="AB661" s="204"/>
      <c r="AC661" s="204"/>
      <c r="AD661" s="204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7" t="str">
        <f>IF(C666&lt;0,"NO PAGAR","COBRAR")</f>
        <v>COBRAR</v>
      </c>
      <c r="C667" s="20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7" t="str">
        <f>IF(Y666&lt;0,"NO PAGAR","COBRAR")</f>
        <v>COBRAR</v>
      </c>
      <c r="Y667" s="20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8" t="s">
        <v>9</v>
      </c>
      <c r="C668" s="19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8" t="s">
        <v>9</v>
      </c>
      <c r="Y668" s="19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00" t="s">
        <v>7</v>
      </c>
      <c r="F677" s="201"/>
      <c r="G677" s="20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00" t="s">
        <v>7</v>
      </c>
      <c r="AB677" s="201"/>
      <c r="AC677" s="20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00" t="s">
        <v>7</v>
      </c>
      <c r="O679" s="201"/>
      <c r="P679" s="201"/>
      <c r="Q679" s="202"/>
      <c r="R679" s="18">
        <f>SUM(R663:R678)</f>
        <v>0</v>
      </c>
      <c r="S679" s="3"/>
      <c r="V679" s="17"/>
      <c r="X679" s="12"/>
      <c r="Y679" s="10"/>
      <c r="AJ679" s="200" t="s">
        <v>7</v>
      </c>
      <c r="AK679" s="201"/>
      <c r="AL679" s="201"/>
      <c r="AM679" s="202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03" t="s">
        <v>30</v>
      </c>
      <c r="I701" s="203"/>
      <c r="J701" s="203"/>
      <c r="V701" s="17"/>
      <c r="AA701" s="203" t="s">
        <v>31</v>
      </c>
      <c r="AB701" s="203"/>
      <c r="AC701" s="203"/>
    </row>
    <row r="702" spans="1:43">
      <c r="H702" s="203"/>
      <c r="I702" s="203"/>
      <c r="J702" s="203"/>
      <c r="V702" s="17"/>
      <c r="AA702" s="203"/>
      <c r="AB702" s="203"/>
      <c r="AC702" s="203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04" t="s">
        <v>20</v>
      </c>
      <c r="F706" s="204"/>
      <c r="G706" s="204"/>
      <c r="H706" s="204"/>
      <c r="V706" s="17"/>
      <c r="X706" s="23" t="s">
        <v>32</v>
      </c>
      <c r="Y706" s="20">
        <f>IF(B1506="PAGADO",0,C711)</f>
        <v>0</v>
      </c>
      <c r="AA706" s="204" t="s">
        <v>20</v>
      </c>
      <c r="AB706" s="204"/>
      <c r="AC706" s="204"/>
      <c r="AD706" s="20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5" t="str">
        <f>IF(Y711&lt;0,"NO PAGAR","COBRAR'")</f>
        <v>COBRAR'</v>
      </c>
      <c r="Y712" s="20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05" t="str">
        <f>IF(C711&lt;0,"NO PAGAR","COBRAR'")</f>
        <v>COBRAR'</v>
      </c>
      <c r="C713" s="20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8" t="s">
        <v>9</v>
      </c>
      <c r="C714" s="19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8" t="s">
        <v>9</v>
      </c>
      <c r="Y714" s="19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00" t="s">
        <v>7</v>
      </c>
      <c r="F722" s="201"/>
      <c r="G722" s="20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00" t="s">
        <v>7</v>
      </c>
      <c r="AB722" s="201"/>
      <c r="AC722" s="20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00" t="s">
        <v>7</v>
      </c>
      <c r="O724" s="201"/>
      <c r="P724" s="201"/>
      <c r="Q724" s="202"/>
      <c r="R724" s="18">
        <f>SUM(R708:R723)</f>
        <v>0</v>
      </c>
      <c r="S724" s="3"/>
      <c r="V724" s="17"/>
      <c r="X724" s="12"/>
      <c r="Y724" s="10"/>
      <c r="AJ724" s="200" t="s">
        <v>7</v>
      </c>
      <c r="AK724" s="201"/>
      <c r="AL724" s="201"/>
      <c r="AM724" s="202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06" t="s">
        <v>29</v>
      </c>
      <c r="AD748" s="206"/>
      <c r="AE748" s="206"/>
    </row>
    <row r="749" spans="8:31">
      <c r="H749" s="203" t="s">
        <v>28</v>
      </c>
      <c r="I749" s="203"/>
      <c r="J749" s="203"/>
      <c r="V749" s="17"/>
      <c r="AC749" s="206"/>
      <c r="AD749" s="206"/>
      <c r="AE749" s="206"/>
    </row>
    <row r="750" spans="8:31">
      <c r="H750" s="203"/>
      <c r="I750" s="203"/>
      <c r="J750" s="203"/>
      <c r="V750" s="17"/>
      <c r="AC750" s="206"/>
      <c r="AD750" s="206"/>
      <c r="AE750" s="20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04" t="s">
        <v>20</v>
      </c>
      <c r="F754" s="204"/>
      <c r="G754" s="204"/>
      <c r="H754" s="204"/>
      <c r="V754" s="17"/>
      <c r="X754" s="23" t="s">
        <v>32</v>
      </c>
      <c r="Y754" s="20">
        <f>IF(B754="PAGADO",0,C759)</f>
        <v>0</v>
      </c>
      <c r="AA754" s="204" t="s">
        <v>20</v>
      </c>
      <c r="AB754" s="204"/>
      <c r="AC754" s="204"/>
      <c r="AD754" s="204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7" t="str">
        <f>IF(C759&lt;0,"NO PAGAR","COBRAR")</f>
        <v>COBRAR</v>
      </c>
      <c r="C760" s="20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7" t="str">
        <f>IF(Y759&lt;0,"NO PAGAR","COBRAR")</f>
        <v>COBRAR</v>
      </c>
      <c r="Y760" s="20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8" t="s">
        <v>9</v>
      </c>
      <c r="C761" s="19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8" t="s">
        <v>9</v>
      </c>
      <c r="Y761" s="19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00" t="s">
        <v>7</v>
      </c>
      <c r="F770" s="201"/>
      <c r="G770" s="20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00" t="s">
        <v>7</v>
      </c>
      <c r="AB770" s="201"/>
      <c r="AC770" s="20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00" t="s">
        <v>7</v>
      </c>
      <c r="O772" s="201"/>
      <c r="P772" s="201"/>
      <c r="Q772" s="202"/>
      <c r="R772" s="18">
        <f>SUM(R756:R771)</f>
        <v>0</v>
      </c>
      <c r="S772" s="3"/>
      <c r="V772" s="17"/>
      <c r="X772" s="12"/>
      <c r="Y772" s="10"/>
      <c r="AJ772" s="200" t="s">
        <v>7</v>
      </c>
      <c r="AK772" s="201"/>
      <c r="AL772" s="201"/>
      <c r="AM772" s="202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03" t="s">
        <v>30</v>
      </c>
      <c r="I794" s="203"/>
      <c r="J794" s="203"/>
      <c r="V794" s="17"/>
      <c r="AA794" s="203" t="s">
        <v>31</v>
      </c>
      <c r="AB794" s="203"/>
      <c r="AC794" s="203"/>
    </row>
    <row r="795" spans="1:43">
      <c r="H795" s="203"/>
      <c r="I795" s="203"/>
      <c r="J795" s="203"/>
      <c r="V795" s="17"/>
      <c r="AA795" s="203"/>
      <c r="AB795" s="203"/>
      <c r="AC795" s="203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04" t="s">
        <v>20</v>
      </c>
      <c r="F799" s="204"/>
      <c r="G799" s="204"/>
      <c r="H799" s="204"/>
      <c r="V799" s="17"/>
      <c r="X799" s="23" t="s">
        <v>32</v>
      </c>
      <c r="Y799" s="20">
        <f>IF(B1599="PAGADO",0,C804)</f>
        <v>0</v>
      </c>
      <c r="AA799" s="204" t="s">
        <v>20</v>
      </c>
      <c r="AB799" s="204"/>
      <c r="AC799" s="204"/>
      <c r="AD799" s="204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5" t="str">
        <f>IF(Y804&lt;0,"NO PAGAR","COBRAR'")</f>
        <v>COBRAR'</v>
      </c>
      <c r="Y805" s="20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05" t="str">
        <f>IF(C804&lt;0,"NO PAGAR","COBRAR'")</f>
        <v>COBRAR'</v>
      </c>
      <c r="C806" s="20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8" t="s">
        <v>9</v>
      </c>
      <c r="C807" s="19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8" t="s">
        <v>9</v>
      </c>
      <c r="Y807" s="19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00" t="s">
        <v>7</v>
      </c>
      <c r="F815" s="201"/>
      <c r="G815" s="20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00" t="s">
        <v>7</v>
      </c>
      <c r="AB815" s="201"/>
      <c r="AC815" s="20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00" t="s">
        <v>7</v>
      </c>
      <c r="O817" s="201"/>
      <c r="P817" s="201"/>
      <c r="Q817" s="202"/>
      <c r="R817" s="18">
        <f>SUM(R801:R816)</f>
        <v>0</v>
      </c>
      <c r="S817" s="3"/>
      <c r="V817" s="17"/>
      <c r="X817" s="12"/>
      <c r="Y817" s="10"/>
      <c r="AJ817" s="200" t="s">
        <v>7</v>
      </c>
      <c r="AK817" s="201"/>
      <c r="AL817" s="201"/>
      <c r="AM817" s="202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06" t="s">
        <v>29</v>
      </c>
      <c r="AD841" s="206"/>
      <c r="AE841" s="206"/>
    </row>
    <row r="842" spans="2:41">
      <c r="H842" s="203" t="s">
        <v>28</v>
      </c>
      <c r="I842" s="203"/>
      <c r="J842" s="203"/>
      <c r="V842" s="17"/>
      <c r="AC842" s="206"/>
      <c r="AD842" s="206"/>
      <c r="AE842" s="206"/>
    </row>
    <row r="843" spans="2:41">
      <c r="H843" s="203"/>
      <c r="I843" s="203"/>
      <c r="J843" s="203"/>
      <c r="V843" s="17"/>
      <c r="AC843" s="206"/>
      <c r="AD843" s="206"/>
      <c r="AE843" s="20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04" t="s">
        <v>20</v>
      </c>
      <c r="F847" s="204"/>
      <c r="G847" s="204"/>
      <c r="H847" s="204"/>
      <c r="V847" s="17"/>
      <c r="X847" s="23" t="s">
        <v>32</v>
      </c>
      <c r="Y847" s="20">
        <f>IF(B847="PAGADO",0,C852)</f>
        <v>0</v>
      </c>
      <c r="AA847" s="204" t="s">
        <v>20</v>
      </c>
      <c r="AB847" s="204"/>
      <c r="AC847" s="204"/>
      <c r="AD847" s="204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7" t="str">
        <f>IF(C852&lt;0,"NO PAGAR","COBRAR")</f>
        <v>COBRAR</v>
      </c>
      <c r="C853" s="20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7" t="str">
        <f>IF(Y852&lt;0,"NO PAGAR","COBRAR")</f>
        <v>COBRAR</v>
      </c>
      <c r="Y853" s="20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8" t="s">
        <v>9</v>
      </c>
      <c r="C854" s="19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8" t="s">
        <v>9</v>
      </c>
      <c r="Y854" s="19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00" t="s">
        <v>7</v>
      </c>
      <c r="F863" s="201"/>
      <c r="G863" s="20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00" t="s">
        <v>7</v>
      </c>
      <c r="AB863" s="201"/>
      <c r="AC863" s="20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00" t="s">
        <v>7</v>
      </c>
      <c r="O865" s="201"/>
      <c r="P865" s="201"/>
      <c r="Q865" s="202"/>
      <c r="R865" s="18">
        <f>SUM(R849:R864)</f>
        <v>0</v>
      </c>
      <c r="S865" s="3"/>
      <c r="V865" s="17"/>
      <c r="X865" s="12"/>
      <c r="Y865" s="10"/>
      <c r="AJ865" s="200" t="s">
        <v>7</v>
      </c>
      <c r="AK865" s="201"/>
      <c r="AL865" s="201"/>
      <c r="AM865" s="202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03" t="s">
        <v>30</v>
      </c>
      <c r="I887" s="203"/>
      <c r="J887" s="203"/>
      <c r="V887" s="17"/>
      <c r="AA887" s="203" t="s">
        <v>31</v>
      </c>
      <c r="AB887" s="203"/>
      <c r="AC887" s="203"/>
    </row>
    <row r="888" spans="1:43">
      <c r="H888" s="203"/>
      <c r="I888" s="203"/>
      <c r="J888" s="203"/>
      <c r="V888" s="17"/>
      <c r="AA888" s="203"/>
      <c r="AB888" s="203"/>
      <c r="AC888" s="203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04" t="s">
        <v>20</v>
      </c>
      <c r="F892" s="204"/>
      <c r="G892" s="204"/>
      <c r="H892" s="204"/>
      <c r="V892" s="17"/>
      <c r="X892" s="23" t="s">
        <v>32</v>
      </c>
      <c r="Y892" s="20">
        <f>IF(B1692="PAGADO",0,C897)</f>
        <v>0</v>
      </c>
      <c r="AA892" s="204" t="s">
        <v>20</v>
      </c>
      <c r="AB892" s="204"/>
      <c r="AC892" s="204"/>
      <c r="AD892" s="204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5" t="str">
        <f>IF(Y897&lt;0,"NO PAGAR","COBRAR'")</f>
        <v>COBRAR'</v>
      </c>
      <c r="Y898" s="20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05" t="str">
        <f>IF(C897&lt;0,"NO PAGAR","COBRAR'")</f>
        <v>COBRAR'</v>
      </c>
      <c r="C899" s="20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8" t="s">
        <v>9</v>
      </c>
      <c r="C900" s="19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8" t="s">
        <v>9</v>
      </c>
      <c r="Y900" s="19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00" t="s">
        <v>7</v>
      </c>
      <c r="F908" s="201"/>
      <c r="G908" s="20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00" t="s">
        <v>7</v>
      </c>
      <c r="AB908" s="201"/>
      <c r="AC908" s="20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00" t="s">
        <v>7</v>
      </c>
      <c r="O910" s="201"/>
      <c r="P910" s="201"/>
      <c r="Q910" s="202"/>
      <c r="R910" s="18">
        <f>SUM(R894:R909)</f>
        <v>0</v>
      </c>
      <c r="S910" s="3"/>
      <c r="V910" s="17"/>
      <c r="X910" s="12"/>
      <c r="Y910" s="10"/>
      <c r="AJ910" s="200" t="s">
        <v>7</v>
      </c>
      <c r="AK910" s="201"/>
      <c r="AL910" s="201"/>
      <c r="AM910" s="202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06" t="s">
        <v>29</v>
      </c>
      <c r="AD935" s="206"/>
      <c r="AE935" s="206"/>
    </row>
    <row r="936" spans="2:41">
      <c r="H936" s="203" t="s">
        <v>28</v>
      </c>
      <c r="I936" s="203"/>
      <c r="J936" s="203"/>
      <c r="V936" s="17"/>
      <c r="AC936" s="206"/>
      <c r="AD936" s="206"/>
      <c r="AE936" s="206"/>
    </row>
    <row r="937" spans="2:41">
      <c r="H937" s="203"/>
      <c r="I937" s="203"/>
      <c r="J937" s="203"/>
      <c r="V937" s="17"/>
      <c r="AC937" s="206"/>
      <c r="AD937" s="206"/>
      <c r="AE937" s="20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04" t="s">
        <v>20</v>
      </c>
      <c r="F941" s="204"/>
      <c r="G941" s="204"/>
      <c r="H941" s="204"/>
      <c r="V941" s="17"/>
      <c r="X941" s="23" t="s">
        <v>32</v>
      </c>
      <c r="Y941" s="20">
        <f>IF(B941="PAGADO",0,C946)</f>
        <v>0</v>
      </c>
      <c r="AA941" s="204" t="s">
        <v>20</v>
      </c>
      <c r="AB941" s="204"/>
      <c r="AC941" s="204"/>
      <c r="AD941" s="204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7" t="str">
        <f>IF(C946&lt;0,"NO PAGAR","COBRAR")</f>
        <v>COBRAR</v>
      </c>
      <c r="C947" s="20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7" t="str">
        <f>IF(Y946&lt;0,"NO PAGAR","COBRAR")</f>
        <v>COBRAR</v>
      </c>
      <c r="Y947" s="20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8" t="s">
        <v>9</v>
      </c>
      <c r="C948" s="19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8" t="s">
        <v>9</v>
      </c>
      <c r="Y948" s="19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00" t="s">
        <v>7</v>
      </c>
      <c r="F957" s="201"/>
      <c r="G957" s="20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00" t="s">
        <v>7</v>
      </c>
      <c r="AB957" s="201"/>
      <c r="AC957" s="20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00" t="s">
        <v>7</v>
      </c>
      <c r="O959" s="201"/>
      <c r="P959" s="201"/>
      <c r="Q959" s="202"/>
      <c r="R959" s="18">
        <f>SUM(R943:R958)</f>
        <v>0</v>
      </c>
      <c r="S959" s="3"/>
      <c r="V959" s="17"/>
      <c r="X959" s="12"/>
      <c r="Y959" s="10"/>
      <c r="AJ959" s="200" t="s">
        <v>7</v>
      </c>
      <c r="AK959" s="201"/>
      <c r="AL959" s="201"/>
      <c r="AM959" s="202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03" t="s">
        <v>30</v>
      </c>
      <c r="I981" s="203"/>
      <c r="J981" s="203"/>
      <c r="V981" s="17"/>
      <c r="AA981" s="203" t="s">
        <v>31</v>
      </c>
      <c r="AB981" s="203"/>
      <c r="AC981" s="203"/>
    </row>
    <row r="982" spans="1:43">
      <c r="H982" s="203"/>
      <c r="I982" s="203"/>
      <c r="J982" s="203"/>
      <c r="V982" s="17"/>
      <c r="AA982" s="203"/>
      <c r="AB982" s="203"/>
      <c r="AC982" s="203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04" t="s">
        <v>20</v>
      </c>
      <c r="F986" s="204"/>
      <c r="G986" s="204"/>
      <c r="H986" s="204"/>
      <c r="V986" s="17"/>
      <c r="X986" s="23" t="s">
        <v>32</v>
      </c>
      <c r="Y986" s="20">
        <f>IF(B1786="PAGADO",0,C991)</f>
        <v>0</v>
      </c>
      <c r="AA986" s="204" t="s">
        <v>20</v>
      </c>
      <c r="AB986" s="204"/>
      <c r="AC986" s="204"/>
      <c r="AD986" s="204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5" t="str">
        <f>IF(Y991&lt;0,"NO PAGAR","COBRAR'")</f>
        <v>COBRAR'</v>
      </c>
      <c r="Y992" s="20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05" t="str">
        <f>IF(C991&lt;0,"NO PAGAR","COBRAR'")</f>
        <v>COBRAR'</v>
      </c>
      <c r="C993" s="20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8" t="s">
        <v>9</v>
      </c>
      <c r="C994" s="19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8" t="s">
        <v>9</v>
      </c>
      <c r="Y994" s="19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00" t="s">
        <v>7</v>
      </c>
      <c r="F1002" s="201"/>
      <c r="G1002" s="20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00" t="s">
        <v>7</v>
      </c>
      <c r="AB1002" s="201"/>
      <c r="AC1002" s="20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00" t="s">
        <v>7</v>
      </c>
      <c r="O1004" s="201"/>
      <c r="P1004" s="201"/>
      <c r="Q1004" s="202"/>
      <c r="R1004" s="18">
        <f>SUM(R988:R1003)</f>
        <v>0</v>
      </c>
      <c r="S1004" s="3"/>
      <c r="V1004" s="17"/>
      <c r="X1004" s="12"/>
      <c r="Y1004" s="10"/>
      <c r="AJ1004" s="200" t="s">
        <v>7</v>
      </c>
      <c r="AK1004" s="201"/>
      <c r="AL1004" s="201"/>
      <c r="AM1004" s="202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06" t="s">
        <v>29</v>
      </c>
      <c r="AD1028" s="206"/>
      <c r="AE1028" s="206"/>
    </row>
    <row r="1029" spans="2:41">
      <c r="H1029" s="203" t="s">
        <v>28</v>
      </c>
      <c r="I1029" s="203"/>
      <c r="J1029" s="203"/>
      <c r="V1029" s="17"/>
      <c r="AC1029" s="206"/>
      <c r="AD1029" s="206"/>
      <c r="AE1029" s="206"/>
    </row>
    <row r="1030" spans="2:41">
      <c r="H1030" s="203"/>
      <c r="I1030" s="203"/>
      <c r="J1030" s="203"/>
      <c r="V1030" s="17"/>
      <c r="AC1030" s="206"/>
      <c r="AD1030" s="206"/>
      <c r="AE1030" s="20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04" t="s">
        <v>20</v>
      </c>
      <c r="F1034" s="204"/>
      <c r="G1034" s="204"/>
      <c r="H1034" s="204"/>
      <c r="V1034" s="17"/>
      <c r="X1034" s="23" t="s">
        <v>32</v>
      </c>
      <c r="Y1034" s="20">
        <f>IF(B1034="PAGADO",0,C1039)</f>
        <v>0</v>
      </c>
      <c r="AA1034" s="204" t="s">
        <v>20</v>
      </c>
      <c r="AB1034" s="204"/>
      <c r="AC1034" s="204"/>
      <c r="AD1034" s="204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7" t="str">
        <f>IF(C1039&lt;0,"NO PAGAR","COBRAR")</f>
        <v>COBRAR</v>
      </c>
      <c r="C1040" s="20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7" t="str">
        <f>IF(Y1039&lt;0,"NO PAGAR","COBRAR")</f>
        <v>COBRAR</v>
      </c>
      <c r="Y1040" s="20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8" t="s">
        <v>9</v>
      </c>
      <c r="C1041" s="19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8" t="s">
        <v>9</v>
      </c>
      <c r="Y1041" s="19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00" t="s">
        <v>7</v>
      </c>
      <c r="F1050" s="201"/>
      <c r="G1050" s="20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00" t="s">
        <v>7</v>
      </c>
      <c r="AB1050" s="201"/>
      <c r="AC1050" s="20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00" t="s">
        <v>7</v>
      </c>
      <c r="O1052" s="201"/>
      <c r="P1052" s="201"/>
      <c r="Q1052" s="202"/>
      <c r="R1052" s="18">
        <f>SUM(R1036:R1051)</f>
        <v>0</v>
      </c>
      <c r="S1052" s="3"/>
      <c r="V1052" s="17"/>
      <c r="X1052" s="12"/>
      <c r="Y1052" s="10"/>
      <c r="AJ1052" s="200" t="s">
        <v>7</v>
      </c>
      <c r="AK1052" s="201"/>
      <c r="AL1052" s="201"/>
      <c r="AM1052" s="202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03" t="s">
        <v>30</v>
      </c>
      <c r="I1074" s="203"/>
      <c r="J1074" s="203"/>
      <c r="V1074" s="17"/>
      <c r="AA1074" s="203" t="s">
        <v>31</v>
      </c>
      <c r="AB1074" s="203"/>
      <c r="AC1074" s="203"/>
    </row>
    <row r="1075" spans="2:41">
      <c r="H1075" s="203"/>
      <c r="I1075" s="203"/>
      <c r="J1075" s="203"/>
      <c r="V1075" s="17"/>
      <c r="AA1075" s="203"/>
      <c r="AB1075" s="203"/>
      <c r="AC1075" s="203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04" t="s">
        <v>20</v>
      </c>
      <c r="F1079" s="204"/>
      <c r="G1079" s="204"/>
      <c r="H1079" s="204"/>
      <c r="V1079" s="17"/>
      <c r="X1079" s="23" t="s">
        <v>32</v>
      </c>
      <c r="Y1079" s="20">
        <f>IF(B1879="PAGADO",0,C1084)</f>
        <v>0</v>
      </c>
      <c r="AA1079" s="204" t="s">
        <v>20</v>
      </c>
      <c r="AB1079" s="204"/>
      <c r="AC1079" s="204"/>
      <c r="AD1079" s="204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5" t="str">
        <f>IF(Y1084&lt;0,"NO PAGAR","COBRAR'")</f>
        <v>COBRAR'</v>
      </c>
      <c r="Y1085" s="20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05" t="str">
        <f>IF(C1084&lt;0,"NO PAGAR","COBRAR'")</f>
        <v>COBRAR'</v>
      </c>
      <c r="C1086" s="20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8" t="s">
        <v>9</v>
      </c>
      <c r="C1087" s="19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8" t="s">
        <v>9</v>
      </c>
      <c r="Y1087" s="19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00" t="s">
        <v>7</v>
      </c>
      <c r="F1095" s="201"/>
      <c r="G1095" s="20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00" t="s">
        <v>7</v>
      </c>
      <c r="AB1095" s="201"/>
      <c r="AC1095" s="20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00" t="s">
        <v>7</v>
      </c>
      <c r="O1097" s="201"/>
      <c r="P1097" s="201"/>
      <c r="Q1097" s="202"/>
      <c r="R1097" s="18">
        <f>SUM(R1081:R1096)</f>
        <v>0</v>
      </c>
      <c r="S1097" s="3"/>
      <c r="V1097" s="17"/>
      <c r="X1097" s="12"/>
      <c r="Y1097" s="10"/>
      <c r="AJ1097" s="200" t="s">
        <v>7</v>
      </c>
      <c r="AK1097" s="201"/>
      <c r="AL1097" s="201"/>
      <c r="AM1097" s="202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4" t="s">
        <v>224</v>
      </c>
      <c r="F8" s="204"/>
      <c r="G8" s="204"/>
      <c r="H8" s="204"/>
      <c r="V8" s="17"/>
      <c r="X8" s="23" t="s">
        <v>156</v>
      </c>
      <c r="Y8" s="20">
        <f>IF(B8="PAGADO",0,C13)</f>
        <v>0</v>
      </c>
      <c r="AA8" s="204" t="s">
        <v>215</v>
      </c>
      <c r="AB8" s="204"/>
      <c r="AC8" s="204"/>
      <c r="AD8" s="204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4" t="s">
        <v>202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238</v>
      </c>
      <c r="AB53" s="204"/>
      <c r="AC53" s="204"/>
      <c r="AD53" s="204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3" t="s">
        <v>28</v>
      </c>
      <c r="I101" s="203"/>
      <c r="J101" s="203"/>
      <c r="V101" s="17"/>
      <c r="AC101" s="206"/>
      <c r="AD101" s="206"/>
      <c r="AE101" s="206"/>
    </row>
    <row r="102" spans="2:41">
      <c r="H102" s="203"/>
      <c r="I102" s="203"/>
      <c r="J102" s="203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4"/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04" t="s">
        <v>20</v>
      </c>
      <c r="F151" s="204"/>
      <c r="G151" s="204"/>
      <c r="H151" s="204"/>
      <c r="V151" s="17"/>
      <c r="X151" s="23" t="s">
        <v>32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0" t="s">
        <v>7</v>
      </c>
      <c r="F167" s="201"/>
      <c r="G167" s="20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6" t="s">
        <v>29</v>
      </c>
      <c r="AD194" s="206"/>
      <c r="AE194" s="206"/>
    </row>
    <row r="195" spans="2:41">
      <c r="H195" s="203" t="s">
        <v>28</v>
      </c>
      <c r="I195" s="203"/>
      <c r="J195" s="203"/>
      <c r="V195" s="17"/>
      <c r="AC195" s="206"/>
      <c r="AD195" s="206"/>
      <c r="AE195" s="206"/>
    </row>
    <row r="196" spans="2:41">
      <c r="H196" s="203"/>
      <c r="I196" s="203"/>
      <c r="J196" s="203"/>
      <c r="V196" s="17"/>
      <c r="AC196" s="206"/>
      <c r="AD196" s="206"/>
      <c r="AE196" s="20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04" t="s">
        <v>398</v>
      </c>
      <c r="F200" s="204"/>
      <c r="G200" s="204"/>
      <c r="H200" s="204"/>
      <c r="V200" s="17"/>
      <c r="X200" s="23" t="s">
        <v>82</v>
      </c>
      <c r="Y200" s="20">
        <f>IF(B200="PAGADO",0,C205)</f>
        <v>0</v>
      </c>
      <c r="AA200" s="204" t="s">
        <v>435</v>
      </c>
      <c r="AB200" s="204"/>
      <c r="AC200" s="204"/>
      <c r="AD200" s="204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7" t="str">
        <f>IF(C205&lt;0,"NO PAGAR","COBRAR")</f>
        <v>COBRAR</v>
      </c>
      <c r="C206" s="20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7" t="str">
        <f>IF(Y205&lt;0,"NO PAGAR","COBRAR")</f>
        <v>COBRAR</v>
      </c>
      <c r="Y206" s="20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8" t="s">
        <v>9</v>
      </c>
      <c r="C207" s="19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8" t="s">
        <v>9</v>
      </c>
      <c r="Y207" s="19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0" t="s">
        <v>7</v>
      </c>
      <c r="F216" s="201"/>
      <c r="G216" s="20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0" t="s">
        <v>7</v>
      </c>
      <c r="AB216" s="201"/>
      <c r="AC216" s="20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0" t="s">
        <v>7</v>
      </c>
      <c r="O218" s="201"/>
      <c r="P218" s="201"/>
      <c r="Q218" s="202"/>
      <c r="R218" s="18">
        <f>SUM(R202:R217)</f>
        <v>50</v>
      </c>
      <c r="S218" s="3"/>
      <c r="V218" s="17"/>
      <c r="X218" s="12"/>
      <c r="Y218" s="10"/>
      <c r="AJ218" s="200" t="s">
        <v>7</v>
      </c>
      <c r="AK218" s="201"/>
      <c r="AL218" s="201"/>
      <c r="AM218" s="20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3" t="s">
        <v>30</v>
      </c>
      <c r="I240" s="203"/>
      <c r="J240" s="203"/>
      <c r="V240" s="17"/>
      <c r="AA240" s="203" t="s">
        <v>31</v>
      </c>
      <c r="AB240" s="203"/>
      <c r="AC240" s="203"/>
    </row>
    <row r="241" spans="2:41">
      <c r="H241" s="203"/>
      <c r="I241" s="203"/>
      <c r="J241" s="203"/>
      <c r="V241" s="17"/>
      <c r="AA241" s="203"/>
      <c r="AB241" s="203"/>
      <c r="AC241" s="20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04" t="s">
        <v>513</v>
      </c>
      <c r="F245" s="204"/>
      <c r="G245" s="204"/>
      <c r="H245" s="204"/>
      <c r="O245" s="224" t="s">
        <v>248</v>
      </c>
      <c r="P245" s="224"/>
      <c r="Q245" s="224"/>
      <c r="R245" s="224"/>
      <c r="V245" s="17"/>
      <c r="X245" s="23" t="s">
        <v>32</v>
      </c>
      <c r="Y245" s="20">
        <f>IF(B245="PAGADO",0,C250)</f>
        <v>0</v>
      </c>
      <c r="AA245" s="204" t="s">
        <v>398</v>
      </c>
      <c r="AB245" s="204"/>
      <c r="AC245" s="204"/>
      <c r="AD245" s="204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05" t="str">
        <f>IF(Y250&lt;0,"NO PAGAR","COBRAR'")</f>
        <v>NO PAGAR</v>
      </c>
      <c r="Y251" s="20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5" t="str">
        <f>IF(C250&lt;0,"NO PAGAR","COBRAR'")</f>
        <v>COBRAR'</v>
      </c>
      <c r="C252" s="205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8" t="s">
        <v>9</v>
      </c>
      <c r="C253" s="19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8" t="s">
        <v>9</v>
      </c>
      <c r="Y253" s="19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0" t="s">
        <v>7</v>
      </c>
      <c r="F261" s="201"/>
      <c r="G261" s="20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0" t="s">
        <v>7</v>
      </c>
      <c r="AB261" s="201"/>
      <c r="AC261" s="20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0" t="s">
        <v>7</v>
      </c>
      <c r="O263" s="201"/>
      <c r="P263" s="201"/>
      <c r="Q263" s="202"/>
      <c r="R263" s="18">
        <f>SUM(R247:R262)</f>
        <v>520</v>
      </c>
      <c r="S263" s="3"/>
      <c r="V263" s="17"/>
      <c r="X263" s="12"/>
      <c r="Y263" s="10"/>
      <c r="AE263" t="s">
        <v>559</v>
      </c>
      <c r="AJ263" s="200" t="s">
        <v>7</v>
      </c>
      <c r="AK263" s="201"/>
      <c r="AL263" s="201"/>
      <c r="AM263" s="202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6" t="s">
        <v>29</v>
      </c>
      <c r="AD286" s="206"/>
      <c r="AE286" s="206"/>
    </row>
    <row r="287" spans="2:31">
      <c r="H287" s="203" t="s">
        <v>28</v>
      </c>
      <c r="I287" s="203"/>
      <c r="J287" s="203"/>
      <c r="V287" s="17"/>
      <c r="AC287" s="206"/>
      <c r="AD287" s="206"/>
      <c r="AE287" s="206"/>
    </row>
    <row r="288" spans="2:31">
      <c r="H288" s="203"/>
      <c r="I288" s="203"/>
      <c r="J288" s="203"/>
      <c r="V288" s="17"/>
      <c r="AC288" s="206"/>
      <c r="AD288" s="206"/>
      <c r="AE288" s="20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04" t="s">
        <v>20</v>
      </c>
      <c r="F292" s="204"/>
      <c r="G292" s="204"/>
      <c r="H292" s="204"/>
      <c r="V292" s="17"/>
      <c r="X292" s="23" t="s">
        <v>32</v>
      </c>
      <c r="Y292" s="20">
        <f>IF(B292="PAGADO",0,C297)</f>
        <v>-200</v>
      </c>
      <c r="AA292" s="204" t="s">
        <v>610</v>
      </c>
      <c r="AB292" s="204"/>
      <c r="AC292" s="204"/>
      <c r="AD292" s="20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7" t="str">
        <f>IF(C297&lt;0,"NO PAGAR","COBRAR")</f>
        <v>NO PAGAR</v>
      </c>
      <c r="C298" s="20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7" t="str">
        <f>IF(Y297&lt;0,"NO PAGAR","COBRAR")</f>
        <v>COBRAR</v>
      </c>
      <c r="Y298" s="20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8" t="s">
        <v>9</v>
      </c>
      <c r="C299" s="19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8" t="s">
        <v>9</v>
      </c>
      <c r="Y299" s="19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0" t="s">
        <v>7</v>
      </c>
      <c r="F308" s="201"/>
      <c r="G308" s="20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00" t="s">
        <v>7</v>
      </c>
      <c r="AB308" s="201"/>
      <c r="AC308" s="20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0" t="s">
        <v>7</v>
      </c>
      <c r="O310" s="201"/>
      <c r="P310" s="201"/>
      <c r="Q310" s="202"/>
      <c r="R310" s="18">
        <f>SUM(R294:R309)</f>
        <v>0</v>
      </c>
      <c r="S310" s="3"/>
      <c r="V310" s="17"/>
      <c r="X310" s="12"/>
      <c r="Y310" s="10"/>
      <c r="AJ310" s="200" t="s">
        <v>7</v>
      </c>
      <c r="AK310" s="201"/>
      <c r="AL310" s="201"/>
      <c r="AM310" s="202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3" t="s">
        <v>30</v>
      </c>
      <c r="I332" s="203"/>
      <c r="J332" s="203"/>
      <c r="V332" s="17"/>
      <c r="AA332" s="203" t="s">
        <v>31</v>
      </c>
      <c r="AB332" s="203"/>
      <c r="AC332" s="203"/>
    </row>
    <row r="333" spans="1:43">
      <c r="H333" s="203"/>
      <c r="I333" s="203"/>
      <c r="J333" s="203"/>
      <c r="V333" s="17"/>
      <c r="AA333" s="203"/>
      <c r="AB333" s="203"/>
      <c r="AC333" s="20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04" t="s">
        <v>20</v>
      </c>
      <c r="F337" s="204"/>
      <c r="G337" s="204"/>
      <c r="H337" s="204"/>
      <c r="V337" s="17"/>
      <c r="X337" s="23" t="s">
        <v>32</v>
      </c>
      <c r="Y337" s="20">
        <f>IF(B1129="PAGADO",0,C342)</f>
        <v>14</v>
      </c>
      <c r="AA337" s="204" t="s">
        <v>20</v>
      </c>
      <c r="AB337" s="204"/>
      <c r="AC337" s="204"/>
      <c r="AD337" s="20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5" t="str">
        <f>IF(Y342&lt;0,"NO PAGAR","COBRAR'")</f>
        <v>COBRAR'</v>
      </c>
      <c r="Y343" s="20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5" t="str">
        <f>IF(C342&lt;0,"NO PAGAR","COBRAR'")</f>
        <v>COBRAR'</v>
      </c>
      <c r="C344" s="20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8" t="s">
        <v>9</v>
      </c>
      <c r="C345" s="19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8" t="s">
        <v>9</v>
      </c>
      <c r="Y345" s="19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0" t="s">
        <v>7</v>
      </c>
      <c r="F353" s="201"/>
      <c r="G353" s="20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0" t="s">
        <v>7</v>
      </c>
      <c r="AB353" s="201"/>
      <c r="AC353" s="20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0" t="s">
        <v>7</v>
      </c>
      <c r="O355" s="201"/>
      <c r="P355" s="201"/>
      <c r="Q355" s="202"/>
      <c r="R355" s="18">
        <f>SUM(R339:R354)</f>
        <v>0</v>
      </c>
      <c r="S355" s="3"/>
      <c r="V355" s="17"/>
      <c r="X355" s="12"/>
      <c r="Y355" s="10"/>
      <c r="AJ355" s="200" t="s">
        <v>7</v>
      </c>
      <c r="AK355" s="201"/>
      <c r="AL355" s="201"/>
      <c r="AM355" s="20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6" t="s">
        <v>29</v>
      </c>
      <c r="AD379" s="206"/>
      <c r="AE379" s="206"/>
    </row>
    <row r="380" spans="2:31">
      <c r="H380" s="203" t="s">
        <v>28</v>
      </c>
      <c r="I380" s="203"/>
      <c r="J380" s="203"/>
      <c r="V380" s="17"/>
      <c r="AC380" s="206"/>
      <c r="AD380" s="206"/>
      <c r="AE380" s="206"/>
    </row>
    <row r="381" spans="2:31">
      <c r="H381" s="203"/>
      <c r="I381" s="203"/>
      <c r="J381" s="203"/>
      <c r="V381" s="17"/>
      <c r="AC381" s="206"/>
      <c r="AD381" s="206"/>
      <c r="AE381" s="20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04" t="s">
        <v>20</v>
      </c>
      <c r="F385" s="204"/>
      <c r="G385" s="204"/>
      <c r="H385" s="204"/>
      <c r="V385" s="17"/>
      <c r="X385" s="23" t="s">
        <v>32</v>
      </c>
      <c r="Y385" s="20">
        <f>IF(B385="PAGADO",0,C390)</f>
        <v>14</v>
      </c>
      <c r="AA385" s="204" t="s">
        <v>20</v>
      </c>
      <c r="AB385" s="204"/>
      <c r="AC385" s="204"/>
      <c r="AD385" s="20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7" t="str">
        <f>IF(C390&lt;0,"NO PAGAR","COBRAR")</f>
        <v>COBRAR</v>
      </c>
      <c r="C391" s="20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7" t="str">
        <f>IF(Y390&lt;0,"NO PAGAR","COBRAR")</f>
        <v>COBRAR</v>
      </c>
      <c r="Y391" s="20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8" t="s">
        <v>9</v>
      </c>
      <c r="C392" s="19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8" t="s">
        <v>9</v>
      </c>
      <c r="Y392" s="19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0" t="s">
        <v>7</v>
      </c>
      <c r="F401" s="201"/>
      <c r="G401" s="20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0" t="s">
        <v>7</v>
      </c>
      <c r="AB401" s="201"/>
      <c r="AC401" s="20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0" t="s">
        <v>7</v>
      </c>
      <c r="O403" s="201"/>
      <c r="P403" s="201"/>
      <c r="Q403" s="202"/>
      <c r="R403" s="18">
        <f>SUM(R387:R402)</f>
        <v>0</v>
      </c>
      <c r="S403" s="3"/>
      <c r="V403" s="17"/>
      <c r="X403" s="12"/>
      <c r="Y403" s="10"/>
      <c r="AJ403" s="200" t="s">
        <v>7</v>
      </c>
      <c r="AK403" s="201"/>
      <c r="AL403" s="201"/>
      <c r="AM403" s="20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03" t="s">
        <v>30</v>
      </c>
      <c r="I425" s="203"/>
      <c r="J425" s="203"/>
      <c r="V425" s="17"/>
      <c r="AA425" s="203" t="s">
        <v>31</v>
      </c>
      <c r="AB425" s="203"/>
      <c r="AC425" s="203"/>
    </row>
    <row r="426" spans="1:43">
      <c r="H426" s="203"/>
      <c r="I426" s="203"/>
      <c r="J426" s="203"/>
      <c r="V426" s="17"/>
      <c r="AA426" s="203"/>
      <c r="AB426" s="203"/>
      <c r="AC426" s="20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04" t="s">
        <v>435</v>
      </c>
      <c r="F430" s="204"/>
      <c r="G430" s="204"/>
      <c r="H430" s="204"/>
      <c r="V430" s="17"/>
      <c r="X430" s="23" t="s">
        <v>75</v>
      </c>
      <c r="Y430" s="20">
        <f>IF(B430="PAGADO",0,C435)</f>
        <v>0</v>
      </c>
      <c r="AA430" s="204" t="s">
        <v>20</v>
      </c>
      <c r="AB430" s="204"/>
      <c r="AC430" s="204"/>
      <c r="AD430" s="204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5" t="str">
        <f>IF(Y435&lt;0,"NO PAGAR","COBRAR'")</f>
        <v>COBRAR'</v>
      </c>
      <c r="Y436" s="20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5" t="str">
        <f>IF(C435&lt;0,"NO PAGAR","COBRAR'")</f>
        <v>COBRAR'</v>
      </c>
      <c r="C437" s="20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8" t="s">
        <v>9</v>
      </c>
      <c r="C438" s="19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8" t="s">
        <v>9</v>
      </c>
      <c r="Y438" s="19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0" t="s">
        <v>7</v>
      </c>
      <c r="F446" s="201"/>
      <c r="G446" s="20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0" t="s">
        <v>7</v>
      </c>
      <c r="AB446" s="201"/>
      <c r="AC446" s="20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0" t="s">
        <v>7</v>
      </c>
      <c r="O448" s="201"/>
      <c r="P448" s="201"/>
      <c r="Q448" s="202"/>
      <c r="R448" s="18">
        <f>SUM(R432:R447)</f>
        <v>0</v>
      </c>
      <c r="S448" s="3"/>
      <c r="V448" s="17"/>
      <c r="X448" s="12"/>
      <c r="Y448" s="10"/>
      <c r="AJ448" s="200" t="s">
        <v>7</v>
      </c>
      <c r="AK448" s="201"/>
      <c r="AL448" s="201"/>
      <c r="AM448" s="202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06" t="s">
        <v>29</v>
      </c>
      <c r="AD468" s="206"/>
      <c r="AE468" s="206"/>
    </row>
    <row r="469" spans="2:41">
      <c r="H469" s="203" t="s">
        <v>28</v>
      </c>
      <c r="I469" s="203"/>
      <c r="J469" s="203"/>
      <c r="V469" s="17"/>
      <c r="AC469" s="206"/>
      <c r="AD469" s="206"/>
      <c r="AE469" s="206"/>
    </row>
    <row r="470" spans="2:41">
      <c r="H470" s="203"/>
      <c r="I470" s="203"/>
      <c r="J470" s="203"/>
      <c r="V470" s="17"/>
      <c r="AC470" s="206"/>
      <c r="AD470" s="206"/>
      <c r="AE470" s="20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04" t="s">
        <v>20</v>
      </c>
      <c r="F474" s="204"/>
      <c r="G474" s="204"/>
      <c r="H474" s="204"/>
      <c r="V474" s="17"/>
      <c r="X474" s="23" t="s">
        <v>32</v>
      </c>
      <c r="Y474" s="20">
        <f>IF(B474="PAGADO",0,C479)</f>
        <v>0</v>
      </c>
      <c r="AA474" s="204" t="s">
        <v>20</v>
      </c>
      <c r="AB474" s="204"/>
      <c r="AC474" s="204"/>
      <c r="AD474" s="204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7" t="str">
        <f>IF(C479&lt;0,"NO PAGAR","COBRAR")</f>
        <v>COBRAR</v>
      </c>
      <c r="C480" s="20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7" t="str">
        <f>IF(Y479&lt;0,"NO PAGAR","COBRAR")</f>
        <v>COBRAR</v>
      </c>
      <c r="Y480" s="20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8" t="s">
        <v>9</v>
      </c>
      <c r="C481" s="19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8" t="s">
        <v>9</v>
      </c>
      <c r="Y481" s="19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00" t="s">
        <v>7</v>
      </c>
      <c r="F490" s="201"/>
      <c r="G490" s="20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00" t="s">
        <v>7</v>
      </c>
      <c r="AB490" s="201"/>
      <c r="AC490" s="20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00" t="s">
        <v>7</v>
      </c>
      <c r="O492" s="201"/>
      <c r="P492" s="201"/>
      <c r="Q492" s="202"/>
      <c r="R492" s="18">
        <f>SUM(R476:R491)</f>
        <v>0</v>
      </c>
      <c r="S492" s="3"/>
      <c r="V492" s="17"/>
      <c r="X492" s="12"/>
      <c r="Y492" s="10"/>
      <c r="AJ492" s="200" t="s">
        <v>7</v>
      </c>
      <c r="AK492" s="201"/>
      <c r="AL492" s="201"/>
      <c r="AM492" s="202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03" t="s">
        <v>30</v>
      </c>
      <c r="I514" s="203"/>
      <c r="J514" s="203"/>
      <c r="V514" s="17"/>
      <c r="AA514" s="203" t="s">
        <v>31</v>
      </c>
      <c r="AB514" s="203"/>
      <c r="AC514" s="203"/>
    </row>
    <row r="515" spans="2:41">
      <c r="H515" s="203"/>
      <c r="I515" s="203"/>
      <c r="J515" s="203"/>
      <c r="V515" s="17"/>
      <c r="AA515" s="203"/>
      <c r="AB515" s="203"/>
      <c r="AC515" s="203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04" t="s">
        <v>20</v>
      </c>
      <c r="F519" s="204"/>
      <c r="G519" s="204"/>
      <c r="H519" s="204"/>
      <c r="V519" s="17"/>
      <c r="X519" s="23" t="s">
        <v>32</v>
      </c>
      <c r="Y519" s="20">
        <f>IF(B1319="PAGADO",0,C524)</f>
        <v>0</v>
      </c>
      <c r="AA519" s="204" t="s">
        <v>20</v>
      </c>
      <c r="AB519" s="204"/>
      <c r="AC519" s="204"/>
      <c r="AD519" s="204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5" t="str">
        <f>IF(Y524&lt;0,"NO PAGAR","COBRAR'")</f>
        <v>COBRAR'</v>
      </c>
      <c r="Y525" s="20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05" t="str">
        <f>IF(C524&lt;0,"NO PAGAR","COBRAR'")</f>
        <v>COBRAR'</v>
      </c>
      <c r="C526" s="20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8" t="s">
        <v>9</v>
      </c>
      <c r="C527" s="19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8" t="s">
        <v>9</v>
      </c>
      <c r="Y527" s="19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00" t="s">
        <v>7</v>
      </c>
      <c r="F535" s="201"/>
      <c r="G535" s="20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00" t="s">
        <v>7</v>
      </c>
      <c r="AB535" s="201"/>
      <c r="AC535" s="20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00" t="s">
        <v>7</v>
      </c>
      <c r="O537" s="201"/>
      <c r="P537" s="201"/>
      <c r="Q537" s="202"/>
      <c r="R537" s="18">
        <f>SUM(R521:R536)</f>
        <v>0</v>
      </c>
      <c r="S537" s="3"/>
      <c r="V537" s="17"/>
      <c r="X537" s="12"/>
      <c r="Y537" s="10"/>
      <c r="AJ537" s="200" t="s">
        <v>7</v>
      </c>
      <c r="AK537" s="201"/>
      <c r="AL537" s="201"/>
      <c r="AM537" s="202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06" t="s">
        <v>29</v>
      </c>
      <c r="AD567" s="206"/>
      <c r="AE567" s="206"/>
    </row>
    <row r="568" spans="2:41">
      <c r="H568" s="203" t="s">
        <v>28</v>
      </c>
      <c r="I568" s="203"/>
      <c r="J568" s="203"/>
      <c r="V568" s="17"/>
      <c r="AC568" s="206"/>
      <c r="AD568" s="206"/>
      <c r="AE568" s="206"/>
    </row>
    <row r="569" spans="2:41">
      <c r="H569" s="203"/>
      <c r="I569" s="203"/>
      <c r="J569" s="203"/>
      <c r="V569" s="17"/>
      <c r="AC569" s="206"/>
      <c r="AD569" s="206"/>
      <c r="AE569" s="20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04" t="s">
        <v>20</v>
      </c>
      <c r="F573" s="204"/>
      <c r="G573" s="204"/>
      <c r="H573" s="204"/>
      <c r="V573" s="17"/>
      <c r="X573" s="23" t="s">
        <v>32</v>
      </c>
      <c r="Y573" s="20">
        <f>IF(B573="PAGADO",0,C578)</f>
        <v>0</v>
      </c>
      <c r="AA573" s="204" t="s">
        <v>20</v>
      </c>
      <c r="AB573" s="204"/>
      <c r="AC573" s="204"/>
      <c r="AD573" s="204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7" t="str">
        <f>IF(C578&lt;0,"NO PAGAR","COBRAR")</f>
        <v>COBRAR</v>
      </c>
      <c r="C579" s="20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7" t="str">
        <f>IF(Y578&lt;0,"NO PAGAR","COBRAR")</f>
        <v>COBRAR</v>
      </c>
      <c r="Y579" s="20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8" t="s">
        <v>9</v>
      </c>
      <c r="C580" s="19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8" t="s">
        <v>9</v>
      </c>
      <c r="Y580" s="19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00" t="s">
        <v>7</v>
      </c>
      <c r="F589" s="201"/>
      <c r="G589" s="20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00" t="s">
        <v>7</v>
      </c>
      <c r="AB589" s="201"/>
      <c r="AC589" s="20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00" t="s">
        <v>7</v>
      </c>
      <c r="O591" s="201"/>
      <c r="P591" s="201"/>
      <c r="Q591" s="202"/>
      <c r="R591" s="18">
        <f>SUM(R575:R590)</f>
        <v>0</v>
      </c>
      <c r="S591" s="3"/>
      <c r="V591" s="17"/>
      <c r="X591" s="12"/>
      <c r="Y591" s="10"/>
      <c r="AJ591" s="200" t="s">
        <v>7</v>
      </c>
      <c r="AK591" s="201"/>
      <c r="AL591" s="201"/>
      <c r="AM591" s="202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03" t="s">
        <v>30</v>
      </c>
      <c r="I613" s="203"/>
      <c r="J613" s="203"/>
      <c r="V613" s="17"/>
      <c r="AA613" s="203" t="s">
        <v>31</v>
      </c>
      <c r="AB613" s="203"/>
      <c r="AC613" s="203"/>
    </row>
    <row r="614" spans="1:43">
      <c r="H614" s="203"/>
      <c r="I614" s="203"/>
      <c r="J614" s="203"/>
      <c r="V614" s="17"/>
      <c r="AA614" s="203"/>
      <c r="AB614" s="203"/>
      <c r="AC614" s="203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04" t="s">
        <v>20</v>
      </c>
      <c r="F618" s="204"/>
      <c r="G618" s="204"/>
      <c r="H618" s="204"/>
      <c r="V618" s="17"/>
      <c r="X618" s="23" t="s">
        <v>32</v>
      </c>
      <c r="Y618" s="20">
        <f>IF(B1418="PAGADO",0,C623)</f>
        <v>0</v>
      </c>
      <c r="AA618" s="204" t="s">
        <v>20</v>
      </c>
      <c r="AB618" s="204"/>
      <c r="AC618" s="204"/>
      <c r="AD618" s="204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5" t="str">
        <f>IF(Y623&lt;0,"NO PAGAR","COBRAR'")</f>
        <v>COBRAR'</v>
      </c>
      <c r="Y624" s="20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05" t="str">
        <f>IF(C623&lt;0,"NO PAGAR","COBRAR'")</f>
        <v>COBRAR'</v>
      </c>
      <c r="C625" s="20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8" t="s">
        <v>9</v>
      </c>
      <c r="C626" s="19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8" t="s">
        <v>9</v>
      </c>
      <c r="Y626" s="19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00" t="s">
        <v>7</v>
      </c>
      <c r="F634" s="201"/>
      <c r="G634" s="20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00" t="s">
        <v>7</v>
      </c>
      <c r="AB634" s="201"/>
      <c r="AC634" s="20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00" t="s">
        <v>7</v>
      </c>
      <c r="O636" s="201"/>
      <c r="P636" s="201"/>
      <c r="Q636" s="202"/>
      <c r="R636" s="18">
        <f>SUM(R620:R635)</f>
        <v>0</v>
      </c>
      <c r="S636" s="3"/>
      <c r="V636" s="17"/>
      <c r="X636" s="12"/>
      <c r="Y636" s="10"/>
      <c r="AJ636" s="200" t="s">
        <v>7</v>
      </c>
      <c r="AK636" s="201"/>
      <c r="AL636" s="201"/>
      <c r="AM636" s="20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06" t="s">
        <v>29</v>
      </c>
      <c r="AD660" s="206"/>
      <c r="AE660" s="206"/>
    </row>
    <row r="661" spans="2:41">
      <c r="H661" s="203" t="s">
        <v>28</v>
      </c>
      <c r="I661" s="203"/>
      <c r="J661" s="203"/>
      <c r="V661" s="17"/>
      <c r="AC661" s="206"/>
      <c r="AD661" s="206"/>
      <c r="AE661" s="206"/>
    </row>
    <row r="662" spans="2:41">
      <c r="H662" s="203"/>
      <c r="I662" s="203"/>
      <c r="J662" s="203"/>
      <c r="V662" s="17"/>
      <c r="AC662" s="206"/>
      <c r="AD662" s="206"/>
      <c r="AE662" s="20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04" t="s">
        <v>20</v>
      </c>
      <c r="F666" s="204"/>
      <c r="G666" s="204"/>
      <c r="H666" s="204"/>
      <c r="V666" s="17"/>
      <c r="X666" s="23" t="s">
        <v>32</v>
      </c>
      <c r="Y666" s="20">
        <f>IF(B666="PAGADO",0,C671)</f>
        <v>0</v>
      </c>
      <c r="AA666" s="204" t="s">
        <v>20</v>
      </c>
      <c r="AB666" s="204"/>
      <c r="AC666" s="204"/>
      <c r="AD666" s="204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7" t="str">
        <f>IF(C671&lt;0,"NO PAGAR","COBRAR")</f>
        <v>COBRAR</v>
      </c>
      <c r="C672" s="20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7" t="str">
        <f>IF(Y671&lt;0,"NO PAGAR","COBRAR")</f>
        <v>COBRAR</v>
      </c>
      <c r="Y672" s="20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8" t="s">
        <v>9</v>
      </c>
      <c r="C673" s="19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8" t="s">
        <v>9</v>
      </c>
      <c r="Y673" s="19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00" t="s">
        <v>7</v>
      </c>
      <c r="F682" s="201"/>
      <c r="G682" s="20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00" t="s">
        <v>7</v>
      </c>
      <c r="AB682" s="201"/>
      <c r="AC682" s="20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00" t="s">
        <v>7</v>
      </c>
      <c r="O684" s="201"/>
      <c r="P684" s="201"/>
      <c r="Q684" s="202"/>
      <c r="R684" s="18">
        <f>SUM(R668:R683)</f>
        <v>0</v>
      </c>
      <c r="S684" s="3"/>
      <c r="V684" s="17"/>
      <c r="X684" s="12"/>
      <c r="Y684" s="10"/>
      <c r="AJ684" s="200" t="s">
        <v>7</v>
      </c>
      <c r="AK684" s="201"/>
      <c r="AL684" s="201"/>
      <c r="AM684" s="202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03" t="s">
        <v>30</v>
      </c>
      <c r="I706" s="203"/>
      <c r="J706" s="203"/>
      <c r="V706" s="17"/>
      <c r="AA706" s="203" t="s">
        <v>31</v>
      </c>
      <c r="AB706" s="203"/>
      <c r="AC706" s="203"/>
    </row>
    <row r="707" spans="2:41">
      <c r="H707" s="203"/>
      <c r="I707" s="203"/>
      <c r="J707" s="203"/>
      <c r="V707" s="17"/>
      <c r="AA707" s="203"/>
      <c r="AB707" s="203"/>
      <c r="AC707" s="203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04" t="s">
        <v>20</v>
      </c>
      <c r="F711" s="204"/>
      <c r="G711" s="204"/>
      <c r="H711" s="204"/>
      <c r="V711" s="17"/>
      <c r="X711" s="23" t="s">
        <v>32</v>
      </c>
      <c r="Y711" s="20">
        <f>IF(B1511="PAGADO",0,C716)</f>
        <v>0</v>
      </c>
      <c r="AA711" s="204" t="s">
        <v>20</v>
      </c>
      <c r="AB711" s="204"/>
      <c r="AC711" s="204"/>
      <c r="AD711" s="204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5" t="str">
        <f>IF(Y716&lt;0,"NO PAGAR","COBRAR'")</f>
        <v>COBRAR'</v>
      </c>
      <c r="Y717" s="20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05" t="str">
        <f>IF(C716&lt;0,"NO PAGAR","COBRAR'")</f>
        <v>COBRAR'</v>
      </c>
      <c r="C718" s="20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8" t="s">
        <v>9</v>
      </c>
      <c r="C719" s="19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8" t="s">
        <v>9</v>
      </c>
      <c r="Y719" s="19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00" t="s">
        <v>7</v>
      </c>
      <c r="F727" s="201"/>
      <c r="G727" s="20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00" t="s">
        <v>7</v>
      </c>
      <c r="AB727" s="201"/>
      <c r="AC727" s="20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00" t="s">
        <v>7</v>
      </c>
      <c r="O729" s="201"/>
      <c r="P729" s="201"/>
      <c r="Q729" s="202"/>
      <c r="R729" s="18">
        <f>SUM(R713:R728)</f>
        <v>0</v>
      </c>
      <c r="S729" s="3"/>
      <c r="V729" s="17"/>
      <c r="X729" s="12"/>
      <c r="Y729" s="10"/>
      <c r="AJ729" s="200" t="s">
        <v>7</v>
      </c>
      <c r="AK729" s="201"/>
      <c r="AL729" s="201"/>
      <c r="AM729" s="20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06" t="s">
        <v>29</v>
      </c>
      <c r="AD753" s="206"/>
      <c r="AE753" s="206"/>
    </row>
    <row r="754" spans="2:41">
      <c r="H754" s="203" t="s">
        <v>28</v>
      </c>
      <c r="I754" s="203"/>
      <c r="J754" s="203"/>
      <c r="V754" s="17"/>
      <c r="AC754" s="206"/>
      <c r="AD754" s="206"/>
      <c r="AE754" s="206"/>
    </row>
    <row r="755" spans="2:41">
      <c r="H755" s="203"/>
      <c r="I755" s="203"/>
      <c r="J755" s="203"/>
      <c r="V755" s="17"/>
      <c r="AC755" s="206"/>
      <c r="AD755" s="206"/>
      <c r="AE755" s="20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04" t="s">
        <v>20</v>
      </c>
      <c r="F759" s="204"/>
      <c r="G759" s="204"/>
      <c r="H759" s="204"/>
      <c r="V759" s="17"/>
      <c r="X759" s="23" t="s">
        <v>32</v>
      </c>
      <c r="Y759" s="20">
        <f>IF(B759="PAGADO",0,C764)</f>
        <v>0</v>
      </c>
      <c r="AA759" s="204" t="s">
        <v>20</v>
      </c>
      <c r="AB759" s="204"/>
      <c r="AC759" s="204"/>
      <c r="AD759" s="204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7" t="str">
        <f>IF(C764&lt;0,"NO PAGAR","COBRAR")</f>
        <v>COBRAR</v>
      </c>
      <c r="C765" s="20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7" t="str">
        <f>IF(Y764&lt;0,"NO PAGAR","COBRAR")</f>
        <v>COBRAR</v>
      </c>
      <c r="Y765" s="20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8" t="s">
        <v>9</v>
      </c>
      <c r="C766" s="19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8" t="s">
        <v>9</v>
      </c>
      <c r="Y766" s="19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00" t="s">
        <v>7</v>
      </c>
      <c r="F775" s="201"/>
      <c r="G775" s="20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00" t="s">
        <v>7</v>
      </c>
      <c r="AB775" s="201"/>
      <c r="AC775" s="20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00" t="s">
        <v>7</v>
      </c>
      <c r="O777" s="201"/>
      <c r="P777" s="201"/>
      <c r="Q777" s="202"/>
      <c r="R777" s="18">
        <f>SUM(R761:R776)</f>
        <v>0</v>
      </c>
      <c r="S777" s="3"/>
      <c r="V777" s="17"/>
      <c r="X777" s="12"/>
      <c r="Y777" s="10"/>
      <c r="AJ777" s="200" t="s">
        <v>7</v>
      </c>
      <c r="AK777" s="201"/>
      <c r="AL777" s="201"/>
      <c r="AM777" s="202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03" t="s">
        <v>30</v>
      </c>
      <c r="I799" s="203"/>
      <c r="J799" s="203"/>
      <c r="V799" s="17"/>
      <c r="AA799" s="203" t="s">
        <v>31</v>
      </c>
      <c r="AB799" s="203"/>
      <c r="AC799" s="203"/>
    </row>
    <row r="800" spans="1:43">
      <c r="H800" s="203"/>
      <c r="I800" s="203"/>
      <c r="J800" s="203"/>
      <c r="V800" s="17"/>
      <c r="AA800" s="203"/>
      <c r="AB800" s="203"/>
      <c r="AC800" s="203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04" t="s">
        <v>20</v>
      </c>
      <c r="F804" s="204"/>
      <c r="G804" s="204"/>
      <c r="H804" s="204"/>
      <c r="V804" s="17"/>
      <c r="X804" s="23" t="s">
        <v>32</v>
      </c>
      <c r="Y804" s="20">
        <f>IF(B1604="PAGADO",0,C809)</f>
        <v>0</v>
      </c>
      <c r="AA804" s="204" t="s">
        <v>20</v>
      </c>
      <c r="AB804" s="204"/>
      <c r="AC804" s="204"/>
      <c r="AD804" s="204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5" t="str">
        <f>IF(Y809&lt;0,"NO PAGAR","COBRAR'")</f>
        <v>COBRAR'</v>
      </c>
      <c r="Y810" s="20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05" t="str">
        <f>IF(C809&lt;0,"NO PAGAR","COBRAR'")</f>
        <v>COBRAR'</v>
      </c>
      <c r="C811" s="20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8" t="s">
        <v>9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8" t="s">
        <v>9</v>
      </c>
      <c r="Y812" s="19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00" t="s">
        <v>7</v>
      </c>
      <c r="F820" s="201"/>
      <c r="G820" s="20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00" t="s">
        <v>7</v>
      </c>
      <c r="AB820" s="201"/>
      <c r="AC820" s="20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00" t="s">
        <v>7</v>
      </c>
      <c r="O822" s="201"/>
      <c r="P822" s="201"/>
      <c r="Q822" s="202"/>
      <c r="R822" s="18">
        <f>SUM(R806:R821)</f>
        <v>0</v>
      </c>
      <c r="S822" s="3"/>
      <c r="V822" s="17"/>
      <c r="X822" s="12"/>
      <c r="Y822" s="10"/>
      <c r="AJ822" s="200" t="s">
        <v>7</v>
      </c>
      <c r="AK822" s="201"/>
      <c r="AL822" s="201"/>
      <c r="AM822" s="20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06" t="s">
        <v>29</v>
      </c>
      <c r="AD846" s="206"/>
      <c r="AE846" s="206"/>
    </row>
    <row r="847" spans="5:31">
      <c r="H847" s="203" t="s">
        <v>28</v>
      </c>
      <c r="I847" s="203"/>
      <c r="J847" s="203"/>
      <c r="V847" s="17"/>
      <c r="AC847" s="206"/>
      <c r="AD847" s="206"/>
      <c r="AE847" s="206"/>
    </row>
    <row r="848" spans="5:31">
      <c r="H848" s="203"/>
      <c r="I848" s="203"/>
      <c r="J848" s="203"/>
      <c r="V848" s="17"/>
      <c r="AC848" s="206"/>
      <c r="AD848" s="206"/>
      <c r="AE848" s="20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04" t="s">
        <v>20</v>
      </c>
      <c r="F852" s="204"/>
      <c r="G852" s="204"/>
      <c r="H852" s="204"/>
      <c r="V852" s="17"/>
      <c r="X852" s="23" t="s">
        <v>32</v>
      </c>
      <c r="Y852" s="20">
        <f>IF(B852="PAGADO",0,C857)</f>
        <v>0</v>
      </c>
      <c r="AA852" s="204" t="s">
        <v>20</v>
      </c>
      <c r="AB852" s="204"/>
      <c r="AC852" s="204"/>
      <c r="AD852" s="204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7" t="str">
        <f>IF(C857&lt;0,"NO PAGAR","COBRAR")</f>
        <v>COBRAR</v>
      </c>
      <c r="C858" s="20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7" t="str">
        <f>IF(Y857&lt;0,"NO PAGAR","COBRAR")</f>
        <v>COBRAR</v>
      </c>
      <c r="Y858" s="20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8" t="s">
        <v>9</v>
      </c>
      <c r="C859" s="19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">
        <v>9</v>
      </c>
      <c r="Y859" s="19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00" t="s">
        <v>7</v>
      </c>
      <c r="F868" s="201"/>
      <c r="G868" s="20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00" t="s">
        <v>7</v>
      </c>
      <c r="AB868" s="201"/>
      <c r="AC868" s="20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00" t="s">
        <v>7</v>
      </c>
      <c r="O870" s="201"/>
      <c r="P870" s="201"/>
      <c r="Q870" s="202"/>
      <c r="R870" s="18">
        <f>SUM(R854:R869)</f>
        <v>0</v>
      </c>
      <c r="S870" s="3"/>
      <c r="V870" s="17"/>
      <c r="X870" s="12"/>
      <c r="Y870" s="10"/>
      <c r="AJ870" s="200" t="s">
        <v>7</v>
      </c>
      <c r="AK870" s="201"/>
      <c r="AL870" s="201"/>
      <c r="AM870" s="202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03" t="s">
        <v>30</v>
      </c>
      <c r="I892" s="203"/>
      <c r="J892" s="203"/>
      <c r="V892" s="17"/>
      <c r="AA892" s="203" t="s">
        <v>31</v>
      </c>
      <c r="AB892" s="203"/>
      <c r="AC892" s="203"/>
    </row>
    <row r="893" spans="1:43">
      <c r="H893" s="203"/>
      <c r="I893" s="203"/>
      <c r="J893" s="203"/>
      <c r="V893" s="17"/>
      <c r="AA893" s="203"/>
      <c r="AB893" s="203"/>
      <c r="AC893" s="203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04" t="s">
        <v>20</v>
      </c>
      <c r="F897" s="204"/>
      <c r="G897" s="204"/>
      <c r="H897" s="204"/>
      <c r="V897" s="17"/>
      <c r="X897" s="23" t="s">
        <v>32</v>
      </c>
      <c r="Y897" s="20">
        <f>IF(B1697="PAGADO",0,C902)</f>
        <v>0</v>
      </c>
      <c r="AA897" s="204" t="s">
        <v>20</v>
      </c>
      <c r="AB897" s="204"/>
      <c r="AC897" s="204"/>
      <c r="AD897" s="204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5" t="str">
        <f>IF(Y902&lt;0,"NO PAGAR","COBRAR'")</f>
        <v>COBRAR'</v>
      </c>
      <c r="Y903" s="20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05" t="str">
        <f>IF(C902&lt;0,"NO PAGAR","COBRAR'")</f>
        <v>COBRAR'</v>
      </c>
      <c r="C904" s="20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8" t="s">
        <v>9</v>
      </c>
      <c r="C905" s="19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8" t="s">
        <v>9</v>
      </c>
      <c r="Y905" s="19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00" t="s">
        <v>7</v>
      </c>
      <c r="F913" s="201"/>
      <c r="G913" s="20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00" t="s">
        <v>7</v>
      </c>
      <c r="AB913" s="201"/>
      <c r="AC913" s="20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00" t="s">
        <v>7</v>
      </c>
      <c r="O915" s="201"/>
      <c r="P915" s="201"/>
      <c r="Q915" s="202"/>
      <c r="R915" s="18">
        <f>SUM(R899:R914)</f>
        <v>0</v>
      </c>
      <c r="S915" s="3"/>
      <c r="V915" s="17"/>
      <c r="X915" s="12"/>
      <c r="Y915" s="10"/>
      <c r="AJ915" s="200" t="s">
        <v>7</v>
      </c>
      <c r="AK915" s="201"/>
      <c r="AL915" s="201"/>
      <c r="AM915" s="202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06" t="s">
        <v>29</v>
      </c>
      <c r="AD940" s="206"/>
      <c r="AE940" s="206"/>
    </row>
    <row r="941" spans="8:31">
      <c r="H941" s="203" t="s">
        <v>28</v>
      </c>
      <c r="I941" s="203"/>
      <c r="J941" s="203"/>
      <c r="V941" s="17"/>
      <c r="AC941" s="206"/>
      <c r="AD941" s="206"/>
      <c r="AE941" s="206"/>
    </row>
    <row r="942" spans="8:31">
      <c r="H942" s="203"/>
      <c r="I942" s="203"/>
      <c r="J942" s="203"/>
      <c r="V942" s="17"/>
      <c r="AC942" s="206"/>
      <c r="AD942" s="206"/>
      <c r="AE942" s="20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04" t="s">
        <v>20</v>
      </c>
      <c r="F946" s="204"/>
      <c r="G946" s="204"/>
      <c r="H946" s="204"/>
      <c r="V946" s="17"/>
      <c r="X946" s="23" t="s">
        <v>32</v>
      </c>
      <c r="Y946" s="20">
        <f>IF(B946="PAGADO",0,C951)</f>
        <v>0</v>
      </c>
      <c r="AA946" s="204" t="s">
        <v>20</v>
      </c>
      <c r="AB946" s="204"/>
      <c r="AC946" s="204"/>
      <c r="AD946" s="204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7" t="str">
        <f>IF(C951&lt;0,"NO PAGAR","COBRAR")</f>
        <v>COBRAR</v>
      </c>
      <c r="C952" s="20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7" t="str">
        <f>IF(Y951&lt;0,"NO PAGAR","COBRAR")</f>
        <v>COBRAR</v>
      </c>
      <c r="Y952" s="20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8" t="s">
        <v>9</v>
      </c>
      <c r="C953" s="19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">
        <v>9</v>
      </c>
      <c r="Y953" s="19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00" t="s">
        <v>7</v>
      </c>
      <c r="F962" s="201"/>
      <c r="G962" s="20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00" t="s">
        <v>7</v>
      </c>
      <c r="AB962" s="201"/>
      <c r="AC962" s="20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00" t="s">
        <v>7</v>
      </c>
      <c r="O964" s="201"/>
      <c r="P964" s="201"/>
      <c r="Q964" s="202"/>
      <c r="R964" s="18">
        <f>SUM(R948:R963)</f>
        <v>0</v>
      </c>
      <c r="S964" s="3"/>
      <c r="V964" s="17"/>
      <c r="X964" s="12"/>
      <c r="Y964" s="10"/>
      <c r="AJ964" s="200" t="s">
        <v>7</v>
      </c>
      <c r="AK964" s="201"/>
      <c r="AL964" s="201"/>
      <c r="AM964" s="202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03" t="s">
        <v>30</v>
      </c>
      <c r="I986" s="203"/>
      <c r="J986" s="203"/>
      <c r="V986" s="17"/>
      <c r="AA986" s="203" t="s">
        <v>31</v>
      </c>
      <c r="AB986" s="203"/>
      <c r="AC986" s="203"/>
    </row>
    <row r="987" spans="1:43">
      <c r="H987" s="203"/>
      <c r="I987" s="203"/>
      <c r="J987" s="203"/>
      <c r="V987" s="17"/>
      <c r="AA987" s="203"/>
      <c r="AB987" s="203"/>
      <c r="AC987" s="203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04" t="s">
        <v>20</v>
      </c>
      <c r="F991" s="204"/>
      <c r="G991" s="204"/>
      <c r="H991" s="204"/>
      <c r="V991" s="17"/>
      <c r="X991" s="23" t="s">
        <v>32</v>
      </c>
      <c r="Y991" s="20">
        <f>IF(B1791="PAGADO",0,C996)</f>
        <v>0</v>
      </c>
      <c r="AA991" s="204" t="s">
        <v>20</v>
      </c>
      <c r="AB991" s="204"/>
      <c r="AC991" s="204"/>
      <c r="AD991" s="204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5" t="str">
        <f>IF(Y996&lt;0,"NO PAGAR","COBRAR'")</f>
        <v>COBRAR'</v>
      </c>
      <c r="Y997" s="20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05" t="str">
        <f>IF(C996&lt;0,"NO PAGAR","COBRAR'")</f>
        <v>COBRAR'</v>
      </c>
      <c r="C998" s="20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8" t="s">
        <v>9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8" t="s">
        <v>9</v>
      </c>
      <c r="Y999" s="19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00" t="s">
        <v>7</v>
      </c>
      <c r="F1007" s="201"/>
      <c r="G1007" s="20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00" t="s">
        <v>7</v>
      </c>
      <c r="AB1007" s="201"/>
      <c r="AC1007" s="20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00" t="s">
        <v>7</v>
      </c>
      <c r="O1009" s="201"/>
      <c r="P1009" s="201"/>
      <c r="Q1009" s="202"/>
      <c r="R1009" s="18">
        <f>SUM(R993:R1008)</f>
        <v>0</v>
      </c>
      <c r="S1009" s="3"/>
      <c r="V1009" s="17"/>
      <c r="X1009" s="12"/>
      <c r="Y1009" s="10"/>
      <c r="AJ1009" s="200" t="s">
        <v>7</v>
      </c>
      <c r="AK1009" s="201"/>
      <c r="AL1009" s="201"/>
      <c r="AM1009" s="20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06" t="s">
        <v>29</v>
      </c>
      <c r="AD1033" s="206"/>
      <c r="AE1033" s="206"/>
    </row>
    <row r="1034" spans="2:41">
      <c r="H1034" s="203" t="s">
        <v>28</v>
      </c>
      <c r="I1034" s="203"/>
      <c r="J1034" s="203"/>
      <c r="V1034" s="17"/>
      <c r="AC1034" s="206"/>
      <c r="AD1034" s="206"/>
      <c r="AE1034" s="206"/>
    </row>
    <row r="1035" spans="2:41">
      <c r="H1035" s="203"/>
      <c r="I1035" s="203"/>
      <c r="J1035" s="203"/>
      <c r="V1035" s="17"/>
      <c r="AC1035" s="206"/>
      <c r="AD1035" s="206"/>
      <c r="AE1035" s="20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04" t="s">
        <v>20</v>
      </c>
      <c r="F1039" s="204"/>
      <c r="G1039" s="204"/>
      <c r="H1039" s="204"/>
      <c r="V1039" s="17"/>
      <c r="X1039" s="23" t="s">
        <v>32</v>
      </c>
      <c r="Y1039" s="20">
        <f>IF(B1039="PAGADO",0,C1044)</f>
        <v>0</v>
      </c>
      <c r="AA1039" s="204" t="s">
        <v>20</v>
      </c>
      <c r="AB1039" s="204"/>
      <c r="AC1039" s="204"/>
      <c r="AD1039" s="204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7" t="str">
        <f>IF(C1044&lt;0,"NO PAGAR","COBRAR")</f>
        <v>COBRAR</v>
      </c>
      <c r="C1045" s="20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7" t="str">
        <f>IF(Y1044&lt;0,"NO PAGAR","COBRAR")</f>
        <v>COBRAR</v>
      </c>
      <c r="Y1045" s="20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8" t="s">
        <v>9</v>
      </c>
      <c r="C1046" s="19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">
        <v>9</v>
      </c>
      <c r="Y1046" s="19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00" t="s">
        <v>7</v>
      </c>
      <c r="F1055" s="201"/>
      <c r="G1055" s="20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00" t="s">
        <v>7</v>
      </c>
      <c r="AB1055" s="201"/>
      <c r="AC1055" s="20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00" t="s">
        <v>7</v>
      </c>
      <c r="O1057" s="201"/>
      <c r="P1057" s="201"/>
      <c r="Q1057" s="202"/>
      <c r="R1057" s="18">
        <f>SUM(R1041:R1056)</f>
        <v>0</v>
      </c>
      <c r="S1057" s="3"/>
      <c r="V1057" s="17"/>
      <c r="X1057" s="12"/>
      <c r="Y1057" s="10"/>
      <c r="AJ1057" s="200" t="s">
        <v>7</v>
      </c>
      <c r="AK1057" s="201"/>
      <c r="AL1057" s="201"/>
      <c r="AM1057" s="202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03" t="s">
        <v>30</v>
      </c>
      <c r="I1079" s="203"/>
      <c r="J1079" s="203"/>
      <c r="V1079" s="17"/>
      <c r="AA1079" s="203" t="s">
        <v>31</v>
      </c>
      <c r="AB1079" s="203"/>
      <c r="AC1079" s="203"/>
    </row>
    <row r="1080" spans="1:43">
      <c r="H1080" s="203"/>
      <c r="I1080" s="203"/>
      <c r="J1080" s="203"/>
      <c r="V1080" s="17"/>
      <c r="AA1080" s="203"/>
      <c r="AB1080" s="203"/>
      <c r="AC1080" s="203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04" t="s">
        <v>20</v>
      </c>
      <c r="F1084" s="204"/>
      <c r="G1084" s="204"/>
      <c r="H1084" s="204"/>
      <c r="V1084" s="17"/>
      <c r="X1084" s="23" t="s">
        <v>32</v>
      </c>
      <c r="Y1084" s="20">
        <f>IF(B1884="PAGADO",0,C1089)</f>
        <v>0</v>
      </c>
      <c r="AA1084" s="204" t="s">
        <v>20</v>
      </c>
      <c r="AB1084" s="204"/>
      <c r="AC1084" s="204"/>
      <c r="AD1084" s="204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5" t="str">
        <f>IF(Y1089&lt;0,"NO PAGAR","COBRAR'")</f>
        <v>COBRAR'</v>
      </c>
      <c r="Y1090" s="20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05" t="str">
        <f>IF(C1089&lt;0,"NO PAGAR","COBRAR'")</f>
        <v>COBRAR'</v>
      </c>
      <c r="C1091" s="20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8" t="s">
        <v>9</v>
      </c>
      <c r="C1092" s="19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8" t="s">
        <v>9</v>
      </c>
      <c r="Y1092" s="19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00" t="s">
        <v>7</v>
      </c>
      <c r="F1100" s="201"/>
      <c r="G1100" s="20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00" t="s">
        <v>7</v>
      </c>
      <c r="AB1100" s="201"/>
      <c r="AC1100" s="20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00" t="s">
        <v>7</v>
      </c>
      <c r="O1102" s="201"/>
      <c r="P1102" s="201"/>
      <c r="Q1102" s="202"/>
      <c r="R1102" s="18">
        <f>SUM(R1086:R1101)</f>
        <v>0</v>
      </c>
      <c r="S1102" s="3"/>
      <c r="V1102" s="17"/>
      <c r="X1102" s="12"/>
      <c r="Y1102" s="10"/>
      <c r="AJ1102" s="200" t="s">
        <v>7</v>
      </c>
      <c r="AK1102" s="201"/>
      <c r="AL1102" s="201"/>
      <c r="AM1102" s="202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A845" workbookViewId="0">
      <selection activeCell="E855" sqref="E855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4"/>
      <c r="F8" s="204"/>
      <c r="G8" s="204"/>
      <c r="H8" s="204"/>
      <c r="V8" s="17"/>
      <c r="X8" s="23" t="s">
        <v>156</v>
      </c>
      <c r="Y8" s="20">
        <f>IF(B8="PAGADO",0,C13)</f>
        <v>0</v>
      </c>
      <c r="AA8" s="204" t="s">
        <v>215</v>
      </c>
      <c r="AB8" s="204"/>
      <c r="AC8" s="204"/>
      <c r="AD8" s="20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4" t="s">
        <v>202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259</v>
      </c>
      <c r="AB53" s="204"/>
      <c r="AC53" s="204"/>
      <c r="AD53" s="20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00" t="s">
        <v>7</v>
      </c>
      <c r="AB69" s="201"/>
      <c r="AC69" s="20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3" t="s">
        <v>28</v>
      </c>
      <c r="I101" s="203"/>
      <c r="J101" s="203"/>
      <c r="V101" s="17"/>
      <c r="AC101" s="206"/>
      <c r="AD101" s="206"/>
      <c r="AE101" s="206"/>
    </row>
    <row r="102" spans="2:41">
      <c r="H102" s="203"/>
      <c r="I102" s="203"/>
      <c r="J102" s="203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4"/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309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04" t="s">
        <v>224</v>
      </c>
      <c r="F151" s="204"/>
      <c r="G151" s="204"/>
      <c r="H151" s="204"/>
      <c r="V151" s="17"/>
      <c r="X151" s="23" t="s">
        <v>32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0" t="s">
        <v>7</v>
      </c>
      <c r="F167" s="201"/>
      <c r="G167" s="20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6" t="s">
        <v>29</v>
      </c>
      <c r="AD194" s="206"/>
      <c r="AE194" s="206"/>
    </row>
    <row r="195" spans="2:41">
      <c r="H195" s="203" t="s">
        <v>28</v>
      </c>
      <c r="I195" s="203"/>
      <c r="J195" s="203"/>
      <c r="V195" s="17"/>
      <c r="AC195" s="206"/>
      <c r="AD195" s="206"/>
      <c r="AE195" s="206"/>
    </row>
    <row r="196" spans="2:41">
      <c r="H196" s="203"/>
      <c r="I196" s="203"/>
      <c r="J196" s="203"/>
      <c r="V196" s="17"/>
      <c r="AC196" s="206"/>
      <c r="AD196" s="206"/>
      <c r="AE196" s="20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04" t="s">
        <v>437</v>
      </c>
      <c r="F200" s="204"/>
      <c r="G200" s="204"/>
      <c r="H200" s="204"/>
      <c r="V200" s="17"/>
      <c r="X200" s="23" t="s">
        <v>130</v>
      </c>
      <c r="Y200" s="20">
        <f>IF(B200="PAGADO",0,C205)</f>
        <v>520</v>
      </c>
      <c r="AA200" s="204" t="s">
        <v>20</v>
      </c>
      <c r="AB200" s="204"/>
      <c r="AC200" s="204"/>
      <c r="AD200" s="204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7" t="str">
        <f>IF(C205&lt;0,"NO PAGAR","COBRAR")</f>
        <v>COBRAR</v>
      </c>
      <c r="C206" s="20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7" t="str">
        <f>IF(Y205&lt;0,"NO PAGAR","COBRAR")</f>
        <v>COBRAR</v>
      </c>
      <c r="Y206" s="20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8" t="s">
        <v>9</v>
      </c>
      <c r="C207" s="19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8" t="s">
        <v>9</v>
      </c>
      <c r="Y207" s="19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0" t="s">
        <v>7</v>
      </c>
      <c r="F216" s="201"/>
      <c r="G216" s="20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0" t="s">
        <v>7</v>
      </c>
      <c r="AB216" s="201"/>
      <c r="AC216" s="20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0" t="s">
        <v>7</v>
      </c>
      <c r="O218" s="201"/>
      <c r="P218" s="201"/>
      <c r="Q218" s="202"/>
      <c r="R218" s="18">
        <f>SUM(R202:R217)</f>
        <v>0</v>
      </c>
      <c r="S218" s="3"/>
      <c r="V218" s="17"/>
      <c r="X218" s="12"/>
      <c r="Y218" s="10"/>
      <c r="AJ218" s="200" t="s">
        <v>7</v>
      </c>
      <c r="AK218" s="201"/>
      <c r="AL218" s="201"/>
      <c r="AM218" s="20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3" t="s">
        <v>30</v>
      </c>
      <c r="I240" s="203"/>
      <c r="J240" s="203"/>
      <c r="V240" s="17"/>
      <c r="AA240" s="203" t="s">
        <v>31</v>
      </c>
      <c r="AB240" s="203"/>
      <c r="AC240" s="203"/>
    </row>
    <row r="241" spans="2:41">
      <c r="H241" s="203"/>
      <c r="I241" s="203"/>
      <c r="J241" s="203"/>
      <c r="V241" s="17"/>
      <c r="AA241" s="203"/>
      <c r="AB241" s="203"/>
      <c r="AC241" s="20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04" t="s">
        <v>224</v>
      </c>
      <c r="F245" s="204"/>
      <c r="G245" s="204"/>
      <c r="H245" s="204"/>
      <c r="V245" s="17"/>
      <c r="X245" s="23" t="s">
        <v>130</v>
      </c>
      <c r="Y245" s="20">
        <f>IF(B245="PAGADO",0,C250)</f>
        <v>0</v>
      </c>
      <c r="AA245" s="204" t="s">
        <v>562</v>
      </c>
      <c r="AB245" s="204"/>
      <c r="AC245" s="204"/>
      <c r="AD245" s="204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5" t="str">
        <f>IF(Y250&lt;0,"NO PAGAR","COBRAR'")</f>
        <v>COBRAR'</v>
      </c>
      <c r="Y251" s="20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5" t="str">
        <f>IF(C250&lt;0,"NO PAGAR","COBRAR'")</f>
        <v>COBRAR'</v>
      </c>
      <c r="C252" s="20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8" t="s">
        <v>9</v>
      </c>
      <c r="C253" s="19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8" t="s">
        <v>9</v>
      </c>
      <c r="Y253" s="19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0" t="s">
        <v>7</v>
      </c>
      <c r="F261" s="201"/>
      <c r="G261" s="20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0" t="s">
        <v>7</v>
      </c>
      <c r="AB261" s="201"/>
      <c r="AC261" s="20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0" t="s">
        <v>7</v>
      </c>
      <c r="O263" s="201"/>
      <c r="P263" s="201"/>
      <c r="Q263" s="202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00" t="s">
        <v>7</v>
      </c>
      <c r="AK263" s="201"/>
      <c r="AL263" s="201"/>
      <c r="AM263" s="20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6" t="s">
        <v>29</v>
      </c>
      <c r="AD286" s="206"/>
      <c r="AE286" s="206"/>
    </row>
    <row r="287" spans="2:31">
      <c r="H287" s="203" t="s">
        <v>28</v>
      </c>
      <c r="I287" s="203"/>
      <c r="J287" s="203"/>
      <c r="V287" s="17"/>
      <c r="AC287" s="206"/>
      <c r="AD287" s="206"/>
      <c r="AE287" s="206"/>
    </row>
    <row r="288" spans="2:31">
      <c r="H288" s="203"/>
      <c r="I288" s="203"/>
      <c r="J288" s="203"/>
      <c r="V288" s="17"/>
      <c r="AC288" s="206"/>
      <c r="AD288" s="206"/>
      <c r="AE288" s="20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04" t="s">
        <v>20</v>
      </c>
      <c r="F292" s="204"/>
      <c r="G292" s="204"/>
      <c r="H292" s="204"/>
      <c r="V292" s="17"/>
      <c r="X292" s="23" t="s">
        <v>579</v>
      </c>
      <c r="Y292" s="20">
        <f>IF(B292="PAGADO",0,C297)</f>
        <v>0</v>
      </c>
      <c r="AA292" s="204" t="s">
        <v>224</v>
      </c>
      <c r="AB292" s="204"/>
      <c r="AC292" s="204"/>
      <c r="AD292" s="20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7" t="str">
        <f>IF(C297&lt;0,"NO PAGAR","COBRAR")</f>
        <v>COBRAR</v>
      </c>
      <c r="C298" s="20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7" t="str">
        <f>IF(Y297&lt;0,"NO PAGAR","COBRAR")</f>
        <v>COBRAR</v>
      </c>
      <c r="Y298" s="20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8" t="s">
        <v>9</v>
      </c>
      <c r="C299" s="19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8" t="s">
        <v>9</v>
      </c>
      <c r="Y299" s="19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0" t="s">
        <v>7</v>
      </c>
      <c r="F308" s="201"/>
      <c r="G308" s="20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0" t="s">
        <v>7</v>
      </c>
      <c r="AB308" s="201"/>
      <c r="AC308" s="20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0" t="s">
        <v>7</v>
      </c>
      <c r="O310" s="201"/>
      <c r="P310" s="201"/>
      <c r="Q310" s="202"/>
      <c r="R310" s="18">
        <f>SUM(R294:R309)</f>
        <v>0</v>
      </c>
      <c r="S310" s="3"/>
      <c r="V310" s="17"/>
      <c r="X310" s="12"/>
      <c r="Y310" s="10"/>
      <c r="AJ310" s="200" t="s">
        <v>7</v>
      </c>
      <c r="AK310" s="201"/>
      <c r="AL310" s="201"/>
      <c r="AM310" s="202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3" t="s">
        <v>30</v>
      </c>
      <c r="I332" s="203"/>
      <c r="J332" s="203"/>
      <c r="V332" s="17"/>
      <c r="AA332" s="203" t="s">
        <v>31</v>
      </c>
      <c r="AB332" s="203"/>
      <c r="AC332" s="203"/>
    </row>
    <row r="333" spans="1:43">
      <c r="H333" s="203"/>
      <c r="I333" s="203"/>
      <c r="J333" s="203"/>
      <c r="V333" s="17"/>
      <c r="AA333" s="203"/>
      <c r="AB333" s="203"/>
      <c r="AC333" s="20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04" t="s">
        <v>562</v>
      </c>
      <c r="F337" s="204"/>
      <c r="G337" s="204"/>
      <c r="H337" s="204"/>
      <c r="V337" s="17"/>
      <c r="X337" s="23" t="s">
        <v>32</v>
      </c>
      <c r="Y337" s="20">
        <f>IF(B337="PAGADO",0,C342)</f>
        <v>0</v>
      </c>
      <c r="AA337" s="204" t="s">
        <v>20</v>
      </c>
      <c r="AB337" s="204"/>
      <c r="AC337" s="204"/>
      <c r="AD337" s="204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5" t="str">
        <f>IF(Y342&lt;0,"NO PAGAR","COBRAR'")</f>
        <v>COBRAR'</v>
      </c>
      <c r="Y343" s="20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5" t="str">
        <f>IF(C342&lt;0,"NO PAGAR","COBRAR'")</f>
        <v>COBRAR'</v>
      </c>
      <c r="C344" s="20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8" t="s">
        <v>9</v>
      </c>
      <c r="C345" s="19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8" t="s">
        <v>9</v>
      </c>
      <c r="Y345" s="19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0" t="s">
        <v>7</v>
      </c>
      <c r="F353" s="201"/>
      <c r="G353" s="20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0" t="s">
        <v>7</v>
      </c>
      <c r="AB353" s="201"/>
      <c r="AC353" s="20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0" t="s">
        <v>7</v>
      </c>
      <c r="O355" s="201"/>
      <c r="P355" s="201"/>
      <c r="Q355" s="202"/>
      <c r="R355" s="18">
        <f>SUM(R339:R354)</f>
        <v>0</v>
      </c>
      <c r="S355" s="3"/>
      <c r="V355" s="17"/>
      <c r="X355" s="12"/>
      <c r="Y355" s="10"/>
      <c r="AJ355" s="200" t="s">
        <v>7</v>
      </c>
      <c r="AK355" s="201"/>
      <c r="AL355" s="201"/>
      <c r="AM355" s="20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06" t="s">
        <v>29</v>
      </c>
      <c r="AD373" s="206"/>
      <c r="AE373" s="206"/>
    </row>
    <row r="374" spans="2:41">
      <c r="H374" s="203" t="s">
        <v>28</v>
      </c>
      <c r="I374" s="203"/>
      <c r="J374" s="203"/>
      <c r="V374" s="17"/>
      <c r="AC374" s="206"/>
      <c r="AD374" s="206"/>
      <c r="AE374" s="206"/>
    </row>
    <row r="375" spans="2:41">
      <c r="H375" s="203"/>
      <c r="I375" s="203"/>
      <c r="J375" s="203"/>
      <c r="V375" s="17"/>
      <c r="AC375" s="206"/>
      <c r="AD375" s="206"/>
      <c r="AE375" s="20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04" t="s">
        <v>20</v>
      </c>
      <c r="F379" s="204"/>
      <c r="G379" s="204"/>
      <c r="H379" s="204"/>
      <c r="V379" s="17"/>
      <c r="X379" s="23" t="s">
        <v>82</v>
      </c>
      <c r="Y379" s="20">
        <f>IF(B379="PAGADO",0,C384)</f>
        <v>0</v>
      </c>
      <c r="AA379" s="204" t="s">
        <v>562</v>
      </c>
      <c r="AB379" s="204"/>
      <c r="AC379" s="204"/>
      <c r="AD379" s="204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7" t="str">
        <f>IF(C384&lt;0,"NO PAGAR","COBRAR")</f>
        <v>COBRAR</v>
      </c>
      <c r="C385" s="20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7" t="str">
        <f>IF(Y384&lt;0,"NO PAGAR","COBRAR")</f>
        <v>COBRAR</v>
      </c>
      <c r="Y385" s="20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8" t="s">
        <v>9</v>
      </c>
      <c r="C386" s="19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8" t="s">
        <v>9</v>
      </c>
      <c r="Y386" s="19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00" t="s">
        <v>7</v>
      </c>
      <c r="F395" s="201"/>
      <c r="G395" s="20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00" t="s">
        <v>7</v>
      </c>
      <c r="AB395" s="201"/>
      <c r="AC395" s="20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00" t="s">
        <v>7</v>
      </c>
      <c r="O397" s="201"/>
      <c r="P397" s="201"/>
      <c r="Q397" s="202"/>
      <c r="R397" s="18">
        <f>SUM(R381:R396)</f>
        <v>0</v>
      </c>
      <c r="S397" s="3"/>
      <c r="V397" s="17"/>
      <c r="X397" s="12"/>
      <c r="Y397" s="10"/>
      <c r="AJ397" s="200" t="s">
        <v>7</v>
      </c>
      <c r="AK397" s="201"/>
      <c r="AL397" s="201"/>
      <c r="AM397" s="202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03" t="s">
        <v>30</v>
      </c>
      <c r="I414" s="203"/>
      <c r="J414" s="203"/>
      <c r="V414" s="17"/>
      <c r="AA414" s="203" t="s">
        <v>31</v>
      </c>
      <c r="AB414" s="203"/>
      <c r="AC414" s="203"/>
    </row>
    <row r="415" spans="1:43">
      <c r="H415" s="203"/>
      <c r="I415" s="203"/>
      <c r="J415" s="203"/>
      <c r="V415" s="17"/>
      <c r="AA415" s="203"/>
      <c r="AB415" s="203"/>
      <c r="AC415" s="203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04" t="s">
        <v>20</v>
      </c>
      <c r="F419" s="204"/>
      <c r="G419" s="204"/>
      <c r="H419" s="204"/>
      <c r="V419" s="17"/>
      <c r="X419" s="23" t="s">
        <v>82</v>
      </c>
      <c r="Y419" s="20">
        <f>IF(B1179="PAGADO",0,C424)</f>
        <v>0</v>
      </c>
      <c r="AA419" s="204" t="s">
        <v>846</v>
      </c>
      <c r="AB419" s="204"/>
      <c r="AC419" s="204"/>
      <c r="AD419" s="204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5" t="str">
        <f>IF(Y424&lt;0,"NO PAGAR","COBRAR'")</f>
        <v>COBRAR'</v>
      </c>
      <c r="Y425" s="20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05" t="str">
        <f>IF(C424&lt;0,"NO PAGAR","COBRAR'")</f>
        <v>COBRAR'</v>
      </c>
      <c r="C426" s="20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8" t="s">
        <v>9</v>
      </c>
      <c r="C427" s="19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8" t="s">
        <v>9</v>
      </c>
      <c r="Y427" s="19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00" t="s">
        <v>7</v>
      </c>
      <c r="F435" s="201"/>
      <c r="G435" s="20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00" t="s">
        <v>7</v>
      </c>
      <c r="AB435" s="201"/>
      <c r="AC435" s="20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00" t="s">
        <v>7</v>
      </c>
      <c r="O437" s="201"/>
      <c r="P437" s="201"/>
      <c r="Q437" s="202"/>
      <c r="R437" s="18">
        <f>SUM(R421:R436)</f>
        <v>0</v>
      </c>
      <c r="S437" s="3"/>
      <c r="V437" s="17"/>
      <c r="X437" s="12"/>
      <c r="Y437" s="10"/>
      <c r="AJ437" s="200" t="s">
        <v>7</v>
      </c>
      <c r="AK437" s="201"/>
      <c r="AL437" s="201"/>
      <c r="AM437" s="202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06" t="s">
        <v>29</v>
      </c>
      <c r="AD458" s="206"/>
      <c r="AE458" s="206"/>
    </row>
    <row r="459" spans="2:31">
      <c r="H459" s="203" t="s">
        <v>28</v>
      </c>
      <c r="I459" s="203"/>
      <c r="J459" s="203"/>
      <c r="V459" s="17"/>
      <c r="AC459" s="206"/>
      <c r="AD459" s="206"/>
      <c r="AE459" s="206"/>
    </row>
    <row r="460" spans="2:31">
      <c r="H460" s="203"/>
      <c r="I460" s="203"/>
      <c r="J460" s="203"/>
      <c r="V460" s="17"/>
      <c r="AC460" s="206"/>
      <c r="AD460" s="206"/>
      <c r="AE460" s="20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04" t="s">
        <v>20</v>
      </c>
      <c r="F464" s="204"/>
      <c r="G464" s="204"/>
      <c r="H464" s="204"/>
      <c r="V464" s="17"/>
      <c r="X464" s="23" t="s">
        <v>32</v>
      </c>
      <c r="Y464" s="20">
        <f>IF(B464="PAGADO",0,C469)</f>
        <v>0</v>
      </c>
      <c r="AA464" s="204" t="s">
        <v>20</v>
      </c>
      <c r="AB464" s="204"/>
      <c r="AC464" s="204"/>
      <c r="AD464" s="204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7" t="str">
        <f>IF(C469&lt;0,"NO PAGAR","COBRAR")</f>
        <v>COBRAR</v>
      </c>
      <c r="C470" s="20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7" t="str">
        <f>IF(Y469&lt;0,"NO PAGAR","COBRAR")</f>
        <v>COBRAR</v>
      </c>
      <c r="Y470" s="20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8" t="s">
        <v>9</v>
      </c>
      <c r="C471" s="19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8" t="s">
        <v>9</v>
      </c>
      <c r="Y471" s="19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00" t="s">
        <v>7</v>
      </c>
      <c r="F480" s="201"/>
      <c r="G480" s="20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00" t="s">
        <v>7</v>
      </c>
      <c r="AB480" s="201"/>
      <c r="AC480" s="20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00" t="s">
        <v>7</v>
      </c>
      <c r="O482" s="201"/>
      <c r="P482" s="201"/>
      <c r="Q482" s="202"/>
      <c r="R482" s="18">
        <f>SUM(R466:R481)</f>
        <v>0</v>
      </c>
      <c r="S482" s="3"/>
      <c r="V482" s="17"/>
      <c r="X482" s="12"/>
      <c r="Y482" s="10"/>
      <c r="AJ482" s="200" t="s">
        <v>7</v>
      </c>
      <c r="AK482" s="201"/>
      <c r="AL482" s="201"/>
      <c r="AM482" s="202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03" t="s">
        <v>30</v>
      </c>
      <c r="I504" s="203"/>
      <c r="J504" s="203"/>
      <c r="V504" s="17"/>
      <c r="AA504" s="203" t="s">
        <v>31</v>
      </c>
      <c r="AB504" s="203"/>
      <c r="AC504" s="203"/>
    </row>
    <row r="505" spans="1:43">
      <c r="H505" s="203"/>
      <c r="I505" s="203"/>
      <c r="J505" s="203"/>
      <c r="V505" s="17"/>
      <c r="AA505" s="203"/>
      <c r="AB505" s="203"/>
      <c r="AC505" s="203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04" t="s">
        <v>20</v>
      </c>
      <c r="F509" s="204"/>
      <c r="G509" s="204"/>
      <c r="H509" s="204"/>
      <c r="V509" s="17"/>
      <c r="X509" s="23" t="s">
        <v>82</v>
      </c>
      <c r="Y509" s="20">
        <f>IF(B1276="PAGADO",0,C514)</f>
        <v>0</v>
      </c>
      <c r="AA509" s="204" t="s">
        <v>846</v>
      </c>
      <c r="AB509" s="204"/>
      <c r="AC509" s="204"/>
      <c r="AD509" s="204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5" t="str">
        <f>IF(Y514&lt;0,"NO PAGAR","COBRAR'")</f>
        <v>COBRAR'</v>
      </c>
      <c r="Y515" s="20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05" t="str">
        <f>IF(C514&lt;0,"NO PAGAR","COBRAR'")</f>
        <v>COBRAR'</v>
      </c>
      <c r="C516" s="20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8" t="s">
        <v>9</v>
      </c>
      <c r="C517" s="19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8" t="s">
        <v>9</v>
      </c>
      <c r="Y517" s="19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00" t="s">
        <v>7</v>
      </c>
      <c r="F525" s="201"/>
      <c r="G525" s="20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00" t="s">
        <v>7</v>
      </c>
      <c r="AB525" s="201"/>
      <c r="AC525" s="20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00" t="s">
        <v>7</v>
      </c>
      <c r="O527" s="201"/>
      <c r="P527" s="201"/>
      <c r="Q527" s="202"/>
      <c r="R527" s="18">
        <f>SUM(R511:R526)</f>
        <v>0</v>
      </c>
      <c r="S527" s="3"/>
      <c r="V527" s="17"/>
      <c r="X527" s="12"/>
      <c r="Y527" s="10"/>
      <c r="AJ527" s="200" t="s">
        <v>7</v>
      </c>
      <c r="AK527" s="201"/>
      <c r="AL527" s="201"/>
      <c r="AM527" s="202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06" t="s">
        <v>29</v>
      </c>
      <c r="AD550" s="206"/>
      <c r="AE550" s="206"/>
    </row>
    <row r="551" spans="2:41">
      <c r="H551" s="203" t="s">
        <v>28</v>
      </c>
      <c r="I551" s="203"/>
      <c r="J551" s="203"/>
      <c r="V551" s="17"/>
      <c r="AC551" s="206"/>
      <c r="AD551" s="206"/>
      <c r="AE551" s="206"/>
    </row>
    <row r="552" spans="2:41">
      <c r="H552" s="203"/>
      <c r="I552" s="203"/>
      <c r="J552" s="203"/>
      <c r="V552" s="17"/>
      <c r="AC552" s="206"/>
      <c r="AD552" s="206"/>
      <c r="AE552" s="20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04" t="s">
        <v>1021</v>
      </c>
      <c r="F556" s="204"/>
      <c r="G556" s="204"/>
      <c r="H556" s="204"/>
      <c r="V556" s="17"/>
      <c r="X556" s="23" t="s">
        <v>32</v>
      </c>
      <c r="Y556" s="20">
        <f>IF(B556="PAGADO",0,C561)</f>
        <v>0</v>
      </c>
      <c r="AA556" s="204" t="s">
        <v>20</v>
      </c>
      <c r="AB556" s="204"/>
      <c r="AC556" s="204"/>
      <c r="AD556" s="204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7" t="str">
        <f>IF(C561&lt;0,"NO PAGAR","COBRAR")</f>
        <v>COBRAR</v>
      </c>
      <c r="C562" s="20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7" t="str">
        <f>IF(Y561&lt;0,"NO PAGAR","COBRAR")</f>
        <v>COBRAR</v>
      </c>
      <c r="Y562" s="20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8" t="s">
        <v>9</v>
      </c>
      <c r="C563" s="19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8" t="s">
        <v>9</v>
      </c>
      <c r="Y563" s="19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00" t="s">
        <v>7</v>
      </c>
      <c r="F572" s="201"/>
      <c r="G572" s="20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00" t="s">
        <v>7</v>
      </c>
      <c r="AB572" s="201"/>
      <c r="AC572" s="20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0" t="s">
        <v>7</v>
      </c>
      <c r="O574" s="201"/>
      <c r="P574" s="201"/>
      <c r="Q574" s="202"/>
      <c r="R574" s="18">
        <f>SUM(R558:R573)</f>
        <v>0</v>
      </c>
      <c r="S574" s="3"/>
      <c r="V574" s="17"/>
      <c r="X574" s="12"/>
      <c r="Y574" s="10"/>
      <c r="AJ574" s="200" t="s">
        <v>7</v>
      </c>
      <c r="AK574" s="201"/>
      <c r="AL574" s="201"/>
      <c r="AM574" s="202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03" t="s">
        <v>30</v>
      </c>
      <c r="I591" s="203"/>
      <c r="J591" s="203"/>
      <c r="V591" s="17"/>
      <c r="AA591" s="203" t="s">
        <v>31</v>
      </c>
      <c r="AB591" s="203"/>
      <c r="AC591" s="203"/>
    </row>
    <row r="592" spans="1:43">
      <c r="H592" s="203"/>
      <c r="I592" s="203"/>
      <c r="J592" s="203"/>
      <c r="V592" s="17"/>
      <c r="AA592" s="203"/>
      <c r="AB592" s="203"/>
      <c r="AC592" s="203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04" t="s">
        <v>20</v>
      </c>
      <c r="F596" s="204"/>
      <c r="G596" s="204"/>
      <c r="H596" s="204"/>
      <c r="V596" s="17"/>
      <c r="X596" s="23" t="s">
        <v>32</v>
      </c>
      <c r="Y596" s="20">
        <f>IF(B1375="PAGADO",0,C601)</f>
        <v>0</v>
      </c>
      <c r="AA596" s="204" t="s">
        <v>20</v>
      </c>
      <c r="AB596" s="204"/>
      <c r="AC596" s="204"/>
      <c r="AD596" s="204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5" t="str">
        <f>IF(Y601&lt;0,"NO PAGAR","COBRAR'")</f>
        <v>COBRAR'</v>
      </c>
      <c r="Y602" s="20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05" t="str">
        <f>IF(C601&lt;0,"NO PAGAR","COBRAR'")</f>
        <v>COBRAR'</v>
      </c>
      <c r="C603" s="20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8" t="s">
        <v>9</v>
      </c>
      <c r="C604" s="19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8" t="s">
        <v>9</v>
      </c>
      <c r="Y604" s="19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00" t="s">
        <v>7</v>
      </c>
      <c r="F612" s="201"/>
      <c r="G612" s="20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00" t="s">
        <v>7</v>
      </c>
      <c r="AB612" s="201"/>
      <c r="AC612" s="20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00" t="s">
        <v>7</v>
      </c>
      <c r="O614" s="201"/>
      <c r="P614" s="201"/>
      <c r="Q614" s="202"/>
      <c r="R614" s="18">
        <f>SUM(R598:R613)</f>
        <v>0</v>
      </c>
      <c r="S614" s="3"/>
      <c r="V614" s="17"/>
      <c r="X614" s="12"/>
      <c r="Y614" s="10"/>
      <c r="AJ614" s="200" t="s">
        <v>7</v>
      </c>
      <c r="AK614" s="201"/>
      <c r="AL614" s="201"/>
      <c r="AM614" s="202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06" t="s">
        <v>29</v>
      </c>
      <c r="AD638" s="206"/>
      <c r="AE638" s="206"/>
    </row>
    <row r="639" spans="5:31">
      <c r="H639" s="203" t="s">
        <v>28</v>
      </c>
      <c r="I639" s="203"/>
      <c r="J639" s="203"/>
      <c r="V639" s="17"/>
      <c r="AC639" s="206"/>
      <c r="AD639" s="206"/>
      <c r="AE639" s="206"/>
    </row>
    <row r="640" spans="5:31">
      <c r="H640" s="203"/>
      <c r="I640" s="203"/>
      <c r="J640" s="203"/>
      <c r="V640" s="17"/>
      <c r="AC640" s="206"/>
      <c r="AD640" s="206"/>
      <c r="AE640" s="206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04" t="s">
        <v>562</v>
      </c>
      <c r="F644" s="204"/>
      <c r="G644" s="204"/>
      <c r="H644" s="204"/>
      <c r="V644" s="17"/>
      <c r="X644" s="23" t="s">
        <v>156</v>
      </c>
      <c r="Y644" s="20">
        <f>IF(B644="PAGADO",0,C649)</f>
        <v>0</v>
      </c>
      <c r="AA644" s="204" t="s">
        <v>1102</v>
      </c>
      <c r="AB644" s="204"/>
      <c r="AC644" s="204"/>
      <c r="AD644" s="204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7" t="str">
        <f>IF(C649&lt;0,"NO PAGAR","COBRAR")</f>
        <v>COBRAR</v>
      </c>
      <c r="C650" s="20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7" t="str">
        <f>IF(Y649&lt;0,"NO PAGAR","COBRAR")</f>
        <v>COBRAR</v>
      </c>
      <c r="Y650" s="20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8" t="s">
        <v>9</v>
      </c>
      <c r="C651" s="19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8" t="s">
        <v>9</v>
      </c>
      <c r="Y651" s="19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00" t="s">
        <v>7</v>
      </c>
      <c r="F660" s="201"/>
      <c r="G660" s="202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00" t="s">
        <v>7</v>
      </c>
      <c r="AB660" s="201"/>
      <c r="AC660" s="202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00" t="s">
        <v>7</v>
      </c>
      <c r="O662" s="201"/>
      <c r="P662" s="201"/>
      <c r="Q662" s="202"/>
      <c r="R662" s="18">
        <f>SUM(R646:R661)</f>
        <v>0</v>
      </c>
      <c r="S662" s="3"/>
      <c r="V662" s="17"/>
      <c r="X662" s="12"/>
      <c r="Y662" s="10"/>
      <c r="AJ662" s="200" t="s">
        <v>7</v>
      </c>
      <c r="AK662" s="201"/>
      <c r="AL662" s="201"/>
      <c r="AM662" s="202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3" t="s">
        <v>30</v>
      </c>
      <c r="I679" s="203"/>
      <c r="J679" s="203"/>
      <c r="V679" s="17"/>
      <c r="AA679" s="203" t="s">
        <v>31</v>
      </c>
      <c r="AB679" s="203"/>
      <c r="AC679" s="203"/>
    </row>
    <row r="680" spans="1:43">
      <c r="H680" s="203"/>
      <c r="I680" s="203"/>
      <c r="J680" s="203"/>
      <c r="V680" s="17"/>
      <c r="AA680" s="203"/>
      <c r="AB680" s="203"/>
      <c r="AC680" s="20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04" t="s">
        <v>858</v>
      </c>
      <c r="F684" s="204"/>
      <c r="G684" s="204"/>
      <c r="H684" s="204"/>
      <c r="V684" s="17"/>
      <c r="X684" s="23" t="s">
        <v>282</v>
      </c>
      <c r="Y684" s="20">
        <f>IF(B684="PAGADO",0,C689)</f>
        <v>0</v>
      </c>
      <c r="AA684" s="204" t="s">
        <v>1238</v>
      </c>
      <c r="AB684" s="204"/>
      <c r="AC684" s="204"/>
      <c r="AD684" s="204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5" t="str">
        <f>IF(Y689&lt;0,"NO PAGAR","COBRAR'")</f>
        <v>COBRAR'</v>
      </c>
      <c r="Y690" s="20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5" t="str">
        <f>IF(C689&lt;0,"NO PAGAR","COBRAR'")</f>
        <v>COBRAR'</v>
      </c>
      <c r="C691" s="20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8" t="s">
        <v>9</v>
      </c>
      <c r="C692" s="19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8" t="s">
        <v>9</v>
      </c>
      <c r="Y692" s="19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0" t="s">
        <v>7</v>
      </c>
      <c r="F700" s="201"/>
      <c r="G700" s="202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0" t="s">
        <v>7</v>
      </c>
      <c r="AB700" s="201"/>
      <c r="AC700" s="202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0" t="s">
        <v>7</v>
      </c>
      <c r="O702" s="201"/>
      <c r="P702" s="201"/>
      <c r="Q702" s="202"/>
      <c r="R702" s="18">
        <f>SUM(R686:R701)</f>
        <v>0</v>
      </c>
      <c r="S702" s="3"/>
      <c r="V702" s="17"/>
      <c r="X702" s="12"/>
      <c r="Y702" s="10"/>
      <c r="AJ702" s="200" t="s">
        <v>7</v>
      </c>
      <c r="AK702" s="201"/>
      <c r="AL702" s="201"/>
      <c r="AM702" s="202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06" t="s">
        <v>29</v>
      </c>
      <c r="AD722" s="206"/>
      <c r="AE722" s="206"/>
    </row>
    <row r="723" spans="2:41">
      <c r="H723" s="203" t="s">
        <v>28</v>
      </c>
      <c r="I723" s="203"/>
      <c r="J723" s="203"/>
      <c r="V723" s="17"/>
      <c r="AC723" s="206"/>
      <c r="AD723" s="206"/>
      <c r="AE723" s="206"/>
    </row>
    <row r="724" spans="2:41">
      <c r="H724" s="203"/>
      <c r="I724" s="203"/>
      <c r="J724" s="203"/>
      <c r="V724" s="17"/>
      <c r="AC724" s="206"/>
      <c r="AD724" s="206"/>
      <c r="AE724" s="206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04" t="s">
        <v>1307</v>
      </c>
      <c r="F728" s="204"/>
      <c r="G728" s="204"/>
      <c r="H728" s="204"/>
      <c r="V728" s="17"/>
      <c r="X728" s="23" t="s">
        <v>82</v>
      </c>
      <c r="Y728" s="20">
        <f>IF(B728="PAGADO",0,C733)</f>
        <v>0</v>
      </c>
      <c r="AA728" s="204" t="s">
        <v>1367</v>
      </c>
      <c r="AB728" s="204"/>
      <c r="AC728" s="204"/>
      <c r="AD728" s="204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7" t="str">
        <f>IF(C733&lt;0,"NO PAGAR","COBRAR")</f>
        <v>COBRAR</v>
      </c>
      <c r="C734" s="207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7" t="str">
        <f>IF(Y733&lt;0,"NO PAGAR","COBRAR")</f>
        <v>COBRAR</v>
      </c>
      <c r="Y734" s="20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8" t="s">
        <v>9</v>
      </c>
      <c r="C735" s="199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8" t="s">
        <v>9</v>
      </c>
      <c r="Y735" s="199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00" t="s">
        <v>7</v>
      </c>
      <c r="F744" s="201"/>
      <c r="G744" s="202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00" t="s">
        <v>7</v>
      </c>
      <c r="AB744" s="201"/>
      <c r="AC744" s="202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00" t="s">
        <v>7</v>
      </c>
      <c r="O746" s="201"/>
      <c r="P746" s="201"/>
      <c r="Q746" s="202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00" t="s">
        <v>7</v>
      </c>
      <c r="AK746" s="201"/>
      <c r="AL746" s="201"/>
      <c r="AM746" s="202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25" t="s">
        <v>1310</v>
      </c>
      <c r="H751" s="225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03" t="s">
        <v>30</v>
      </c>
      <c r="I762" s="203"/>
      <c r="J762" s="203"/>
      <c r="V762" s="17"/>
      <c r="AA762" s="203" t="s">
        <v>31</v>
      </c>
      <c r="AB762" s="203"/>
      <c r="AC762" s="203"/>
    </row>
    <row r="763" spans="1:43">
      <c r="H763" s="203"/>
      <c r="I763" s="203"/>
      <c r="J763" s="203"/>
      <c r="V763" s="17"/>
      <c r="AA763" s="203"/>
      <c r="AB763" s="203"/>
      <c r="AC763" s="203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04" t="s">
        <v>1410</v>
      </c>
      <c r="F767" s="204"/>
      <c r="G767" s="204"/>
      <c r="H767" s="204"/>
      <c r="V767" s="17"/>
      <c r="X767" s="23" t="s">
        <v>82</v>
      </c>
      <c r="Y767" s="20">
        <f>IF(B767="PAGADO",0,C772)</f>
        <v>0</v>
      </c>
      <c r="AA767" s="204" t="s">
        <v>20</v>
      </c>
      <c r="AB767" s="204"/>
      <c r="AC767" s="204"/>
      <c r="AD767" s="204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5" t="str">
        <f>IF(Y772&lt;0,"NO PAGAR","COBRAR'")</f>
        <v>COBRAR'</v>
      </c>
      <c r="Y773" s="205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05" t="str">
        <f>IF(C772&lt;0,"NO PAGAR","COBRAR'")</f>
        <v>COBRAR'</v>
      </c>
      <c r="C774" s="205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8" t="s">
        <v>9</v>
      </c>
      <c r="C775" s="199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8" t="s">
        <v>9</v>
      </c>
      <c r="Y775" s="199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00" t="s">
        <v>7</v>
      </c>
      <c r="F783" s="201"/>
      <c r="G783" s="202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00" t="s">
        <v>7</v>
      </c>
      <c r="AB783" s="201"/>
      <c r="AC783" s="202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00" t="s">
        <v>7</v>
      </c>
      <c r="O785" s="201"/>
      <c r="P785" s="201"/>
      <c r="Q785" s="202"/>
      <c r="R785" s="18">
        <f>SUM(R769:R784)</f>
        <v>0</v>
      </c>
      <c r="S785" s="3"/>
      <c r="V785" s="17"/>
      <c r="X785" s="12"/>
      <c r="Y785" s="10"/>
      <c r="AJ785" s="200" t="s">
        <v>7</v>
      </c>
      <c r="AK785" s="201"/>
      <c r="AL785" s="201"/>
      <c r="AM785" s="202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06" t="s">
        <v>29</v>
      </c>
      <c r="AD803" s="206"/>
      <c r="AE803" s="206"/>
    </row>
    <row r="804" spans="2:41">
      <c r="H804" s="203" t="s">
        <v>28</v>
      </c>
      <c r="I804" s="203"/>
      <c r="J804" s="203"/>
      <c r="V804" s="17"/>
      <c r="AC804" s="206"/>
      <c r="AD804" s="206"/>
      <c r="AE804" s="206"/>
    </row>
    <row r="805" spans="2:41">
      <c r="H805" s="203"/>
      <c r="I805" s="203"/>
      <c r="J805" s="203"/>
      <c r="V805" s="17"/>
      <c r="AC805" s="206"/>
      <c r="AD805" s="206"/>
      <c r="AE805" s="20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0</v>
      </c>
      <c r="E809" s="204" t="s">
        <v>20</v>
      </c>
      <c r="F809" s="204"/>
      <c r="G809" s="204"/>
      <c r="H809" s="204"/>
      <c r="V809" s="17"/>
      <c r="X809" s="23" t="s">
        <v>32</v>
      </c>
      <c r="Y809" s="20">
        <f>IF(B809="PAGADO",0,C814)</f>
        <v>0</v>
      </c>
      <c r="AA809" s="204" t="s">
        <v>20</v>
      </c>
      <c r="AB809" s="204"/>
      <c r="AC809" s="204"/>
      <c r="AD809" s="204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7" t="str">
        <f>IF(C814&lt;0,"NO PAGAR","COBRAR")</f>
        <v>COBRAR</v>
      </c>
      <c r="C815" s="20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7" t="str">
        <f>IF(Y814&lt;0,"NO PAGAR","COBRAR")</f>
        <v>COBRAR</v>
      </c>
      <c r="Y815" s="20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8" t="s">
        <v>9</v>
      </c>
      <c r="C816" s="19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8" t="s">
        <v>9</v>
      </c>
      <c r="Y816" s="19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200" t="s">
        <v>7</v>
      </c>
      <c r="F825" s="201"/>
      <c r="G825" s="202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0" t="s">
        <v>7</v>
      </c>
      <c r="AB825" s="201"/>
      <c r="AC825" s="202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00" t="s">
        <v>7</v>
      </c>
      <c r="O827" s="201"/>
      <c r="P827" s="201"/>
      <c r="Q827" s="202"/>
      <c r="R827" s="18">
        <f>SUM(R811:R826)</f>
        <v>0</v>
      </c>
      <c r="S827" s="3"/>
      <c r="V827" s="17"/>
      <c r="X827" s="12"/>
      <c r="Y827" s="10"/>
      <c r="AJ827" s="200" t="s">
        <v>7</v>
      </c>
      <c r="AK827" s="201"/>
      <c r="AL827" s="201"/>
      <c r="AM827" s="202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3" t="s">
        <v>30</v>
      </c>
      <c r="I849" s="203"/>
      <c r="J849" s="203"/>
      <c r="V849" s="17"/>
      <c r="AA849" s="203" t="s">
        <v>31</v>
      </c>
      <c r="AB849" s="203"/>
      <c r="AC849" s="203"/>
    </row>
    <row r="850" spans="2:41">
      <c r="H850" s="203"/>
      <c r="I850" s="203"/>
      <c r="J850" s="203"/>
      <c r="V850" s="17"/>
      <c r="AA850" s="203"/>
      <c r="AB850" s="203"/>
      <c r="AC850" s="203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0</v>
      </c>
      <c r="E854" s="204" t="s">
        <v>1410</v>
      </c>
      <c r="F854" s="204"/>
      <c r="G854" s="204"/>
      <c r="H854" s="204"/>
      <c r="V854" s="17"/>
      <c r="X854" s="23" t="s">
        <v>32</v>
      </c>
      <c r="Y854" s="20">
        <f>IF(B1654="PAGADO",0,C859)</f>
        <v>550</v>
      </c>
      <c r="AA854" s="204" t="s">
        <v>20</v>
      </c>
      <c r="AB854" s="204"/>
      <c r="AC854" s="204"/>
      <c r="AD854" s="204"/>
    </row>
    <row r="855" spans="2:41">
      <c r="B855" s="1" t="s">
        <v>0</v>
      </c>
      <c r="C855" s="19">
        <f>H870</f>
        <v>550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>
        <v>45175</v>
      </c>
      <c r="F856" s="3" t="s">
        <v>397</v>
      </c>
      <c r="G856" s="3" t="s">
        <v>1544</v>
      </c>
      <c r="H856" s="5">
        <v>550</v>
      </c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550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550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550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550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5" t="str">
        <f>IF(Y859&lt;0,"NO PAGAR","COBRAR'")</f>
        <v>COBRAR'</v>
      </c>
      <c r="Y860" s="205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5" t="str">
        <f>IF(C859&lt;0,"NO PAGAR","COBRAR'")</f>
        <v>COBRAR'</v>
      </c>
      <c r="C861" s="205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8" t="s">
        <v>9</v>
      </c>
      <c r="C862" s="199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8" t="s">
        <v>9</v>
      </c>
      <c r="Y862" s="199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200" t="s">
        <v>7</v>
      </c>
      <c r="F870" s="201"/>
      <c r="G870" s="202"/>
      <c r="H870" s="5">
        <f>SUM(H856:H869)</f>
        <v>550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200" t="s">
        <v>7</v>
      </c>
      <c r="AB870" s="201"/>
      <c r="AC870" s="202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200" t="s">
        <v>7</v>
      </c>
      <c r="O872" s="201"/>
      <c r="P872" s="201"/>
      <c r="Q872" s="202"/>
      <c r="R872" s="18">
        <f>SUM(R856:R871)</f>
        <v>0</v>
      </c>
      <c r="S872" s="3"/>
      <c r="V872" s="17"/>
      <c r="X872" s="12"/>
      <c r="Y872" s="10"/>
      <c r="AJ872" s="200" t="s">
        <v>7</v>
      </c>
      <c r="AK872" s="201"/>
      <c r="AL872" s="201"/>
      <c r="AM872" s="202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6" t="s">
        <v>29</v>
      </c>
      <c r="AD897" s="206"/>
      <c r="AE897" s="206"/>
    </row>
    <row r="898" spans="2:41">
      <c r="H898" s="203" t="s">
        <v>28</v>
      </c>
      <c r="I898" s="203"/>
      <c r="J898" s="203"/>
      <c r="V898" s="17"/>
      <c r="AC898" s="206"/>
      <c r="AD898" s="206"/>
      <c r="AE898" s="206"/>
    </row>
    <row r="899" spans="2:41">
      <c r="H899" s="203"/>
      <c r="I899" s="203"/>
      <c r="J899" s="203"/>
      <c r="V899" s="17"/>
      <c r="AC899" s="206"/>
      <c r="AD899" s="206"/>
      <c r="AE899" s="20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550</v>
      </c>
      <c r="E903" s="204" t="s">
        <v>20</v>
      </c>
      <c r="F903" s="204"/>
      <c r="G903" s="204"/>
      <c r="H903" s="204"/>
      <c r="V903" s="17"/>
      <c r="X903" s="23" t="s">
        <v>32</v>
      </c>
      <c r="Y903" s="20">
        <f>IF(B903="PAGADO",0,C908)</f>
        <v>550</v>
      </c>
      <c r="AA903" s="204" t="s">
        <v>20</v>
      </c>
      <c r="AB903" s="204"/>
      <c r="AC903" s="204"/>
      <c r="AD903" s="204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550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550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550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550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7" t="str">
        <f>IF(C908&lt;0,"NO PAGAR","COBRAR")</f>
        <v>COBRAR</v>
      </c>
      <c r="C909" s="20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7" t="str">
        <f>IF(Y908&lt;0,"NO PAGAR","COBRAR")</f>
        <v>COBRAR</v>
      </c>
      <c r="Y909" s="20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8" t="s">
        <v>9</v>
      </c>
      <c r="C910" s="19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8" t="s">
        <v>9</v>
      </c>
      <c r="Y910" s="19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200" t="s">
        <v>7</v>
      </c>
      <c r="F919" s="201"/>
      <c r="G919" s="202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200" t="s">
        <v>7</v>
      </c>
      <c r="AB919" s="201"/>
      <c r="AC919" s="202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200" t="s">
        <v>7</v>
      </c>
      <c r="O921" s="201"/>
      <c r="P921" s="201"/>
      <c r="Q921" s="202"/>
      <c r="R921" s="18">
        <f>SUM(R905:R920)</f>
        <v>0</v>
      </c>
      <c r="S921" s="3"/>
      <c r="V921" s="17"/>
      <c r="X921" s="12"/>
      <c r="Y921" s="10"/>
      <c r="AJ921" s="200" t="s">
        <v>7</v>
      </c>
      <c r="AK921" s="201"/>
      <c r="AL921" s="201"/>
      <c r="AM921" s="202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3" t="s">
        <v>30</v>
      </c>
      <c r="I943" s="203"/>
      <c r="J943" s="203"/>
      <c r="V943" s="17"/>
      <c r="AA943" s="203" t="s">
        <v>31</v>
      </c>
      <c r="AB943" s="203"/>
      <c r="AC943" s="203"/>
    </row>
    <row r="944" spans="1:43">
      <c r="H944" s="203"/>
      <c r="I944" s="203"/>
      <c r="J944" s="203"/>
      <c r="V944" s="17"/>
      <c r="AA944" s="203"/>
      <c r="AB944" s="203"/>
      <c r="AC944" s="203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550</v>
      </c>
      <c r="E948" s="204" t="s">
        <v>20</v>
      </c>
      <c r="F948" s="204"/>
      <c r="G948" s="204"/>
      <c r="H948" s="204"/>
      <c r="V948" s="17"/>
      <c r="X948" s="23" t="s">
        <v>32</v>
      </c>
      <c r="Y948" s="20">
        <f>IF(B1748="PAGADO",0,C953)</f>
        <v>550</v>
      </c>
      <c r="AA948" s="204" t="s">
        <v>20</v>
      </c>
      <c r="AB948" s="204"/>
      <c r="AC948" s="204"/>
      <c r="AD948" s="204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550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550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550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550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5" t="str">
        <f>IF(Y953&lt;0,"NO PAGAR","COBRAR'")</f>
        <v>COBRAR'</v>
      </c>
      <c r="Y954" s="205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5" t="str">
        <f>IF(C953&lt;0,"NO PAGAR","COBRAR'")</f>
        <v>COBRAR'</v>
      </c>
      <c r="C955" s="205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8" t="s">
        <v>9</v>
      </c>
      <c r="C956" s="199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8" t="s">
        <v>9</v>
      </c>
      <c r="Y956" s="199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200" t="s">
        <v>7</v>
      </c>
      <c r="F964" s="201"/>
      <c r="G964" s="202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200" t="s">
        <v>7</v>
      </c>
      <c r="AB964" s="201"/>
      <c r="AC964" s="202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200" t="s">
        <v>7</v>
      </c>
      <c r="O966" s="201"/>
      <c r="P966" s="201"/>
      <c r="Q966" s="202"/>
      <c r="R966" s="18">
        <f>SUM(R950:R965)</f>
        <v>0</v>
      </c>
      <c r="S966" s="3"/>
      <c r="V966" s="17"/>
      <c r="X966" s="12"/>
      <c r="Y966" s="10"/>
      <c r="AJ966" s="200" t="s">
        <v>7</v>
      </c>
      <c r="AK966" s="201"/>
      <c r="AL966" s="201"/>
      <c r="AM966" s="202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6" t="s">
        <v>29</v>
      </c>
      <c r="AD990" s="206"/>
      <c r="AE990" s="206"/>
    </row>
    <row r="991" spans="5:31">
      <c r="H991" s="203" t="s">
        <v>28</v>
      </c>
      <c r="I991" s="203"/>
      <c r="J991" s="203"/>
      <c r="V991" s="17"/>
      <c r="AC991" s="206"/>
      <c r="AD991" s="206"/>
      <c r="AE991" s="206"/>
    </row>
    <row r="992" spans="5:31">
      <c r="H992" s="203"/>
      <c r="I992" s="203"/>
      <c r="J992" s="203"/>
      <c r="V992" s="17"/>
      <c r="AC992" s="206"/>
      <c r="AD992" s="206"/>
      <c r="AE992" s="20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550</v>
      </c>
      <c r="E996" s="204" t="s">
        <v>20</v>
      </c>
      <c r="F996" s="204"/>
      <c r="G996" s="204"/>
      <c r="H996" s="204"/>
      <c r="V996" s="17"/>
      <c r="X996" s="23" t="s">
        <v>32</v>
      </c>
      <c r="Y996" s="20">
        <f>IF(B996="PAGADO",0,C1001)</f>
        <v>550</v>
      </c>
      <c r="AA996" s="204" t="s">
        <v>20</v>
      </c>
      <c r="AB996" s="204"/>
      <c r="AC996" s="204"/>
      <c r="AD996" s="204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550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550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550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550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7" t="str">
        <f>IF(C1001&lt;0,"NO PAGAR","COBRAR")</f>
        <v>COBRAR</v>
      </c>
      <c r="C1002" s="20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7" t="str">
        <f>IF(Y1001&lt;0,"NO PAGAR","COBRAR")</f>
        <v>COBRAR</v>
      </c>
      <c r="Y1002" s="20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8" t="s">
        <v>9</v>
      </c>
      <c r="C1003" s="19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8" t="s">
        <v>9</v>
      </c>
      <c r="Y1003" s="19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200" t="s">
        <v>7</v>
      </c>
      <c r="F1012" s="201"/>
      <c r="G1012" s="202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200" t="s">
        <v>7</v>
      </c>
      <c r="AB1012" s="201"/>
      <c r="AC1012" s="202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200" t="s">
        <v>7</v>
      </c>
      <c r="O1014" s="201"/>
      <c r="P1014" s="201"/>
      <c r="Q1014" s="202"/>
      <c r="R1014" s="18">
        <f>SUM(R998:R1013)</f>
        <v>0</v>
      </c>
      <c r="S1014" s="3"/>
      <c r="V1014" s="17"/>
      <c r="X1014" s="12"/>
      <c r="Y1014" s="10"/>
      <c r="AJ1014" s="200" t="s">
        <v>7</v>
      </c>
      <c r="AK1014" s="201"/>
      <c r="AL1014" s="201"/>
      <c r="AM1014" s="202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3" t="s">
        <v>30</v>
      </c>
      <c r="I1036" s="203"/>
      <c r="J1036" s="203"/>
      <c r="V1036" s="17"/>
      <c r="AA1036" s="203" t="s">
        <v>31</v>
      </c>
      <c r="AB1036" s="203"/>
      <c r="AC1036" s="203"/>
    </row>
    <row r="1037" spans="1:43">
      <c r="H1037" s="203"/>
      <c r="I1037" s="203"/>
      <c r="J1037" s="203"/>
      <c r="V1037" s="17"/>
      <c r="AA1037" s="203"/>
      <c r="AB1037" s="203"/>
      <c r="AC1037" s="203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550</v>
      </c>
      <c r="E1041" s="204" t="s">
        <v>20</v>
      </c>
      <c r="F1041" s="204"/>
      <c r="G1041" s="204"/>
      <c r="H1041" s="204"/>
      <c r="V1041" s="17"/>
      <c r="X1041" s="23" t="s">
        <v>32</v>
      </c>
      <c r="Y1041" s="20">
        <f>IF(B1841="PAGADO",0,C1046)</f>
        <v>550</v>
      </c>
      <c r="AA1041" s="204" t="s">
        <v>20</v>
      </c>
      <c r="AB1041" s="204"/>
      <c r="AC1041" s="204"/>
      <c r="AD1041" s="204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550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550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550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550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5" t="str">
        <f>IF(Y1046&lt;0,"NO PAGAR","COBRAR'")</f>
        <v>COBRAR'</v>
      </c>
      <c r="Y1047" s="205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5" t="str">
        <f>IF(C1046&lt;0,"NO PAGAR","COBRAR'")</f>
        <v>COBRAR'</v>
      </c>
      <c r="C1048" s="205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8" t="s">
        <v>9</v>
      </c>
      <c r="C1049" s="199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8" t="s">
        <v>9</v>
      </c>
      <c r="Y1049" s="199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200" t="s">
        <v>7</v>
      </c>
      <c r="F1057" s="201"/>
      <c r="G1057" s="202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200" t="s">
        <v>7</v>
      </c>
      <c r="AB1057" s="201"/>
      <c r="AC1057" s="202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200" t="s">
        <v>7</v>
      </c>
      <c r="O1059" s="201"/>
      <c r="P1059" s="201"/>
      <c r="Q1059" s="202"/>
      <c r="R1059" s="18">
        <f>SUM(R1043:R1058)</f>
        <v>0</v>
      </c>
      <c r="S1059" s="3"/>
      <c r="V1059" s="17"/>
      <c r="X1059" s="12"/>
      <c r="Y1059" s="10"/>
      <c r="AJ1059" s="200" t="s">
        <v>7</v>
      </c>
      <c r="AK1059" s="201"/>
      <c r="AL1059" s="201"/>
      <c r="AM1059" s="202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A846" zoomScale="93" zoomScaleNormal="93" workbookViewId="0">
      <selection activeCell="X764" sqref="X764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4" t="s">
        <v>134</v>
      </c>
      <c r="F8" s="204"/>
      <c r="G8" s="204"/>
      <c r="H8" s="204"/>
      <c r="V8" s="17"/>
      <c r="X8" s="23" t="s">
        <v>156</v>
      </c>
      <c r="Y8" s="20">
        <f>IF(B8="PAGADO",0,C13)</f>
        <v>0</v>
      </c>
      <c r="AA8" s="204" t="s">
        <v>157</v>
      </c>
      <c r="AB8" s="204"/>
      <c r="AC8" s="204"/>
      <c r="AD8" s="204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 ht="15" customHeight="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4" t="s">
        <v>195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239</v>
      </c>
      <c r="AB53" s="204"/>
      <c r="AC53" s="204"/>
      <c r="AD53" s="204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06" t="s">
        <v>29</v>
      </c>
      <c r="AD93" s="206"/>
      <c r="AE93" s="206"/>
    </row>
    <row r="94" spans="2:31">
      <c r="H94" s="203" t="s">
        <v>28</v>
      </c>
      <c r="I94" s="203"/>
      <c r="J94" s="203"/>
      <c r="V94" s="17"/>
      <c r="AC94" s="206"/>
      <c r="AD94" s="206"/>
      <c r="AE94" s="206"/>
    </row>
    <row r="95" spans="2:31">
      <c r="H95" s="203"/>
      <c r="I95" s="203"/>
      <c r="J95" s="203"/>
      <c r="V95" s="17"/>
      <c r="AC95" s="206"/>
      <c r="AD95" s="206"/>
      <c r="AE95" s="20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04" t="s">
        <v>287</v>
      </c>
      <c r="F99" s="204"/>
      <c r="G99" s="204"/>
      <c r="H99" s="204"/>
      <c r="V99" s="17"/>
      <c r="X99" s="23" t="s">
        <v>282</v>
      </c>
      <c r="Y99" s="20">
        <f>IF(B99="PAGADO",0,C104)</f>
        <v>0</v>
      </c>
      <c r="AA99" s="204" t="s">
        <v>134</v>
      </c>
      <c r="AB99" s="204"/>
      <c r="AC99" s="204"/>
      <c r="AD99" s="204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7" t="str">
        <f>IF(C104&lt;0,"NO PAGAR","COBRAR")</f>
        <v>COBRAR</v>
      </c>
      <c r="C105" s="20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7" t="str">
        <f>IF(Y104&lt;0,"NO PAGAR","COBRAR")</f>
        <v>COBRAR</v>
      </c>
      <c r="Y105" s="20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8" t="s">
        <v>9</v>
      </c>
      <c r="C106" s="19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8" t="s">
        <v>9</v>
      </c>
      <c r="Y106" s="19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00" t="s">
        <v>7</v>
      </c>
      <c r="F115" s="201"/>
      <c r="G115" s="20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00" t="s">
        <v>7</v>
      </c>
      <c r="AB115" s="201"/>
      <c r="AC115" s="20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00" t="s">
        <v>7</v>
      </c>
      <c r="O117" s="201"/>
      <c r="P117" s="201"/>
      <c r="Q117" s="202"/>
      <c r="R117" s="18">
        <f>SUM(R101:R116)</f>
        <v>0</v>
      </c>
      <c r="S117" s="3"/>
      <c r="V117" s="17"/>
      <c r="X117" s="12"/>
      <c r="Y117" s="10"/>
      <c r="AJ117" s="200" t="s">
        <v>7</v>
      </c>
      <c r="AK117" s="201"/>
      <c r="AL117" s="201"/>
      <c r="AM117" s="202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3" t="s">
        <v>30</v>
      </c>
      <c r="I131" s="203"/>
      <c r="J131" s="203"/>
      <c r="V131" s="17"/>
      <c r="AA131" s="203" t="s">
        <v>31</v>
      </c>
      <c r="AB131" s="203"/>
      <c r="AC131" s="203"/>
    </row>
    <row r="132" spans="1:43">
      <c r="H132" s="203"/>
      <c r="I132" s="203"/>
      <c r="J132" s="203"/>
      <c r="V132" s="17"/>
      <c r="AA132" s="203"/>
      <c r="AB132" s="203"/>
      <c r="AC132" s="20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04" t="s">
        <v>20</v>
      </c>
      <c r="F136" s="204"/>
      <c r="G136" s="204"/>
      <c r="H136" s="204"/>
      <c r="V136" s="17"/>
      <c r="X136" s="23" t="s">
        <v>82</v>
      </c>
      <c r="Y136" s="20">
        <f>IF(B136="PAGADO",0,C141)</f>
        <v>0</v>
      </c>
      <c r="AA136" s="204" t="s">
        <v>20</v>
      </c>
      <c r="AB136" s="204"/>
      <c r="AC136" s="204"/>
      <c r="AD136" s="204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5" t="str">
        <f>IF(Y141&lt;0,"NO PAGAR","COBRAR'")</f>
        <v>COBRAR'</v>
      </c>
      <c r="Y142" s="20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05" t="str">
        <f>IF(C141&lt;0,"NO PAGAR","COBRAR'")</f>
        <v>COBRAR'</v>
      </c>
      <c r="C143" s="20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8" t="s">
        <v>9</v>
      </c>
      <c r="C144" s="19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8" t="s">
        <v>9</v>
      </c>
      <c r="Y144" s="19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0" t="s">
        <v>7</v>
      </c>
      <c r="F152" s="201"/>
      <c r="G152" s="20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0" t="s">
        <v>7</v>
      </c>
      <c r="AB152" s="201"/>
      <c r="AC152" s="20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0" t="s">
        <v>7</v>
      </c>
      <c r="O154" s="201"/>
      <c r="P154" s="201"/>
      <c r="Q154" s="202"/>
      <c r="R154" s="18">
        <f>SUM(R138:R153)</f>
        <v>0</v>
      </c>
      <c r="S154" s="3"/>
      <c r="V154" s="17"/>
      <c r="X154" s="12"/>
      <c r="Y154" s="10"/>
      <c r="AJ154" s="200" t="s">
        <v>7</v>
      </c>
      <c r="AK154" s="201"/>
      <c r="AL154" s="201"/>
      <c r="AM154" s="202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06" t="s">
        <v>29</v>
      </c>
      <c r="AD179" s="206"/>
      <c r="AE179" s="206"/>
    </row>
    <row r="180" spans="2:41">
      <c r="H180" s="203" t="s">
        <v>28</v>
      </c>
      <c r="I180" s="203"/>
      <c r="J180" s="203"/>
      <c r="V180" s="17"/>
      <c r="AC180" s="206"/>
      <c r="AD180" s="206"/>
      <c r="AE180" s="206"/>
    </row>
    <row r="181" spans="2:41">
      <c r="H181" s="203"/>
      <c r="I181" s="203"/>
      <c r="J181" s="203"/>
      <c r="V181" s="17"/>
      <c r="AC181" s="206"/>
      <c r="AD181" s="206"/>
      <c r="AE181" s="20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04" t="s">
        <v>20</v>
      </c>
      <c r="F185" s="204"/>
      <c r="G185" s="204"/>
      <c r="H185" s="204"/>
      <c r="V185" s="17"/>
      <c r="X185" s="23" t="s">
        <v>82</v>
      </c>
      <c r="Y185" s="20">
        <f>IF(B185="PAGADO",0,C190)</f>
        <v>0</v>
      </c>
      <c r="AA185" s="204" t="s">
        <v>20</v>
      </c>
      <c r="AB185" s="204"/>
      <c r="AC185" s="204"/>
      <c r="AD185" s="204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7" t="str">
        <f>IF(C190&lt;0,"NO PAGAR","COBRAR")</f>
        <v>COBRAR</v>
      </c>
      <c r="C191" s="20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7" t="str">
        <f>IF(Y190&lt;0,"NO PAGAR","COBRAR")</f>
        <v>COBRAR</v>
      </c>
      <c r="Y191" s="20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8" t="s">
        <v>9</v>
      </c>
      <c r="C192" s="19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8" t="s">
        <v>9</v>
      </c>
      <c r="Y192" s="19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00" t="s">
        <v>7</v>
      </c>
      <c r="F201" s="201"/>
      <c r="G201" s="20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00" t="s">
        <v>7</v>
      </c>
      <c r="AB201" s="201"/>
      <c r="AC201" s="20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00" t="s">
        <v>7</v>
      </c>
      <c r="O203" s="201"/>
      <c r="P203" s="201"/>
      <c r="Q203" s="202"/>
      <c r="R203" s="18">
        <f>SUM(R187:R202)</f>
        <v>0</v>
      </c>
      <c r="S203" s="3"/>
      <c r="V203" s="17"/>
      <c r="X203" s="12"/>
      <c r="Y203" s="10"/>
      <c r="AJ203" s="200" t="s">
        <v>7</v>
      </c>
      <c r="AK203" s="201"/>
      <c r="AL203" s="201"/>
      <c r="AM203" s="202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03" t="s">
        <v>30</v>
      </c>
      <c r="I225" s="203"/>
      <c r="J225" s="203"/>
      <c r="V225" s="17"/>
      <c r="AA225" s="203" t="s">
        <v>31</v>
      </c>
      <c r="AB225" s="203"/>
      <c r="AC225" s="203"/>
    </row>
    <row r="226" spans="2:41">
      <c r="H226" s="203"/>
      <c r="I226" s="203"/>
      <c r="J226" s="203"/>
      <c r="V226" s="17"/>
      <c r="AA226" s="203"/>
      <c r="AB226" s="203"/>
      <c r="AC226" s="203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04" t="s">
        <v>20</v>
      </c>
      <c r="F230" s="204"/>
      <c r="G230" s="204"/>
      <c r="H230" s="204"/>
      <c r="V230" s="17"/>
      <c r="X230" s="23" t="s">
        <v>32</v>
      </c>
      <c r="Y230" s="20">
        <f>IF(B993="PAGADO",0,C235)</f>
        <v>0</v>
      </c>
      <c r="AA230" s="204" t="s">
        <v>20</v>
      </c>
      <c r="AB230" s="204"/>
      <c r="AC230" s="204"/>
      <c r="AD230" s="204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5" t="str">
        <f>IF(Y235&lt;0,"NO PAGAR","COBRAR'")</f>
        <v>COBRAR'</v>
      </c>
      <c r="Y236" s="20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05" t="str">
        <f>IF(C235&lt;0,"NO PAGAR","COBRAR'")</f>
        <v>COBRAR'</v>
      </c>
      <c r="C237" s="20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8" t="s">
        <v>9</v>
      </c>
      <c r="C238" s="19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8" t="s">
        <v>9</v>
      </c>
      <c r="Y238" s="19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00" t="s">
        <v>7</v>
      </c>
      <c r="F246" s="201"/>
      <c r="G246" s="20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00" t="s">
        <v>7</v>
      </c>
      <c r="AB246" s="201"/>
      <c r="AC246" s="20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00" t="s">
        <v>7</v>
      </c>
      <c r="O248" s="201"/>
      <c r="P248" s="201"/>
      <c r="Q248" s="202"/>
      <c r="R248" s="18">
        <f>SUM(R232:R247)</f>
        <v>0</v>
      </c>
      <c r="S248" s="3"/>
      <c r="V248" s="17"/>
      <c r="X248" s="12"/>
      <c r="Y248" s="10"/>
      <c r="AJ248" s="200" t="s">
        <v>7</v>
      </c>
      <c r="AK248" s="201"/>
      <c r="AL248" s="201"/>
      <c r="AM248" s="202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06" t="s">
        <v>29</v>
      </c>
      <c r="AD271" s="206"/>
      <c r="AE271" s="206"/>
    </row>
    <row r="272" spans="2:31">
      <c r="H272" s="203" t="s">
        <v>28</v>
      </c>
      <c r="I272" s="203"/>
      <c r="J272" s="203"/>
      <c r="V272" s="17"/>
      <c r="AC272" s="206"/>
      <c r="AD272" s="206"/>
      <c r="AE272" s="206"/>
    </row>
    <row r="273" spans="2:41">
      <c r="H273" s="203"/>
      <c r="I273" s="203"/>
      <c r="J273" s="203"/>
      <c r="V273" s="17"/>
      <c r="AC273" s="206"/>
      <c r="AD273" s="206"/>
      <c r="AE273" s="20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04" t="s">
        <v>20</v>
      </c>
      <c r="F277" s="204"/>
      <c r="G277" s="204"/>
      <c r="H277" s="204"/>
      <c r="V277" s="17"/>
      <c r="X277" s="23" t="s">
        <v>282</v>
      </c>
      <c r="Y277" s="20">
        <f>IF(B277="PAGADO",0,C282)</f>
        <v>0</v>
      </c>
      <c r="AA277" s="204" t="s">
        <v>134</v>
      </c>
      <c r="AB277" s="204"/>
      <c r="AC277" s="204"/>
      <c r="AD277" s="204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7" t="str">
        <f>IF(C282&lt;0,"NO PAGAR","COBRAR")</f>
        <v>COBRAR</v>
      </c>
      <c r="C283" s="20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7" t="str">
        <f>IF(Y282&lt;0,"NO PAGAR","COBRAR")</f>
        <v>COBRAR</v>
      </c>
      <c r="Y283" s="20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8" t="s">
        <v>9</v>
      </c>
      <c r="C284" s="19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8" t="s">
        <v>9</v>
      </c>
      <c r="Y284" s="19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00" t="s">
        <v>7</v>
      </c>
      <c r="F293" s="201"/>
      <c r="G293" s="20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00" t="s">
        <v>7</v>
      </c>
      <c r="AB293" s="201"/>
      <c r="AC293" s="20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00" t="s">
        <v>7</v>
      </c>
      <c r="O295" s="201"/>
      <c r="P295" s="201"/>
      <c r="Q295" s="202"/>
      <c r="R295" s="18">
        <f>SUM(R279:R294)</f>
        <v>0</v>
      </c>
      <c r="S295" s="3"/>
      <c r="V295" s="17"/>
      <c r="X295" s="12"/>
      <c r="Y295" s="10"/>
      <c r="AJ295" s="200" t="s">
        <v>7</v>
      </c>
      <c r="AK295" s="201"/>
      <c r="AL295" s="201"/>
      <c r="AM295" s="202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03" t="s">
        <v>30</v>
      </c>
      <c r="I317" s="203"/>
      <c r="J317" s="203"/>
      <c r="V317" s="17"/>
      <c r="AA317" s="203" t="s">
        <v>31</v>
      </c>
      <c r="AB317" s="203"/>
      <c r="AC317" s="203"/>
    </row>
    <row r="318" spans="1:43">
      <c r="H318" s="203"/>
      <c r="I318" s="203"/>
      <c r="J318" s="203"/>
      <c r="V318" s="17"/>
      <c r="AA318" s="203"/>
      <c r="AB318" s="203"/>
      <c r="AC318" s="203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04" t="s">
        <v>20</v>
      </c>
      <c r="F322" s="204"/>
      <c r="G322" s="204"/>
      <c r="H322" s="204"/>
      <c r="V322" s="17"/>
      <c r="X322" s="23" t="s">
        <v>32</v>
      </c>
      <c r="Y322" s="20">
        <f>IF(B1085="PAGADO",0,C327)</f>
        <v>0</v>
      </c>
      <c r="AA322" s="204" t="s">
        <v>20</v>
      </c>
      <c r="AB322" s="204"/>
      <c r="AC322" s="204"/>
      <c r="AD322" s="204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5" t="str">
        <f>IF(Y327&lt;0,"NO PAGAR","COBRAR'")</f>
        <v>COBRAR'</v>
      </c>
      <c r="Y328" s="20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05" t="str">
        <f>IF(C327&lt;0,"NO PAGAR","COBRAR'")</f>
        <v>COBRAR'</v>
      </c>
      <c r="C329" s="20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8" t="s">
        <v>9</v>
      </c>
      <c r="C330" s="19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8" t="s">
        <v>9</v>
      </c>
      <c r="Y330" s="19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00" t="s">
        <v>7</v>
      </c>
      <c r="F338" s="201"/>
      <c r="G338" s="20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00" t="s">
        <v>7</v>
      </c>
      <c r="AB338" s="201"/>
      <c r="AC338" s="20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00" t="s">
        <v>7</v>
      </c>
      <c r="O340" s="201"/>
      <c r="P340" s="201"/>
      <c r="Q340" s="202"/>
      <c r="R340" s="18">
        <f>SUM(R324:R339)</f>
        <v>0</v>
      </c>
      <c r="S340" s="3"/>
      <c r="V340" s="17"/>
      <c r="X340" s="12"/>
      <c r="Y340" s="10"/>
      <c r="AJ340" s="200" t="s">
        <v>7</v>
      </c>
      <c r="AK340" s="201"/>
      <c r="AL340" s="201"/>
      <c r="AM340" s="202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06" t="s">
        <v>29</v>
      </c>
      <c r="AD364" s="206"/>
      <c r="AE364" s="206"/>
    </row>
    <row r="365" spans="8:31">
      <c r="H365" s="203" t="s">
        <v>28</v>
      </c>
      <c r="I365" s="203"/>
      <c r="J365" s="203"/>
      <c r="V365" s="17"/>
      <c r="AC365" s="206"/>
      <c r="AD365" s="206"/>
      <c r="AE365" s="206"/>
    </row>
    <row r="366" spans="8:31">
      <c r="H366" s="203"/>
      <c r="I366" s="203"/>
      <c r="J366" s="203"/>
      <c r="V366" s="17"/>
      <c r="AC366" s="206"/>
      <c r="AD366" s="206"/>
      <c r="AE366" s="20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04" t="s">
        <v>20</v>
      </c>
      <c r="F370" s="204"/>
      <c r="G370" s="204"/>
      <c r="H370" s="204"/>
      <c r="V370" s="17"/>
      <c r="X370" s="23" t="s">
        <v>32</v>
      </c>
      <c r="Y370" s="20">
        <f>IF(B370="PAGADO",0,C375)</f>
        <v>0</v>
      </c>
      <c r="AA370" s="204" t="s">
        <v>20</v>
      </c>
      <c r="AB370" s="204"/>
      <c r="AC370" s="204"/>
      <c r="AD370" s="204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7" t="str">
        <f>IF(C375&lt;0,"NO PAGAR","COBRAR")</f>
        <v>COBRAR</v>
      </c>
      <c r="C376" s="20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7" t="str">
        <f>IF(Y375&lt;0,"NO PAGAR","COBRAR")</f>
        <v>COBRAR</v>
      </c>
      <c r="Y376" s="20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8" t="s">
        <v>9</v>
      </c>
      <c r="C377" s="19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8" t="s">
        <v>9</v>
      </c>
      <c r="Y377" s="19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00" t="s">
        <v>7</v>
      </c>
      <c r="F386" s="201"/>
      <c r="G386" s="20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00" t="s">
        <v>7</v>
      </c>
      <c r="AB386" s="201"/>
      <c r="AC386" s="20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00" t="s">
        <v>7</v>
      </c>
      <c r="O388" s="201"/>
      <c r="P388" s="201"/>
      <c r="Q388" s="202"/>
      <c r="R388" s="18">
        <f>SUM(R372:R387)</f>
        <v>0</v>
      </c>
      <c r="S388" s="3"/>
      <c r="V388" s="17"/>
      <c r="X388" s="12"/>
      <c r="Y388" s="10"/>
      <c r="AJ388" s="200" t="s">
        <v>7</v>
      </c>
      <c r="AK388" s="201"/>
      <c r="AL388" s="201"/>
      <c r="AM388" s="202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03" t="s">
        <v>30</v>
      </c>
      <c r="I410" s="203"/>
      <c r="J410" s="203"/>
      <c r="V410" s="17"/>
      <c r="AA410" s="203" t="s">
        <v>31</v>
      </c>
      <c r="AB410" s="203"/>
      <c r="AC410" s="203"/>
    </row>
    <row r="411" spans="1:43">
      <c r="H411" s="203"/>
      <c r="I411" s="203"/>
      <c r="J411" s="203"/>
      <c r="V411" s="17"/>
      <c r="AA411" s="203"/>
      <c r="AB411" s="203"/>
      <c r="AC411" s="203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04" t="s">
        <v>20</v>
      </c>
      <c r="F415" s="204"/>
      <c r="G415" s="204"/>
      <c r="H415" s="204"/>
      <c r="V415" s="17"/>
      <c r="X415" s="23" t="s">
        <v>156</v>
      </c>
      <c r="Y415" s="20">
        <f>IF(B1178="PAGADO",0,C420)</f>
        <v>0</v>
      </c>
      <c r="AA415" s="204" t="s">
        <v>858</v>
      </c>
      <c r="AB415" s="204"/>
      <c r="AC415" s="204"/>
      <c r="AD415" s="204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5" t="str">
        <f>IF(Y420&lt;0,"NO PAGAR","COBRAR'")</f>
        <v>COBRAR'</v>
      </c>
      <c r="Y421" s="20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5" t="str">
        <f>IF(C420&lt;0,"NO PAGAR","COBRAR'")</f>
        <v>COBRAR'</v>
      </c>
      <c r="C422" s="20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8" t="s">
        <v>9</v>
      </c>
      <c r="C423" s="19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8" t="s">
        <v>9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00" t="s">
        <v>7</v>
      </c>
      <c r="F431" s="201"/>
      <c r="G431" s="20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0" t="s">
        <v>7</v>
      </c>
      <c r="AB431" s="201"/>
      <c r="AC431" s="20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00" t="s">
        <v>7</v>
      </c>
      <c r="O433" s="201"/>
      <c r="P433" s="201"/>
      <c r="Q433" s="202"/>
      <c r="R433" s="18">
        <f>SUM(R417:R432)</f>
        <v>0</v>
      </c>
      <c r="S433" s="3"/>
      <c r="V433" s="17"/>
      <c r="X433" s="12"/>
      <c r="Y433" s="10"/>
      <c r="AJ433" s="200" t="s">
        <v>7</v>
      </c>
      <c r="AK433" s="201"/>
      <c r="AL433" s="201"/>
      <c r="AM433" s="202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06" t="s">
        <v>29</v>
      </c>
      <c r="AD454" s="206"/>
      <c r="AE454" s="206"/>
    </row>
    <row r="455" spans="2:41">
      <c r="H455" s="203" t="s">
        <v>28</v>
      </c>
      <c r="I455" s="203"/>
      <c r="J455" s="203"/>
      <c r="V455" s="17"/>
      <c r="AC455" s="206"/>
      <c r="AD455" s="206"/>
      <c r="AE455" s="206"/>
    </row>
    <row r="456" spans="2:41">
      <c r="H456" s="203"/>
      <c r="I456" s="203"/>
      <c r="J456" s="203"/>
      <c r="V456" s="17"/>
      <c r="AC456" s="206"/>
      <c r="AD456" s="206"/>
      <c r="AE456" s="20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04" t="s">
        <v>20</v>
      </c>
      <c r="F460" s="204"/>
      <c r="G460" s="204"/>
      <c r="H460" s="204"/>
      <c r="V460" s="17"/>
      <c r="X460" s="23" t="s">
        <v>32</v>
      </c>
      <c r="Y460" s="20">
        <f>IF(B460="PAGADO",0,C465)</f>
        <v>0</v>
      </c>
      <c r="AA460" s="204" t="s">
        <v>919</v>
      </c>
      <c r="AB460" s="204"/>
      <c r="AC460" s="204"/>
      <c r="AD460" s="204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7" t="str">
        <f>IF(C465&lt;0,"NO PAGAR","COBRAR")</f>
        <v>COBRAR</v>
      </c>
      <c r="C466" s="20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7" t="str">
        <f>IF(Y465&lt;0,"NO PAGAR","COBRAR")</f>
        <v>COBRAR</v>
      </c>
      <c r="Y466" s="20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8" t="s">
        <v>9</v>
      </c>
      <c r="C467" s="19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8" t="s">
        <v>9</v>
      </c>
      <c r="Y467" s="19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00" t="s">
        <v>7</v>
      </c>
      <c r="F476" s="201"/>
      <c r="G476" s="20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00" t="s">
        <v>7</v>
      </c>
      <c r="AB476" s="201"/>
      <c r="AC476" s="20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00" t="s">
        <v>7</v>
      </c>
      <c r="O478" s="201"/>
      <c r="P478" s="201"/>
      <c r="Q478" s="202"/>
      <c r="R478" s="18">
        <f>SUM(R462:R477)</f>
        <v>0</v>
      </c>
      <c r="S478" s="3"/>
      <c r="V478" s="17"/>
      <c r="X478" s="12"/>
      <c r="Y478" s="10"/>
      <c r="AJ478" s="200" t="s">
        <v>7</v>
      </c>
      <c r="AK478" s="201"/>
      <c r="AL478" s="201"/>
      <c r="AM478" s="202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03" t="s">
        <v>30</v>
      </c>
      <c r="I500" s="203"/>
      <c r="J500" s="203"/>
      <c r="V500" s="17"/>
      <c r="AA500" s="203" t="s">
        <v>31</v>
      </c>
      <c r="AB500" s="203"/>
      <c r="AC500" s="203"/>
    </row>
    <row r="501" spans="1:43">
      <c r="H501" s="203"/>
      <c r="I501" s="203"/>
      <c r="J501" s="203"/>
      <c r="V501" s="17"/>
      <c r="AA501" s="203"/>
      <c r="AB501" s="203"/>
      <c r="AC501" s="203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04" t="s">
        <v>989</v>
      </c>
      <c r="F505" s="204"/>
      <c r="G505" s="204"/>
      <c r="H505" s="204"/>
      <c r="V505" s="17"/>
      <c r="X505" s="23" t="s">
        <v>156</v>
      </c>
      <c r="Y505" s="20">
        <f>IF(B505="PAGADO",0,C510)</f>
        <v>0</v>
      </c>
      <c r="AA505" s="204" t="s">
        <v>20</v>
      </c>
      <c r="AB505" s="204"/>
      <c r="AC505" s="204"/>
      <c r="AD505" s="204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5" t="str">
        <f>IF(Y510&lt;0,"NO PAGAR","COBRAR'")</f>
        <v>COBRAR'</v>
      </c>
      <c r="Y511" s="20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05" t="s">
        <v>991</v>
      </c>
      <c r="C512" s="20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8" t="s">
        <v>9</v>
      </c>
      <c r="C513" s="19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8" t="s">
        <v>9</v>
      </c>
      <c r="Y513" s="19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00" t="s">
        <v>7</v>
      </c>
      <c r="F521" s="201"/>
      <c r="G521" s="20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00" t="s">
        <v>7</v>
      </c>
      <c r="AB521" s="201"/>
      <c r="AC521" s="20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00" t="s">
        <v>7</v>
      </c>
      <c r="O523" s="201"/>
      <c r="P523" s="201"/>
      <c r="Q523" s="202"/>
      <c r="R523" s="18">
        <f>SUM(R507:R522)</f>
        <v>0</v>
      </c>
      <c r="S523" s="3"/>
      <c r="V523" s="17"/>
      <c r="X523" s="12"/>
      <c r="Y523" s="10"/>
      <c r="AJ523" s="200" t="s">
        <v>7</v>
      </c>
      <c r="AK523" s="201"/>
      <c r="AL523" s="201"/>
      <c r="AM523" s="202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6" t="s">
        <v>29</v>
      </c>
      <c r="AD546" s="206"/>
      <c r="AE546" s="206"/>
    </row>
    <row r="547" spans="2:41">
      <c r="H547" s="203" t="s">
        <v>28</v>
      </c>
      <c r="I547" s="203"/>
      <c r="J547" s="203"/>
      <c r="V547" s="17"/>
      <c r="AC547" s="206"/>
      <c r="AD547" s="206"/>
      <c r="AE547" s="206"/>
    </row>
    <row r="548" spans="2:41">
      <c r="H548" s="203"/>
      <c r="I548" s="203"/>
      <c r="J548" s="203"/>
      <c r="V548" s="17"/>
      <c r="AC548" s="206"/>
      <c r="AD548" s="206"/>
      <c r="AE548" s="20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04" t="s">
        <v>20</v>
      </c>
      <c r="F552" s="204"/>
      <c r="G552" s="204"/>
      <c r="H552" s="204"/>
      <c r="V552" s="17"/>
      <c r="X552" s="23" t="s">
        <v>32</v>
      </c>
      <c r="Y552" s="20">
        <f>IF(B552="PAGADO",0,C557)</f>
        <v>0</v>
      </c>
      <c r="AA552" s="204" t="s">
        <v>20</v>
      </c>
      <c r="AB552" s="204"/>
      <c r="AC552" s="204"/>
      <c r="AD552" s="20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7" t="str">
        <f>IF(C557&lt;0,"NO PAGAR","COBRAR")</f>
        <v>COBRAR</v>
      </c>
      <c r="C558" s="20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7" t="str">
        <f>IF(Y557&lt;0,"NO PAGAR","COBRAR")</f>
        <v>COBRAR</v>
      </c>
      <c r="Y558" s="20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8" t="s">
        <v>9</v>
      </c>
      <c r="C559" s="19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8" t="s">
        <v>9</v>
      </c>
      <c r="Y559" s="19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00" t="s">
        <v>7</v>
      </c>
      <c r="F568" s="201"/>
      <c r="G568" s="20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0" t="s">
        <v>7</v>
      </c>
      <c r="AB568" s="201"/>
      <c r="AC568" s="20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00" t="s">
        <v>7</v>
      </c>
      <c r="O570" s="201"/>
      <c r="P570" s="201"/>
      <c r="Q570" s="202"/>
      <c r="R570" s="18">
        <f>SUM(R554:R569)</f>
        <v>0</v>
      </c>
      <c r="S570" s="3"/>
      <c r="V570" s="17"/>
      <c r="X570" s="12"/>
      <c r="Y570" s="10"/>
      <c r="AJ570" s="200" t="s">
        <v>7</v>
      </c>
      <c r="AK570" s="201"/>
      <c r="AL570" s="201"/>
      <c r="AM570" s="20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03" t="s">
        <v>30</v>
      </c>
      <c r="I592" s="203"/>
      <c r="J592" s="203"/>
      <c r="V592" s="17"/>
      <c r="AA592" s="203" t="s">
        <v>31</v>
      </c>
      <c r="AB592" s="203"/>
      <c r="AC592" s="203"/>
    </row>
    <row r="593" spans="2:41">
      <c r="H593" s="203"/>
      <c r="I593" s="203"/>
      <c r="J593" s="203"/>
      <c r="V593" s="17"/>
      <c r="AA593" s="203"/>
      <c r="AB593" s="203"/>
      <c r="AC593" s="20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04" t="s">
        <v>20</v>
      </c>
      <c r="F597" s="204"/>
      <c r="G597" s="204"/>
      <c r="H597" s="204"/>
      <c r="V597" s="17"/>
      <c r="X597" s="23" t="s">
        <v>32</v>
      </c>
      <c r="Y597" s="20">
        <f>IF(B1374="PAGADO",0,C602)</f>
        <v>0</v>
      </c>
      <c r="AA597" s="204" t="s">
        <v>20</v>
      </c>
      <c r="AB597" s="204"/>
      <c r="AC597" s="204"/>
      <c r="AD597" s="20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5" t="str">
        <f>IF(Y602&lt;0,"NO PAGAR","COBRAR'")</f>
        <v>COBRAR'</v>
      </c>
      <c r="Y603" s="20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05" t="str">
        <f>IF(C602&lt;0,"NO PAGAR","COBRAR'")</f>
        <v>COBRAR'</v>
      </c>
      <c r="C604" s="20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8" t="s">
        <v>9</v>
      </c>
      <c r="C605" s="19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8" t="s">
        <v>9</v>
      </c>
      <c r="Y605" s="19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00" t="s">
        <v>7</v>
      </c>
      <c r="F613" s="201"/>
      <c r="G613" s="20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00" t="s">
        <v>7</v>
      </c>
      <c r="AB613" s="201"/>
      <c r="AC613" s="20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00" t="s">
        <v>7</v>
      </c>
      <c r="O615" s="201"/>
      <c r="P615" s="201"/>
      <c r="Q615" s="202"/>
      <c r="R615" s="18">
        <f>SUM(R599:R614)</f>
        <v>0</v>
      </c>
      <c r="S615" s="3"/>
      <c r="V615" s="17"/>
      <c r="X615" s="12"/>
      <c r="Y615" s="10"/>
      <c r="AJ615" s="200" t="s">
        <v>7</v>
      </c>
      <c r="AK615" s="201"/>
      <c r="AL615" s="201"/>
      <c r="AM615" s="20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06" t="s">
        <v>29</v>
      </c>
      <c r="AD639" s="206"/>
      <c r="AE639" s="206"/>
    </row>
    <row r="640" spans="2:31">
      <c r="H640" s="203" t="s">
        <v>28</v>
      </c>
      <c r="I640" s="203"/>
      <c r="J640" s="203"/>
      <c r="V640" s="17"/>
      <c r="AC640" s="206"/>
      <c r="AD640" s="206"/>
      <c r="AE640" s="206"/>
    </row>
    <row r="641" spans="2:41">
      <c r="H641" s="203"/>
      <c r="I641" s="203"/>
      <c r="J641" s="203"/>
      <c r="V641" s="17"/>
      <c r="AC641" s="206"/>
      <c r="AD641" s="206"/>
      <c r="AE641" s="20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04" t="s">
        <v>20</v>
      </c>
      <c r="F645" s="204"/>
      <c r="G645" s="204"/>
      <c r="H645" s="204"/>
      <c r="V645" s="17"/>
      <c r="X645" s="23" t="s">
        <v>32</v>
      </c>
      <c r="Y645" s="20">
        <f>IF(B645="PAGADO",0,C650)</f>
        <v>0</v>
      </c>
      <c r="AA645" s="204" t="s">
        <v>437</v>
      </c>
      <c r="AB645" s="204"/>
      <c r="AC645" s="204"/>
      <c r="AD645" s="20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7" t="str">
        <f>IF(C650&lt;0,"NO PAGAR","COBRAR")</f>
        <v>COBRAR</v>
      </c>
      <c r="C651" s="20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7" t="str">
        <f>IF(Y650&lt;0,"NO PAGAR","COBRAR")</f>
        <v>COBRAR</v>
      </c>
      <c r="Y651" s="20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8" t="s">
        <v>9</v>
      </c>
      <c r="C652" s="19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8" t="s">
        <v>9</v>
      </c>
      <c r="Y652" s="19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00" t="s">
        <v>7</v>
      </c>
      <c r="F661" s="201"/>
      <c r="G661" s="20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00" t="s">
        <v>7</v>
      </c>
      <c r="AB661" s="201"/>
      <c r="AC661" s="202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00" t="s">
        <v>7</v>
      </c>
      <c r="O663" s="201"/>
      <c r="P663" s="201"/>
      <c r="Q663" s="202"/>
      <c r="R663" s="18">
        <f>SUM(R647:R662)</f>
        <v>0</v>
      </c>
      <c r="S663" s="3"/>
      <c r="V663" s="17"/>
      <c r="X663" s="12"/>
      <c r="Y663" s="10"/>
      <c r="AJ663" s="200" t="s">
        <v>7</v>
      </c>
      <c r="AK663" s="201"/>
      <c r="AL663" s="201"/>
      <c r="AM663" s="20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3" t="s">
        <v>30</v>
      </c>
      <c r="I679" s="203"/>
      <c r="J679" s="203"/>
      <c r="V679" s="17"/>
      <c r="AA679" s="203" t="s">
        <v>31</v>
      </c>
      <c r="AB679" s="203"/>
      <c r="AC679" s="203"/>
    </row>
    <row r="680" spans="1:43">
      <c r="H680" s="203"/>
      <c r="I680" s="203"/>
      <c r="J680" s="203"/>
      <c r="V680" s="17"/>
      <c r="AA680" s="203"/>
      <c r="AB680" s="203"/>
      <c r="AC680" s="20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04" t="s">
        <v>1187</v>
      </c>
      <c r="F684" s="204"/>
      <c r="G684" s="204"/>
      <c r="H684" s="204"/>
      <c r="V684" s="17"/>
      <c r="X684" s="23" t="s">
        <v>82</v>
      </c>
      <c r="Y684" s="20">
        <f>IF(B684="PAGADO",0,C689)</f>
        <v>0</v>
      </c>
      <c r="AA684" s="204" t="s">
        <v>1267</v>
      </c>
      <c r="AB684" s="204"/>
      <c r="AC684" s="204"/>
      <c r="AD684" s="204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5" t="str">
        <f>IF(Y689&lt;0,"NO PAGAR","COBRAR'")</f>
        <v>COBRAR'</v>
      </c>
      <c r="Y690" s="20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5" t="str">
        <f>IF(C689&lt;0,"NO PAGAR","COBRAR'")</f>
        <v>COBRAR'</v>
      </c>
      <c r="C691" s="20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8" t="s">
        <v>9</v>
      </c>
      <c r="C692" s="19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8" t="s">
        <v>9</v>
      </c>
      <c r="Y692" s="19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0" t="s">
        <v>7</v>
      </c>
      <c r="F700" s="201"/>
      <c r="G700" s="202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0" t="s">
        <v>7</v>
      </c>
      <c r="AB700" s="201"/>
      <c r="AC700" s="202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0" t="s">
        <v>7</v>
      </c>
      <c r="O702" s="201"/>
      <c r="P702" s="201"/>
      <c r="Q702" s="202"/>
      <c r="R702" s="18">
        <f>SUM(R686:R701)</f>
        <v>0</v>
      </c>
      <c r="S702" s="3"/>
      <c r="V702" s="17"/>
      <c r="X702" s="12"/>
      <c r="Y702" s="10"/>
      <c r="AJ702" s="200" t="s">
        <v>7</v>
      </c>
      <c r="AK702" s="201"/>
      <c r="AL702" s="201"/>
      <c r="AM702" s="202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06" t="s">
        <v>29</v>
      </c>
      <c r="AD719" s="206"/>
      <c r="AE719" s="206"/>
    </row>
    <row r="720" spans="2:31">
      <c r="H720" s="203" t="s">
        <v>28</v>
      </c>
      <c r="I720" s="203"/>
      <c r="J720" s="203"/>
      <c r="V720" s="17"/>
      <c r="AC720" s="206"/>
      <c r="AD720" s="206"/>
      <c r="AE720" s="206"/>
    </row>
    <row r="721" spans="2:41">
      <c r="H721" s="203"/>
      <c r="I721" s="203"/>
      <c r="J721" s="203"/>
      <c r="V721" s="17"/>
      <c r="AC721" s="206"/>
      <c r="AD721" s="206"/>
      <c r="AE721" s="206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04" t="s">
        <v>1308</v>
      </c>
      <c r="F725" s="204"/>
      <c r="G725" s="204"/>
      <c r="H725" s="204"/>
      <c r="V725" s="17"/>
      <c r="X725" s="23" t="s">
        <v>82</v>
      </c>
      <c r="Y725" s="20">
        <f>IF(B725="PAGADO",0,C730)</f>
        <v>0</v>
      </c>
      <c r="AA725" s="204" t="s">
        <v>1364</v>
      </c>
      <c r="AB725" s="204"/>
      <c r="AC725" s="204"/>
      <c r="AD725" s="204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7" t="str">
        <f>IF(C730&lt;0,"NO PAGAR","COBRAR")</f>
        <v>COBRAR</v>
      </c>
      <c r="C731" s="20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7" t="str">
        <f>IF(Y730&lt;0,"NO PAGAR","COBRAR")</f>
        <v>COBRAR</v>
      </c>
      <c r="Y731" s="20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8" t="s">
        <v>9</v>
      </c>
      <c r="C732" s="199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8" t="s">
        <v>9</v>
      </c>
      <c r="Y732" s="199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00" t="s">
        <v>7</v>
      </c>
      <c r="F741" s="201"/>
      <c r="G741" s="202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00" t="s">
        <v>7</v>
      </c>
      <c r="AB741" s="201"/>
      <c r="AC741" s="202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00" t="s">
        <v>7</v>
      </c>
      <c r="O743" s="201"/>
      <c r="P743" s="201"/>
      <c r="Q743" s="202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00" t="s">
        <v>7</v>
      </c>
      <c r="AK743" s="201"/>
      <c r="AL743" s="201"/>
      <c r="AM743" s="202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3" t="s">
        <v>30</v>
      </c>
      <c r="I760" s="203"/>
      <c r="J760" s="203"/>
      <c r="V760" s="17"/>
      <c r="AA760" s="203" t="s">
        <v>31</v>
      </c>
      <c r="AB760" s="203"/>
      <c r="AC760" s="203"/>
    </row>
    <row r="761" spans="1:43">
      <c r="H761" s="203"/>
      <c r="I761" s="203"/>
      <c r="J761" s="203"/>
      <c r="V761" s="17"/>
      <c r="AA761" s="203"/>
      <c r="AB761" s="203"/>
      <c r="AC761" s="203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04" t="s">
        <v>20</v>
      </c>
      <c r="F763" s="204"/>
      <c r="G763" s="204"/>
      <c r="H763" s="204"/>
      <c r="V763" s="17"/>
      <c r="X763" s="23" t="s">
        <v>130</v>
      </c>
      <c r="Y763" s="20">
        <f>IF(B1560="PAGADO",0,C768)</f>
        <v>0</v>
      </c>
      <c r="AA763" s="204" t="s">
        <v>195</v>
      </c>
      <c r="AB763" s="204"/>
      <c r="AC763" s="204"/>
      <c r="AD763" s="204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5" t="str">
        <f>IF(Y768&lt;0,"NO PAGAR","COBRAR'")</f>
        <v>COBRAR'</v>
      </c>
      <c r="Y769" s="20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5" t="str">
        <f>IF(C768&lt;0,"NO PAGAR","COBRAR'")</f>
        <v>COBRAR'</v>
      </c>
      <c r="C770" s="205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8" t="s">
        <v>9</v>
      </c>
      <c r="C771" s="199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8" t="s">
        <v>9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0" t="s">
        <v>7</v>
      </c>
      <c r="F779" s="201"/>
      <c r="G779" s="202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0" t="s">
        <v>7</v>
      </c>
      <c r="AB779" s="201"/>
      <c r="AC779" s="202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0" t="s">
        <v>7</v>
      </c>
      <c r="O781" s="201"/>
      <c r="P781" s="201"/>
      <c r="Q781" s="202"/>
      <c r="R781" s="18">
        <f>SUM(R765:R780)</f>
        <v>0</v>
      </c>
      <c r="S781" s="3"/>
      <c r="V781" s="17"/>
      <c r="X781" s="12"/>
      <c r="Y781" s="10"/>
      <c r="AJ781" s="200" t="s">
        <v>7</v>
      </c>
      <c r="AK781" s="201"/>
      <c r="AL781" s="201"/>
      <c r="AM781" s="202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206" t="s">
        <v>29</v>
      </c>
      <c r="AD802" s="206"/>
      <c r="AE802" s="206"/>
    </row>
    <row r="803" spans="2:41">
      <c r="H803" s="203" t="s">
        <v>28</v>
      </c>
      <c r="I803" s="203"/>
      <c r="J803" s="203"/>
      <c r="V803" s="17"/>
      <c r="AC803" s="206"/>
      <c r="AD803" s="206"/>
      <c r="AE803" s="206"/>
    </row>
    <row r="804" spans="2:41">
      <c r="H804" s="203"/>
      <c r="I804" s="203"/>
      <c r="J804" s="203"/>
      <c r="V804" s="17"/>
      <c r="AC804" s="206"/>
      <c r="AD804" s="206"/>
      <c r="AE804" s="206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0</v>
      </c>
      <c r="E808" s="204" t="s">
        <v>20</v>
      </c>
      <c r="F808" s="204"/>
      <c r="G808" s="204"/>
      <c r="H808" s="204"/>
      <c r="V808" s="17"/>
      <c r="X808" s="23" t="s">
        <v>32</v>
      </c>
      <c r="Y808" s="20">
        <f>IF(B808="PAGADO",0,C813)</f>
        <v>0</v>
      </c>
      <c r="AA808" s="204" t="s">
        <v>20</v>
      </c>
      <c r="AB808" s="204"/>
      <c r="AC808" s="204"/>
      <c r="AD808" s="204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207" t="str">
        <f>IF(C813&lt;0,"NO PAGAR","COBRAR")</f>
        <v>COBRAR</v>
      </c>
      <c r="C814" s="207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7" t="str">
        <f>IF(Y813&lt;0,"NO PAGAR","COBRAR")</f>
        <v>COBRAR</v>
      </c>
      <c r="Y814" s="207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8" t="s">
        <v>9</v>
      </c>
      <c r="C815" s="19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8" t="s">
        <v>9</v>
      </c>
      <c r="Y815" s="19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200" t="s">
        <v>7</v>
      </c>
      <c r="F824" s="201"/>
      <c r="G824" s="202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200" t="s">
        <v>7</v>
      </c>
      <c r="AB824" s="201"/>
      <c r="AC824" s="202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200" t="s">
        <v>7</v>
      </c>
      <c r="O826" s="201"/>
      <c r="P826" s="201"/>
      <c r="Q826" s="202"/>
      <c r="R826" s="18">
        <f>SUM(R810:R825)</f>
        <v>0</v>
      </c>
      <c r="S826" s="3"/>
      <c r="V826" s="17"/>
      <c r="X826" s="12"/>
      <c r="Y826" s="10"/>
      <c r="AJ826" s="200" t="s">
        <v>7</v>
      </c>
      <c r="AK826" s="201"/>
      <c r="AL826" s="201"/>
      <c r="AM826" s="202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203" t="s">
        <v>30</v>
      </c>
      <c r="I848" s="203"/>
      <c r="J848" s="203"/>
      <c r="V848" s="17"/>
      <c r="AA848" s="203" t="s">
        <v>31</v>
      </c>
      <c r="AB848" s="203"/>
      <c r="AC848" s="203"/>
    </row>
    <row r="849" spans="2:41">
      <c r="H849" s="203"/>
      <c r="I849" s="203"/>
      <c r="J849" s="203"/>
      <c r="V849" s="17"/>
      <c r="AA849" s="203"/>
      <c r="AB849" s="203"/>
      <c r="AC849" s="203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IF(X808="PAGADO",0,Y813)</f>
        <v>0</v>
      </c>
      <c r="E853" s="204" t="s">
        <v>287</v>
      </c>
      <c r="F853" s="204"/>
      <c r="G853" s="204"/>
      <c r="H853" s="204"/>
      <c r="V853" s="17"/>
      <c r="X853" s="23" t="s">
        <v>32</v>
      </c>
      <c r="Y853" s="20">
        <f>IF(B1653="PAGADO",0,C858)</f>
        <v>1100</v>
      </c>
      <c r="AA853" s="204" t="s">
        <v>20</v>
      </c>
      <c r="AB853" s="204"/>
      <c r="AC853" s="204"/>
      <c r="AD853" s="204"/>
    </row>
    <row r="854" spans="2:41">
      <c r="B854" s="1" t="s">
        <v>0</v>
      </c>
      <c r="C854" s="19">
        <f>H869</f>
        <v>1100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>
        <v>45182</v>
      </c>
      <c r="F855" s="3" t="s">
        <v>199</v>
      </c>
      <c r="G855" s="3" t="s">
        <v>1544</v>
      </c>
      <c r="H855" s="5">
        <v>550</v>
      </c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>
        <v>45168</v>
      </c>
      <c r="F856" s="3" t="s">
        <v>199</v>
      </c>
      <c r="G856" s="3" t="s">
        <v>203</v>
      </c>
      <c r="H856" s="5">
        <v>550</v>
      </c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5" t="str">
        <f>IF(Y858&lt;0,"NO PAGAR","COBRAR'")</f>
        <v>COBRAR'</v>
      </c>
      <c r="Y859" s="205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205" t="str">
        <f>IF(C858&lt;0,"NO PAGAR","COBRAR'")</f>
        <v>COBRAR'</v>
      </c>
      <c r="C860" s="205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8" t="s">
        <v>9</v>
      </c>
      <c r="C861" s="199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8" t="s">
        <v>9</v>
      </c>
      <c r="Y861" s="199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200" t="s">
        <v>7</v>
      </c>
      <c r="F869" s="201"/>
      <c r="G869" s="202"/>
      <c r="H869" s="5">
        <f>SUM(H855:H868)</f>
        <v>1100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200" t="s">
        <v>7</v>
      </c>
      <c r="AB869" s="201"/>
      <c r="AC869" s="202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00" t="s">
        <v>7</v>
      </c>
      <c r="O871" s="201"/>
      <c r="P871" s="201"/>
      <c r="Q871" s="202"/>
      <c r="R871" s="18">
        <f>SUM(R855:R870)</f>
        <v>0</v>
      </c>
      <c r="S871" s="3"/>
      <c r="V871" s="17"/>
      <c r="X871" s="12"/>
      <c r="Y871" s="10"/>
      <c r="AJ871" s="200" t="s">
        <v>7</v>
      </c>
      <c r="AK871" s="201"/>
      <c r="AL871" s="201"/>
      <c r="AM871" s="202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206" t="s">
        <v>29</v>
      </c>
      <c r="AD896" s="206"/>
      <c r="AE896" s="206"/>
    </row>
    <row r="897" spans="2:41">
      <c r="H897" s="203" t="s">
        <v>28</v>
      </c>
      <c r="I897" s="203"/>
      <c r="J897" s="203"/>
      <c r="V897" s="17"/>
      <c r="AC897" s="206"/>
      <c r="AD897" s="206"/>
      <c r="AE897" s="206"/>
    </row>
    <row r="898" spans="2:41">
      <c r="H898" s="203"/>
      <c r="I898" s="203"/>
      <c r="J898" s="203"/>
      <c r="V898" s="17"/>
      <c r="AC898" s="206"/>
      <c r="AD898" s="206"/>
      <c r="AE898" s="206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204" t="s">
        <v>20</v>
      </c>
      <c r="F902" s="204"/>
      <c r="G902" s="204"/>
      <c r="H902" s="204"/>
      <c r="V902" s="17"/>
      <c r="X902" s="23" t="s">
        <v>32</v>
      </c>
      <c r="Y902" s="20">
        <f>IF(B902="PAGADO",0,C907)</f>
        <v>1100</v>
      </c>
      <c r="AA902" s="204" t="s">
        <v>20</v>
      </c>
      <c r="AB902" s="204"/>
      <c r="AC902" s="204"/>
      <c r="AD902" s="204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207" t="str">
        <f>IF(C907&lt;0,"NO PAGAR","COBRAR")</f>
        <v>COBRAR</v>
      </c>
      <c r="C908" s="207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7" t="str">
        <f>IF(Y907&lt;0,"NO PAGAR","COBRAR")</f>
        <v>COBRAR</v>
      </c>
      <c r="Y908" s="207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8" t="s">
        <v>9</v>
      </c>
      <c r="C909" s="19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8" t="s">
        <v>9</v>
      </c>
      <c r="Y909" s="19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200" t="s">
        <v>7</v>
      </c>
      <c r="F918" s="201"/>
      <c r="G918" s="202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200" t="s">
        <v>7</v>
      </c>
      <c r="AB918" s="201"/>
      <c r="AC918" s="202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200" t="s">
        <v>7</v>
      </c>
      <c r="O920" s="201"/>
      <c r="P920" s="201"/>
      <c r="Q920" s="202"/>
      <c r="R920" s="18">
        <f>SUM(R904:R919)</f>
        <v>0</v>
      </c>
      <c r="S920" s="3"/>
      <c r="V920" s="17"/>
      <c r="X920" s="12"/>
      <c r="Y920" s="10"/>
      <c r="AJ920" s="200" t="s">
        <v>7</v>
      </c>
      <c r="AK920" s="201"/>
      <c r="AL920" s="201"/>
      <c r="AM920" s="202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203" t="s">
        <v>30</v>
      </c>
      <c r="I942" s="203"/>
      <c r="J942" s="203"/>
      <c r="V942" s="17"/>
      <c r="AA942" s="203" t="s">
        <v>31</v>
      </c>
      <c r="AB942" s="203"/>
      <c r="AC942" s="203"/>
    </row>
    <row r="943" spans="1:43">
      <c r="H943" s="203"/>
      <c r="I943" s="203"/>
      <c r="J943" s="203"/>
      <c r="V943" s="17"/>
      <c r="AA943" s="203"/>
      <c r="AB943" s="203"/>
      <c r="AC943" s="203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204" t="s">
        <v>20</v>
      </c>
      <c r="F947" s="204"/>
      <c r="G947" s="204"/>
      <c r="H947" s="204"/>
      <c r="V947" s="17"/>
      <c r="X947" s="23" t="s">
        <v>32</v>
      </c>
      <c r="Y947" s="20">
        <f>IF(B1747="PAGADO",0,C952)</f>
        <v>1100</v>
      </c>
      <c r="AA947" s="204" t="s">
        <v>20</v>
      </c>
      <c r="AB947" s="204"/>
      <c r="AC947" s="204"/>
      <c r="AD947" s="204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5" t="str">
        <f>IF(Y952&lt;0,"NO PAGAR","COBRAR'")</f>
        <v>COBRAR'</v>
      </c>
      <c r="Y953" s="205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205" t="str">
        <f>IF(C952&lt;0,"NO PAGAR","COBRAR'")</f>
        <v>COBRAR'</v>
      </c>
      <c r="C954" s="205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8" t="s">
        <v>9</v>
      </c>
      <c r="C955" s="199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8" t="s">
        <v>9</v>
      </c>
      <c r="Y955" s="199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200" t="s">
        <v>7</v>
      </c>
      <c r="F963" s="201"/>
      <c r="G963" s="202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200" t="s">
        <v>7</v>
      </c>
      <c r="AB963" s="201"/>
      <c r="AC963" s="202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00" t="s">
        <v>7</v>
      </c>
      <c r="O965" s="201"/>
      <c r="P965" s="201"/>
      <c r="Q965" s="202"/>
      <c r="R965" s="18">
        <f>SUM(R949:R964)</f>
        <v>0</v>
      </c>
      <c r="S965" s="3"/>
      <c r="V965" s="17"/>
      <c r="X965" s="12"/>
      <c r="Y965" s="10"/>
      <c r="AJ965" s="200" t="s">
        <v>7</v>
      </c>
      <c r="AK965" s="201"/>
      <c r="AL965" s="201"/>
      <c r="AM965" s="202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206" t="s">
        <v>29</v>
      </c>
      <c r="AD989" s="206"/>
      <c r="AE989" s="206"/>
    </row>
    <row r="990" spans="8:31">
      <c r="H990" s="203" t="s">
        <v>28</v>
      </c>
      <c r="I990" s="203"/>
      <c r="J990" s="203"/>
      <c r="V990" s="17"/>
      <c r="AC990" s="206"/>
      <c r="AD990" s="206"/>
      <c r="AE990" s="206"/>
    </row>
    <row r="991" spans="8:31">
      <c r="H991" s="203"/>
      <c r="I991" s="203"/>
      <c r="J991" s="203"/>
      <c r="V991" s="17"/>
      <c r="AC991" s="206"/>
      <c r="AD991" s="206"/>
      <c r="AE991" s="206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204" t="s">
        <v>20</v>
      </c>
      <c r="F995" s="204"/>
      <c r="G995" s="204"/>
      <c r="H995" s="204"/>
      <c r="V995" s="17"/>
      <c r="X995" s="23" t="s">
        <v>32</v>
      </c>
      <c r="Y995" s="20">
        <f>IF(B995="PAGADO",0,C1000)</f>
        <v>1100</v>
      </c>
      <c r="AA995" s="204" t="s">
        <v>20</v>
      </c>
      <c r="AB995" s="204"/>
      <c r="AC995" s="204"/>
      <c r="AD995" s="204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207" t="str">
        <f>IF(C1000&lt;0,"NO PAGAR","COBRAR")</f>
        <v>COBRAR</v>
      </c>
      <c r="C1001" s="207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7" t="str">
        <f>IF(Y1000&lt;0,"NO PAGAR","COBRAR")</f>
        <v>COBRAR</v>
      </c>
      <c r="Y1001" s="207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8" t="s">
        <v>9</v>
      </c>
      <c r="C1002" s="19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8" t="s">
        <v>9</v>
      </c>
      <c r="Y1002" s="19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200" t="s">
        <v>7</v>
      </c>
      <c r="F1011" s="201"/>
      <c r="G1011" s="202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200" t="s">
        <v>7</v>
      </c>
      <c r="AB1011" s="201"/>
      <c r="AC1011" s="202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200" t="s">
        <v>7</v>
      </c>
      <c r="O1013" s="201"/>
      <c r="P1013" s="201"/>
      <c r="Q1013" s="202"/>
      <c r="R1013" s="18">
        <f>SUM(R997:R1012)</f>
        <v>0</v>
      </c>
      <c r="S1013" s="3"/>
      <c r="V1013" s="17"/>
      <c r="X1013" s="12"/>
      <c r="Y1013" s="10"/>
      <c r="AJ1013" s="200" t="s">
        <v>7</v>
      </c>
      <c r="AK1013" s="201"/>
      <c r="AL1013" s="201"/>
      <c r="AM1013" s="202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203" t="s">
        <v>30</v>
      </c>
      <c r="I1035" s="203"/>
      <c r="J1035" s="203"/>
      <c r="V1035" s="17"/>
      <c r="AA1035" s="203" t="s">
        <v>31</v>
      </c>
      <c r="AB1035" s="203"/>
      <c r="AC1035" s="203"/>
    </row>
    <row r="1036" spans="1:43">
      <c r="H1036" s="203"/>
      <c r="I1036" s="203"/>
      <c r="J1036" s="203"/>
      <c r="V1036" s="17"/>
      <c r="AA1036" s="203"/>
      <c r="AB1036" s="203"/>
      <c r="AC1036" s="203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204" t="s">
        <v>20</v>
      </c>
      <c r="F1040" s="204"/>
      <c r="G1040" s="204"/>
      <c r="H1040" s="204"/>
      <c r="V1040" s="17"/>
      <c r="X1040" s="23" t="s">
        <v>32</v>
      </c>
      <c r="Y1040" s="20">
        <f>IF(B1840="PAGADO",0,C1045)</f>
        <v>1100</v>
      </c>
      <c r="AA1040" s="204" t="s">
        <v>20</v>
      </c>
      <c r="AB1040" s="204"/>
      <c r="AC1040" s="204"/>
      <c r="AD1040" s="204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5" t="str">
        <f>IF(Y1045&lt;0,"NO PAGAR","COBRAR'")</f>
        <v>COBRAR'</v>
      </c>
      <c r="Y1046" s="205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205" t="str">
        <f>IF(C1045&lt;0,"NO PAGAR","COBRAR'")</f>
        <v>COBRAR'</v>
      </c>
      <c r="C1047" s="205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8" t="s">
        <v>9</v>
      </c>
      <c r="C1048" s="199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8" t="s">
        <v>9</v>
      </c>
      <c r="Y1048" s="199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200" t="s">
        <v>7</v>
      </c>
      <c r="F1056" s="201"/>
      <c r="G1056" s="202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200" t="s">
        <v>7</v>
      </c>
      <c r="AB1056" s="201"/>
      <c r="AC1056" s="202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00" t="s">
        <v>7</v>
      </c>
      <c r="O1058" s="201"/>
      <c r="P1058" s="201"/>
      <c r="Q1058" s="202"/>
      <c r="R1058" s="18">
        <f>SUM(R1042:R1057)</f>
        <v>0</v>
      </c>
      <c r="S1058" s="3"/>
      <c r="V1058" s="17"/>
      <c r="X1058" s="12"/>
      <c r="Y1058" s="10"/>
      <c r="AJ1058" s="200" t="s">
        <v>7</v>
      </c>
      <c r="AK1058" s="201"/>
      <c r="AL1058" s="201"/>
      <c r="AM1058" s="202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E735" sqref="E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20</v>
      </c>
      <c r="F8" s="204"/>
      <c r="G8" s="204"/>
      <c r="H8" s="204"/>
      <c r="V8" s="17"/>
      <c r="X8" s="23" t="s">
        <v>82</v>
      </c>
      <c r="Y8" s="20">
        <f>IF(B8="PAGADO",0,C13)</f>
        <v>0</v>
      </c>
      <c r="AA8" s="204" t="s">
        <v>62</v>
      </c>
      <c r="AB8" s="204"/>
      <c r="AC8" s="204"/>
      <c r="AD8" s="20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4" t="s">
        <v>206</v>
      </c>
      <c r="F53" s="204"/>
      <c r="G53" s="204"/>
      <c r="H53" s="204"/>
      <c r="V53" s="17"/>
      <c r="X53" s="23" t="s">
        <v>32</v>
      </c>
      <c r="Y53" s="20">
        <f>IF(B53="PAGADO",0,C58)</f>
        <v>0</v>
      </c>
      <c r="AA53" s="204" t="s">
        <v>20</v>
      </c>
      <c r="AB53" s="204"/>
      <c r="AC53" s="204"/>
      <c r="AD53" s="204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3" t="s">
        <v>28</v>
      </c>
      <c r="I101" s="203"/>
      <c r="J101" s="203"/>
      <c r="V101" s="17"/>
      <c r="AC101" s="206"/>
      <c r="AD101" s="206"/>
      <c r="AE101" s="206"/>
    </row>
    <row r="102" spans="2:41">
      <c r="H102" s="203"/>
      <c r="I102" s="203"/>
      <c r="J102" s="203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4"/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04" t="s">
        <v>342</v>
      </c>
      <c r="F151" s="204"/>
      <c r="G151" s="204"/>
      <c r="H151" s="204"/>
      <c r="V151" s="17"/>
      <c r="X151" s="23" t="s">
        <v>32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8" t="s">
        <v>9</v>
      </c>
      <c r="C159" s="199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0" t="s">
        <v>7</v>
      </c>
      <c r="F167" s="201"/>
      <c r="G167" s="20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6" t="s">
        <v>29</v>
      </c>
      <c r="AD185" s="206"/>
      <c r="AE185" s="206"/>
    </row>
    <row r="186" spans="2:41">
      <c r="H186" s="203" t="s">
        <v>28</v>
      </c>
      <c r="I186" s="203"/>
      <c r="J186" s="203"/>
      <c r="V186" s="17"/>
      <c r="AC186" s="206"/>
      <c r="AD186" s="206"/>
      <c r="AE186" s="206"/>
    </row>
    <row r="187" spans="2:41">
      <c r="H187" s="203"/>
      <c r="I187" s="203"/>
      <c r="J187" s="203"/>
      <c r="V187" s="17"/>
      <c r="AC187" s="206"/>
      <c r="AD187" s="206"/>
      <c r="AE187" s="20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04" t="s">
        <v>308</v>
      </c>
      <c r="F191" s="204"/>
      <c r="G191" s="204"/>
      <c r="H191" s="204"/>
      <c r="V191" s="17"/>
      <c r="X191" s="23" t="s">
        <v>32</v>
      </c>
      <c r="Y191" s="20">
        <f>IF(B191="PAGADO",0,C196)</f>
        <v>0</v>
      </c>
      <c r="AA191" s="204" t="s">
        <v>20</v>
      </c>
      <c r="AB191" s="204"/>
      <c r="AC191" s="204"/>
      <c r="AD191" s="204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7" t="str">
        <f>IF(C196&lt;0,"NO PAGAR","COBRAR")</f>
        <v>COBRAR</v>
      </c>
      <c r="C197" s="207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7" t="str">
        <f>IF(Y196&lt;0,"NO PAGAR","COBRAR")</f>
        <v>COBRAR</v>
      </c>
      <c r="Y197" s="20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8" t="s">
        <v>9</v>
      </c>
      <c r="C198" s="19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8" t="s">
        <v>9</v>
      </c>
      <c r="Y198" s="19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0" t="s">
        <v>7</v>
      </c>
      <c r="F207" s="201"/>
      <c r="G207" s="20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00" t="s">
        <v>7</v>
      </c>
      <c r="AB207" s="201"/>
      <c r="AC207" s="20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0" t="s">
        <v>7</v>
      </c>
      <c r="O209" s="201"/>
      <c r="P209" s="201"/>
      <c r="Q209" s="202"/>
      <c r="R209" s="18">
        <f>SUM(R193:R208)</f>
        <v>0</v>
      </c>
      <c r="S209" s="3"/>
      <c r="V209" s="17"/>
      <c r="X209" s="12"/>
      <c r="Y209" s="10"/>
      <c r="AJ209" s="200" t="s">
        <v>7</v>
      </c>
      <c r="AK209" s="201"/>
      <c r="AL209" s="201"/>
      <c r="AM209" s="20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3" t="s">
        <v>30</v>
      </c>
      <c r="I231" s="203"/>
      <c r="J231" s="203"/>
      <c r="V231" s="17"/>
      <c r="AA231" s="203" t="s">
        <v>31</v>
      </c>
      <c r="AB231" s="203"/>
      <c r="AC231" s="203"/>
    </row>
    <row r="232" spans="1:43">
      <c r="H232" s="203"/>
      <c r="I232" s="203"/>
      <c r="J232" s="203"/>
      <c r="V232" s="17"/>
      <c r="AA232" s="203"/>
      <c r="AB232" s="203"/>
      <c r="AC232" s="20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4" t="s">
        <v>20</v>
      </c>
      <c r="F236" s="204"/>
      <c r="G236" s="204"/>
      <c r="H236" s="204"/>
      <c r="V236" s="17"/>
      <c r="X236" s="23" t="s">
        <v>82</v>
      </c>
      <c r="Y236" s="20">
        <f>IF(B1005="PAGADO",0,C241)</f>
        <v>0</v>
      </c>
      <c r="AA236" s="204" t="s">
        <v>253</v>
      </c>
      <c r="AB236" s="204"/>
      <c r="AC236" s="204"/>
      <c r="AD236" s="20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5" t="str">
        <f>IF(Y241&lt;0,"NO PAGAR","COBRAR'")</f>
        <v>COBRAR'</v>
      </c>
      <c r="Y242" s="205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05" t="str">
        <f>IF(C241&lt;0,"NO PAGAR","COBRAR'")</f>
        <v>COBRAR'</v>
      </c>
      <c r="C243" s="20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8" t="s">
        <v>9</v>
      </c>
      <c r="C244" s="19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8" t="s">
        <v>9</v>
      </c>
      <c r="Y244" s="199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0" t="s">
        <v>7</v>
      </c>
      <c r="F252" s="201"/>
      <c r="G252" s="20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0" t="s">
        <v>7</v>
      </c>
      <c r="AB252" s="201"/>
      <c r="AC252" s="20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0" t="s">
        <v>7</v>
      </c>
      <c r="O254" s="201"/>
      <c r="P254" s="201"/>
      <c r="Q254" s="202"/>
      <c r="R254" s="18">
        <f>SUM(R238:R253)</f>
        <v>0</v>
      </c>
      <c r="S254" s="3"/>
      <c r="V254" s="17"/>
      <c r="X254" s="12"/>
      <c r="Y254" s="10"/>
      <c r="AJ254" s="200" t="s">
        <v>7</v>
      </c>
      <c r="AK254" s="201"/>
      <c r="AL254" s="201"/>
      <c r="AM254" s="202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6" t="s">
        <v>29</v>
      </c>
      <c r="AD277" s="206"/>
      <c r="AE277" s="206"/>
    </row>
    <row r="278" spans="2:41">
      <c r="H278" s="203" t="s">
        <v>28</v>
      </c>
      <c r="I278" s="203"/>
      <c r="J278" s="203"/>
      <c r="V278" s="17"/>
      <c r="AC278" s="206"/>
      <c r="AD278" s="206"/>
      <c r="AE278" s="206"/>
    </row>
    <row r="279" spans="2:41">
      <c r="H279" s="203"/>
      <c r="I279" s="203"/>
      <c r="J279" s="203"/>
      <c r="V279" s="17"/>
      <c r="AC279" s="206"/>
      <c r="AD279" s="206"/>
      <c r="AE279" s="20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04" t="s">
        <v>20</v>
      </c>
      <c r="F283" s="204"/>
      <c r="G283" s="204"/>
      <c r="H283" s="204"/>
      <c r="V283" s="17"/>
      <c r="X283" s="23" t="s">
        <v>32</v>
      </c>
      <c r="Y283" s="20">
        <f>IF(B283="PAGADO",0,C288)</f>
        <v>0</v>
      </c>
      <c r="AA283" s="204" t="s">
        <v>20</v>
      </c>
      <c r="AB283" s="204"/>
      <c r="AC283" s="204"/>
      <c r="AD283" s="20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7" t="str">
        <f>IF(C288&lt;0,"NO PAGAR","COBRAR")</f>
        <v>COBRAR</v>
      </c>
      <c r="C289" s="20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7" t="str">
        <f>IF(Y288&lt;0,"NO PAGAR","COBRAR")</f>
        <v>COBRAR</v>
      </c>
      <c r="Y289" s="20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8" t="s">
        <v>9</v>
      </c>
      <c r="C290" s="19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8" t="s">
        <v>9</v>
      </c>
      <c r="Y290" s="19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0" t="s">
        <v>7</v>
      </c>
      <c r="F299" s="201"/>
      <c r="G299" s="20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0" t="s">
        <v>7</v>
      </c>
      <c r="AB299" s="201"/>
      <c r="AC299" s="20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0" t="s">
        <v>7</v>
      </c>
      <c r="O301" s="201"/>
      <c r="P301" s="201"/>
      <c r="Q301" s="202"/>
      <c r="R301" s="18">
        <f>SUM(R285:R300)</f>
        <v>0</v>
      </c>
      <c r="S301" s="3"/>
      <c r="V301" s="17"/>
      <c r="X301" s="12"/>
      <c r="Y301" s="10"/>
      <c r="AJ301" s="200" t="s">
        <v>7</v>
      </c>
      <c r="AK301" s="201"/>
      <c r="AL301" s="201"/>
      <c r="AM301" s="20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3" t="s">
        <v>30</v>
      </c>
      <c r="I323" s="203"/>
      <c r="J323" s="203"/>
      <c r="V323" s="17"/>
      <c r="AA323" s="203" t="s">
        <v>31</v>
      </c>
      <c r="AB323" s="203"/>
      <c r="AC323" s="203"/>
    </row>
    <row r="324" spans="1:43">
      <c r="H324" s="203"/>
      <c r="I324" s="203"/>
      <c r="J324" s="203"/>
      <c r="V324" s="17"/>
      <c r="AA324" s="203"/>
      <c r="AB324" s="203"/>
      <c r="AC324" s="20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04" t="s">
        <v>20</v>
      </c>
      <c r="F328" s="204"/>
      <c r="G328" s="204"/>
      <c r="H328" s="204"/>
      <c r="V328" s="17"/>
      <c r="X328" s="23" t="s">
        <v>82</v>
      </c>
      <c r="Y328" s="20">
        <f>IF(B1097="PAGADO",0,C333)</f>
        <v>0</v>
      </c>
      <c r="AA328" s="204" t="s">
        <v>697</v>
      </c>
      <c r="AB328" s="204"/>
      <c r="AC328" s="204"/>
      <c r="AD328" s="20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5" t="str">
        <f>IF(Y333&lt;0,"NO PAGAR","COBRAR'")</f>
        <v>COBRAR'</v>
      </c>
      <c r="Y334" s="205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05" t="str">
        <f>IF(C333&lt;0,"NO PAGAR","COBRAR'")</f>
        <v>COBRAR'</v>
      </c>
      <c r="C335" s="20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198" t="s">
        <v>9</v>
      </c>
      <c r="C336" s="19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8" t="s">
        <v>9</v>
      </c>
      <c r="Y336" s="199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00" t="s">
        <v>7</v>
      </c>
      <c r="F344" s="201"/>
      <c r="G344" s="20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0" t="s">
        <v>7</v>
      </c>
      <c r="AB344" s="201"/>
      <c r="AC344" s="20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0" t="s">
        <v>7</v>
      </c>
      <c r="O346" s="201"/>
      <c r="P346" s="201"/>
      <c r="Q346" s="202"/>
      <c r="R346" s="18">
        <f>SUM(R330:R345)</f>
        <v>0</v>
      </c>
      <c r="S346" s="3"/>
      <c r="V346" s="17"/>
      <c r="X346" s="12"/>
      <c r="Y346" s="10"/>
      <c r="AJ346" s="200" t="s">
        <v>7</v>
      </c>
      <c r="AK346" s="201"/>
      <c r="AL346" s="201"/>
      <c r="AM346" s="20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06" t="s">
        <v>29</v>
      </c>
      <c r="AD363" s="206"/>
      <c r="AE363" s="206"/>
    </row>
    <row r="364" spans="2:31">
      <c r="H364" s="203" t="s">
        <v>28</v>
      </c>
      <c r="I364" s="203"/>
      <c r="J364" s="203"/>
      <c r="V364" s="17"/>
      <c r="AC364" s="206"/>
      <c r="AD364" s="206"/>
      <c r="AE364" s="206"/>
    </row>
    <row r="365" spans="2:31">
      <c r="H365" s="203"/>
      <c r="I365" s="203"/>
      <c r="J365" s="203"/>
      <c r="V365" s="17"/>
      <c r="AC365" s="206"/>
      <c r="AD365" s="206"/>
      <c r="AE365" s="20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04" t="s">
        <v>20</v>
      </c>
      <c r="F369" s="204"/>
      <c r="G369" s="204"/>
      <c r="H369" s="204"/>
      <c r="V369" s="17"/>
      <c r="X369" s="23" t="s">
        <v>32</v>
      </c>
      <c r="Y369" s="20">
        <f>IF(B369="PAGADO",0,C374)</f>
        <v>0</v>
      </c>
      <c r="AA369" s="204" t="s">
        <v>20</v>
      </c>
      <c r="AB369" s="204"/>
      <c r="AC369" s="204"/>
      <c r="AD369" s="204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7" t="str">
        <f>IF(C374&lt;0,"NO PAGAR","COBRAR")</f>
        <v>COBRAR</v>
      </c>
      <c r="C375" s="20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7" t="str">
        <f>IF(Y374&lt;0,"NO PAGAR","COBRAR")</f>
        <v>COBRAR</v>
      </c>
      <c r="Y375" s="20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8" t="s">
        <v>9</v>
      </c>
      <c r="C376" s="19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8" t="s">
        <v>9</v>
      </c>
      <c r="Y376" s="19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00" t="s">
        <v>7</v>
      </c>
      <c r="F385" s="201"/>
      <c r="G385" s="20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00" t="s">
        <v>7</v>
      </c>
      <c r="AB385" s="201"/>
      <c r="AC385" s="20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00" t="s">
        <v>7</v>
      </c>
      <c r="O387" s="201"/>
      <c r="P387" s="201"/>
      <c r="Q387" s="202"/>
      <c r="R387" s="18">
        <f>SUM(R371:R386)</f>
        <v>0</v>
      </c>
      <c r="S387" s="3"/>
      <c r="V387" s="17"/>
      <c r="X387" s="12"/>
      <c r="Y387" s="10"/>
      <c r="AJ387" s="200" t="s">
        <v>7</v>
      </c>
      <c r="AK387" s="201"/>
      <c r="AL387" s="201"/>
      <c r="AM387" s="202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03" t="s">
        <v>30</v>
      </c>
      <c r="I409" s="203"/>
      <c r="J409" s="203"/>
      <c r="V409" s="17"/>
      <c r="AA409" s="203" t="s">
        <v>31</v>
      </c>
      <c r="AB409" s="203"/>
      <c r="AC409" s="203"/>
    </row>
    <row r="410" spans="1:43">
      <c r="H410" s="203"/>
      <c r="I410" s="203"/>
      <c r="J410" s="203"/>
      <c r="V410" s="17"/>
      <c r="AA410" s="203"/>
      <c r="AB410" s="203"/>
      <c r="AC410" s="203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04" t="s">
        <v>308</v>
      </c>
      <c r="F414" s="204"/>
      <c r="G414" s="204"/>
      <c r="H414" s="204"/>
      <c r="V414" s="17"/>
      <c r="X414" s="23" t="s">
        <v>32</v>
      </c>
      <c r="Y414" s="20">
        <f>IF(B414="PAGADO",0,C419)</f>
        <v>0</v>
      </c>
      <c r="AA414" s="204" t="s">
        <v>20</v>
      </c>
      <c r="AB414" s="204"/>
      <c r="AC414" s="204"/>
      <c r="AD414" s="204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5" t="str">
        <f>IF(Y419&lt;0,"NO PAGAR","COBRAR'")</f>
        <v>COBRAR'</v>
      </c>
      <c r="Y420" s="20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05" t="str">
        <f>IF(C419&lt;0,"NO PAGAR","COBRAR'")</f>
        <v>COBRAR'</v>
      </c>
      <c r="C421" s="205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8" t="s">
        <v>9</v>
      </c>
      <c r="C422" s="199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8" t="s">
        <v>9</v>
      </c>
      <c r="Y422" s="19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00" t="s">
        <v>7</v>
      </c>
      <c r="F430" s="201"/>
      <c r="G430" s="20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00" t="s">
        <v>7</v>
      </c>
      <c r="AB430" s="201"/>
      <c r="AC430" s="20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00" t="s">
        <v>7</v>
      </c>
      <c r="O432" s="201"/>
      <c r="P432" s="201"/>
      <c r="Q432" s="202"/>
      <c r="R432" s="18">
        <f>SUM(R416:R431)</f>
        <v>0</v>
      </c>
      <c r="S432" s="3"/>
      <c r="V432" s="17"/>
      <c r="X432" s="12"/>
      <c r="Y432" s="10"/>
      <c r="AJ432" s="200" t="s">
        <v>7</v>
      </c>
      <c r="AK432" s="201"/>
      <c r="AL432" s="201"/>
      <c r="AM432" s="202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06" t="s">
        <v>29</v>
      </c>
      <c r="AD453" s="206"/>
      <c r="AE453" s="206"/>
    </row>
    <row r="454" spans="2:41">
      <c r="H454" s="203" t="s">
        <v>28</v>
      </c>
      <c r="I454" s="203"/>
      <c r="J454" s="203"/>
      <c r="V454" s="17"/>
      <c r="AC454" s="206"/>
      <c r="AD454" s="206"/>
      <c r="AE454" s="206"/>
    </row>
    <row r="455" spans="2:41">
      <c r="H455" s="203"/>
      <c r="I455" s="203"/>
      <c r="J455" s="203"/>
      <c r="V455" s="17"/>
      <c r="AC455" s="206"/>
      <c r="AD455" s="206"/>
      <c r="AE455" s="20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04" t="s">
        <v>20</v>
      </c>
      <c r="F459" s="204"/>
      <c r="G459" s="204"/>
      <c r="H459" s="204"/>
      <c r="V459" s="17"/>
      <c r="X459" s="23" t="s">
        <v>32</v>
      </c>
      <c r="Y459" s="20">
        <f>IF(B459="PAGADO",0,C464)</f>
        <v>0</v>
      </c>
      <c r="AA459" s="204" t="s">
        <v>20</v>
      </c>
      <c r="AB459" s="204"/>
      <c r="AC459" s="204"/>
      <c r="AD459" s="204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7" t="str">
        <f>IF(C464&lt;0,"NO PAGAR","COBRAR")</f>
        <v>COBRAR</v>
      </c>
      <c r="C465" s="20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7" t="str">
        <f>IF(Y464&lt;0,"NO PAGAR","COBRAR")</f>
        <v>COBRAR</v>
      </c>
      <c r="Y465" s="20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8" t="s">
        <v>9</v>
      </c>
      <c r="C466" s="19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8" t="s">
        <v>9</v>
      </c>
      <c r="Y466" s="19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00" t="s">
        <v>7</v>
      </c>
      <c r="F475" s="201"/>
      <c r="G475" s="20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00" t="s">
        <v>7</v>
      </c>
      <c r="AB475" s="201"/>
      <c r="AC475" s="20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00" t="s">
        <v>7</v>
      </c>
      <c r="O477" s="201"/>
      <c r="P477" s="201"/>
      <c r="Q477" s="202"/>
      <c r="R477" s="18">
        <f>SUM(R461:R476)</f>
        <v>0</v>
      </c>
      <c r="S477" s="3"/>
      <c r="V477" s="17"/>
      <c r="X477" s="12"/>
      <c r="Y477" s="10"/>
      <c r="AJ477" s="200" t="s">
        <v>7</v>
      </c>
      <c r="AK477" s="201"/>
      <c r="AL477" s="201"/>
      <c r="AM477" s="202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03" t="s">
        <v>30</v>
      </c>
      <c r="I499" s="203"/>
      <c r="J499" s="203"/>
      <c r="V499" s="17"/>
      <c r="AA499" s="203" t="s">
        <v>31</v>
      </c>
      <c r="AB499" s="203"/>
      <c r="AC499" s="203"/>
    </row>
    <row r="500" spans="1:43">
      <c r="H500" s="203"/>
      <c r="I500" s="203"/>
      <c r="J500" s="203"/>
      <c r="V500" s="17"/>
      <c r="AA500" s="203"/>
      <c r="AB500" s="203"/>
      <c r="AC500" s="203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04" t="s">
        <v>253</v>
      </c>
      <c r="F504" s="204"/>
      <c r="G504" s="204"/>
      <c r="H504" s="204"/>
      <c r="V504" s="17"/>
      <c r="X504" s="23" t="s">
        <v>32</v>
      </c>
      <c r="Y504" s="20">
        <f>IF(B504="PAGADO",0,C509)</f>
        <v>0</v>
      </c>
      <c r="AA504" s="204" t="s">
        <v>1003</v>
      </c>
      <c r="AB504" s="204"/>
      <c r="AC504" s="204"/>
      <c r="AD504" s="204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5" t="str">
        <f>IF(Y509&lt;0,"NO PAGAR","COBRAR'")</f>
        <v>COBRAR'</v>
      </c>
      <c r="Y510" s="20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05" t="str">
        <f>IF(C509&lt;0,"NO PAGAR","COBRAR'")</f>
        <v>COBRAR'</v>
      </c>
      <c r="C511" s="20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8" t="s">
        <v>9</v>
      </c>
      <c r="C512" s="19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8" t="s">
        <v>9</v>
      </c>
      <c r="Y512" s="19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00" t="s">
        <v>7</v>
      </c>
      <c r="F520" s="201"/>
      <c r="G520" s="20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00" t="s">
        <v>7</v>
      </c>
      <c r="AB520" s="201"/>
      <c r="AC520" s="20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00" t="s">
        <v>7</v>
      </c>
      <c r="O522" s="201"/>
      <c r="P522" s="201"/>
      <c r="Q522" s="202"/>
      <c r="R522" s="18">
        <f>SUM(R506:R521)</f>
        <v>0</v>
      </c>
      <c r="S522" s="3"/>
      <c r="V522" s="17"/>
      <c r="X522" s="12"/>
      <c r="Y522" s="10"/>
      <c r="AJ522" s="200" t="s">
        <v>7</v>
      </c>
      <c r="AK522" s="201"/>
      <c r="AL522" s="201"/>
      <c r="AM522" s="202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6" t="s">
        <v>29</v>
      </c>
      <c r="AD546" s="206"/>
      <c r="AE546" s="206"/>
    </row>
    <row r="547" spans="2:41">
      <c r="H547" s="203" t="s">
        <v>28</v>
      </c>
      <c r="I547" s="203"/>
      <c r="J547" s="203"/>
      <c r="V547" s="17"/>
      <c r="AC547" s="206"/>
      <c r="AD547" s="206"/>
      <c r="AE547" s="206"/>
    </row>
    <row r="548" spans="2:41">
      <c r="H548" s="203"/>
      <c r="I548" s="203"/>
      <c r="J548" s="203"/>
      <c r="V548" s="17"/>
      <c r="AC548" s="206"/>
      <c r="AD548" s="206"/>
      <c r="AE548" s="20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04" t="s">
        <v>253</v>
      </c>
      <c r="F552" s="204"/>
      <c r="G552" s="204"/>
      <c r="H552" s="204"/>
      <c r="V552" s="17"/>
      <c r="X552" s="23" t="s">
        <v>32</v>
      </c>
      <c r="Y552" s="20">
        <f>IF(B552="PAGADO",0,C557)</f>
        <v>0</v>
      </c>
      <c r="AA552" s="204" t="s">
        <v>20</v>
      </c>
      <c r="AB552" s="204"/>
      <c r="AC552" s="204"/>
      <c r="AD552" s="204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7" t="str">
        <f>IF(C557&lt;0,"NO PAGAR","COBRAR")</f>
        <v>COBRAR</v>
      </c>
      <c r="C558" s="207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7" t="str">
        <f>IF(Y557&lt;0,"NO PAGAR","COBRAR")</f>
        <v>COBRAR</v>
      </c>
      <c r="Y558" s="20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8" t="s">
        <v>9</v>
      </c>
      <c r="C559" s="199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8" t="s">
        <v>9</v>
      </c>
      <c r="Y559" s="19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0" t="s">
        <v>7</v>
      </c>
      <c r="AB568" s="201"/>
      <c r="AC568" s="20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00" t="s">
        <v>7</v>
      </c>
      <c r="O570" s="201"/>
      <c r="P570" s="201"/>
      <c r="Q570" s="202"/>
      <c r="R570" s="18">
        <f>SUM(R554:R569)</f>
        <v>0</v>
      </c>
      <c r="S570" s="3"/>
      <c r="V570" s="17"/>
      <c r="X570" s="12"/>
      <c r="Y570" s="10"/>
      <c r="AJ570" s="200" t="s">
        <v>7</v>
      </c>
      <c r="AK570" s="201"/>
      <c r="AL570" s="201"/>
      <c r="AM570" s="202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00" t="s">
        <v>7</v>
      </c>
      <c r="G573" s="202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03" t="s">
        <v>30</v>
      </c>
      <c r="I586" s="203"/>
      <c r="J586" s="203"/>
      <c r="V586" s="17"/>
      <c r="AA586" s="203" t="s">
        <v>31</v>
      </c>
      <c r="AB586" s="203"/>
      <c r="AC586" s="203"/>
    </row>
    <row r="587" spans="1:43">
      <c r="H587" s="203"/>
      <c r="I587" s="203"/>
      <c r="J587" s="203"/>
      <c r="V587" s="17"/>
      <c r="AA587" s="203"/>
      <c r="AB587" s="203"/>
      <c r="AC587" s="203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04" t="s">
        <v>20</v>
      </c>
      <c r="F591" s="204"/>
      <c r="G591" s="204"/>
      <c r="H591" s="204"/>
      <c r="V591" s="17"/>
      <c r="X591" s="23" t="s">
        <v>32</v>
      </c>
      <c r="Y591" s="20">
        <f>IF(B1386="PAGADO",0,C596)</f>
        <v>0</v>
      </c>
      <c r="AA591" s="204" t="s">
        <v>20</v>
      </c>
      <c r="AB591" s="204"/>
      <c r="AC591" s="204"/>
      <c r="AD591" s="204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5" t="str">
        <f>IF(Y596&lt;0,"NO PAGAR","COBRAR'")</f>
        <v>COBRAR'</v>
      </c>
      <c r="Y597" s="205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05" t="str">
        <f>IF(C596&lt;0,"NO PAGAR","COBRAR'")</f>
        <v>COBRAR'</v>
      </c>
      <c r="C598" s="205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8" t="s">
        <v>9</v>
      </c>
      <c r="C599" s="199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8" t="s">
        <v>9</v>
      </c>
      <c r="Y599" s="19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00" t="s">
        <v>7</v>
      </c>
      <c r="F607" s="201"/>
      <c r="G607" s="202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00" t="s">
        <v>7</v>
      </c>
      <c r="AB607" s="201"/>
      <c r="AC607" s="202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00" t="s">
        <v>7</v>
      </c>
      <c r="O609" s="201"/>
      <c r="P609" s="201"/>
      <c r="Q609" s="202"/>
      <c r="R609" s="18">
        <f>SUM(R593:R608)</f>
        <v>0</v>
      </c>
      <c r="S609" s="3"/>
      <c r="V609" s="17"/>
      <c r="X609" s="12"/>
      <c r="Y609" s="10"/>
      <c r="AJ609" s="200" t="s">
        <v>7</v>
      </c>
      <c r="AK609" s="201"/>
      <c r="AL609" s="201"/>
      <c r="AM609" s="202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06" t="s">
        <v>29</v>
      </c>
      <c r="AD633" s="206"/>
      <c r="AE633" s="206"/>
    </row>
    <row r="634" spans="2:41">
      <c r="H634" s="203" t="s">
        <v>28</v>
      </c>
      <c r="I634" s="203"/>
      <c r="J634" s="203"/>
      <c r="V634" s="17"/>
      <c r="AC634" s="206"/>
      <c r="AD634" s="206"/>
      <c r="AE634" s="206"/>
    </row>
    <row r="635" spans="2:41">
      <c r="H635" s="203"/>
      <c r="I635" s="203"/>
      <c r="J635" s="203"/>
      <c r="V635" s="17"/>
      <c r="AC635" s="206"/>
      <c r="AD635" s="206"/>
      <c r="AE635" s="206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04" t="s">
        <v>308</v>
      </c>
      <c r="F639" s="204"/>
      <c r="G639" s="204"/>
      <c r="H639" s="204"/>
      <c r="V639" s="17"/>
      <c r="X639" s="23" t="s">
        <v>32</v>
      </c>
      <c r="Y639" s="20">
        <f>IF(B639="PAGADO",0,C644)</f>
        <v>0</v>
      </c>
      <c r="AA639" s="204" t="s">
        <v>20</v>
      </c>
      <c r="AB639" s="204"/>
      <c r="AC639" s="204"/>
      <c r="AD639" s="204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7" t="str">
        <f>IF(C644&lt;0,"NO PAGAR","COBRAR")</f>
        <v>COBRAR</v>
      </c>
      <c r="C645" s="207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07" t="str">
        <f>IF(Y644&lt;0,"NO PAGAR","COBRAR")</f>
        <v>COBRAR</v>
      </c>
      <c r="Y645" s="20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8" t="s">
        <v>9</v>
      </c>
      <c r="C646" s="199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8" t="s">
        <v>9</v>
      </c>
      <c r="Y646" s="199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00" t="s">
        <v>7</v>
      </c>
      <c r="F655" s="201"/>
      <c r="G655" s="202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00" t="s">
        <v>7</v>
      </c>
      <c r="AB655" s="201"/>
      <c r="AC655" s="202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00" t="s">
        <v>7</v>
      </c>
      <c r="O657" s="201"/>
      <c r="P657" s="201"/>
      <c r="Q657" s="202"/>
      <c r="R657" s="18">
        <f>SUM(R641:R656)</f>
        <v>0</v>
      </c>
      <c r="S657" s="3"/>
      <c r="V657" s="17"/>
      <c r="X657" s="12"/>
      <c r="Y657" s="10"/>
      <c r="AJ657" s="200" t="s">
        <v>7</v>
      </c>
      <c r="AK657" s="201"/>
      <c r="AL657" s="201"/>
      <c r="AM657" s="202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03" t="s">
        <v>30</v>
      </c>
      <c r="I674" s="203"/>
      <c r="J674" s="203"/>
      <c r="V674" s="17"/>
      <c r="AA674" s="203" t="s">
        <v>31</v>
      </c>
      <c r="AB674" s="203"/>
      <c r="AC674" s="203"/>
    </row>
    <row r="675" spans="2:41">
      <c r="H675" s="203"/>
      <c r="I675" s="203"/>
      <c r="J675" s="203"/>
      <c r="V675" s="17"/>
      <c r="AA675" s="203"/>
      <c r="AB675" s="203"/>
      <c r="AC675" s="203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04" t="s">
        <v>20</v>
      </c>
      <c r="F679" s="204"/>
      <c r="G679" s="204"/>
      <c r="H679" s="204"/>
      <c r="V679" s="17"/>
      <c r="X679" s="23" t="s">
        <v>32</v>
      </c>
      <c r="Y679" s="20">
        <f>IF(B1479="PAGADO",0,C684)</f>
        <v>0</v>
      </c>
      <c r="AA679" s="204" t="s">
        <v>20</v>
      </c>
      <c r="AB679" s="204"/>
      <c r="AC679" s="204"/>
      <c r="AD679" s="204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5" t="str">
        <f>IF(Y684&lt;0,"NO PAGAR","COBRAR'")</f>
        <v>COBRAR'</v>
      </c>
      <c r="Y685" s="205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05" t="str">
        <f>IF(C684&lt;0,"NO PAGAR","COBRAR'")</f>
        <v>COBRAR'</v>
      </c>
      <c r="C686" s="205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8" t="s">
        <v>9</v>
      </c>
      <c r="C687" s="199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8" t="s">
        <v>9</v>
      </c>
      <c r="Y687" s="199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00" t="s">
        <v>7</v>
      </c>
      <c r="F695" s="201"/>
      <c r="G695" s="202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00" t="s">
        <v>7</v>
      </c>
      <c r="AB695" s="201"/>
      <c r="AC695" s="202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00" t="s">
        <v>7</v>
      </c>
      <c r="O697" s="201"/>
      <c r="P697" s="201"/>
      <c r="Q697" s="202"/>
      <c r="R697" s="18">
        <f>SUM(R681:R696)</f>
        <v>0</v>
      </c>
      <c r="S697" s="3"/>
      <c r="V697" s="17"/>
      <c r="X697" s="12"/>
      <c r="Y697" s="10"/>
      <c r="AJ697" s="200" t="s">
        <v>7</v>
      </c>
      <c r="AK697" s="201"/>
      <c r="AL697" s="201"/>
      <c r="AM697" s="202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06" t="s">
        <v>29</v>
      </c>
      <c r="AD721" s="206"/>
      <c r="AE721" s="206"/>
    </row>
    <row r="722" spans="2:41">
      <c r="H722" s="203" t="s">
        <v>28</v>
      </c>
      <c r="I722" s="203"/>
      <c r="J722" s="203"/>
      <c r="V722" s="17"/>
      <c r="AC722" s="206"/>
      <c r="AD722" s="206"/>
      <c r="AE722" s="206"/>
    </row>
    <row r="723" spans="2:41">
      <c r="H723" s="203"/>
      <c r="I723" s="203"/>
      <c r="J723" s="203"/>
      <c r="V723" s="17"/>
      <c r="AC723" s="206"/>
      <c r="AD723" s="206"/>
      <c r="AE723" s="206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204" t="s">
        <v>20</v>
      </c>
      <c r="F727" s="204"/>
      <c r="G727" s="204"/>
      <c r="H727" s="204"/>
      <c r="V727" s="17"/>
      <c r="X727" s="23" t="s">
        <v>32</v>
      </c>
      <c r="Y727" s="20">
        <f>IF(B727="PAGADO",0,C732)</f>
        <v>60</v>
      </c>
      <c r="AA727" s="204" t="s">
        <v>20</v>
      </c>
      <c r="AB727" s="204"/>
      <c r="AC727" s="204"/>
      <c r="AD727" s="204"/>
    </row>
    <row r="728" spans="2:41">
      <c r="B728" s="1" t="s">
        <v>0</v>
      </c>
      <c r="C728" s="19">
        <f>H743</f>
        <v>60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60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60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60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60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7" t="str">
        <f>IF(C732&lt;0,"NO PAGAR","COBRAR")</f>
        <v>COBRAR</v>
      </c>
      <c r="C733" s="207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07" t="str">
        <f>IF(Y732&lt;0,"NO PAGAR","COBRAR")</f>
        <v>COBRAR</v>
      </c>
      <c r="Y733" s="207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8" t="s">
        <v>9</v>
      </c>
      <c r="C734" s="199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198" t="s">
        <v>9</v>
      </c>
      <c r="Y734" s="19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00" t="s">
        <v>7</v>
      </c>
      <c r="F743" s="201"/>
      <c r="G743" s="202"/>
      <c r="H743" s="5">
        <f>SUM(H729:H742)</f>
        <v>60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00" t="s">
        <v>7</v>
      </c>
      <c r="AB743" s="201"/>
      <c r="AC743" s="202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00" t="s">
        <v>7</v>
      </c>
      <c r="O745" s="201"/>
      <c r="P745" s="201"/>
      <c r="Q745" s="202"/>
      <c r="R745" s="18">
        <f>SUM(R729:R744)</f>
        <v>0</v>
      </c>
      <c r="S745" s="3"/>
      <c r="V745" s="17"/>
      <c r="X745" s="12"/>
      <c r="Y745" s="10"/>
      <c r="AJ745" s="200" t="s">
        <v>7</v>
      </c>
      <c r="AK745" s="201"/>
      <c r="AL745" s="201"/>
      <c r="AM745" s="202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03" t="s">
        <v>30</v>
      </c>
      <c r="I767" s="203"/>
      <c r="J767" s="203"/>
      <c r="V767" s="17"/>
      <c r="AA767" s="203" t="s">
        <v>31</v>
      </c>
      <c r="AB767" s="203"/>
      <c r="AC767" s="203"/>
    </row>
    <row r="768" spans="1:43">
      <c r="H768" s="203"/>
      <c r="I768" s="203"/>
      <c r="J768" s="203"/>
      <c r="V768" s="17"/>
      <c r="AA768" s="203"/>
      <c r="AB768" s="203"/>
      <c r="AC768" s="203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60</v>
      </c>
      <c r="E772" s="204" t="s">
        <v>20</v>
      </c>
      <c r="F772" s="204"/>
      <c r="G772" s="204"/>
      <c r="H772" s="204"/>
      <c r="V772" s="17"/>
      <c r="X772" s="23" t="s">
        <v>32</v>
      </c>
      <c r="Y772" s="20">
        <f>IF(B1572="PAGADO",0,C777)</f>
        <v>60</v>
      </c>
      <c r="AA772" s="204" t="s">
        <v>20</v>
      </c>
      <c r="AB772" s="204"/>
      <c r="AC772" s="204"/>
      <c r="AD772" s="204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60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60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60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60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5" t="str">
        <f>IF(Y777&lt;0,"NO PAGAR","COBRAR'")</f>
        <v>COBRAR'</v>
      </c>
      <c r="Y778" s="205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05" t="str">
        <f>IF(C777&lt;0,"NO PAGAR","COBRAR'")</f>
        <v>COBRAR'</v>
      </c>
      <c r="C779" s="205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8" t="s">
        <v>9</v>
      </c>
      <c r="C780" s="199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8" t="s">
        <v>9</v>
      </c>
      <c r="Y780" s="199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00" t="s">
        <v>7</v>
      </c>
      <c r="F788" s="201"/>
      <c r="G788" s="202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00" t="s">
        <v>7</v>
      </c>
      <c r="AB788" s="201"/>
      <c r="AC788" s="202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00" t="s">
        <v>7</v>
      </c>
      <c r="O790" s="201"/>
      <c r="P790" s="201"/>
      <c r="Q790" s="202"/>
      <c r="R790" s="18">
        <f>SUM(R774:R789)</f>
        <v>0</v>
      </c>
      <c r="S790" s="3"/>
      <c r="V790" s="17"/>
      <c r="X790" s="12"/>
      <c r="Y790" s="10"/>
      <c r="AJ790" s="200" t="s">
        <v>7</v>
      </c>
      <c r="AK790" s="201"/>
      <c r="AL790" s="201"/>
      <c r="AM790" s="202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06" t="s">
        <v>29</v>
      </c>
      <c r="AD814" s="206"/>
      <c r="AE814" s="206"/>
    </row>
    <row r="815" spans="5:31">
      <c r="H815" s="203" t="s">
        <v>28</v>
      </c>
      <c r="I815" s="203"/>
      <c r="J815" s="203"/>
      <c r="V815" s="17"/>
      <c r="AC815" s="206"/>
      <c r="AD815" s="206"/>
      <c r="AE815" s="206"/>
    </row>
    <row r="816" spans="5:31">
      <c r="H816" s="203"/>
      <c r="I816" s="203"/>
      <c r="J816" s="203"/>
      <c r="V816" s="17"/>
      <c r="AC816" s="206"/>
      <c r="AD816" s="206"/>
      <c r="AE816" s="206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60</v>
      </c>
      <c r="E820" s="204" t="s">
        <v>20</v>
      </c>
      <c r="F820" s="204"/>
      <c r="G820" s="204"/>
      <c r="H820" s="204"/>
      <c r="V820" s="17"/>
      <c r="X820" s="23" t="s">
        <v>32</v>
      </c>
      <c r="Y820" s="20">
        <f>IF(B820="PAGADO",0,C825)</f>
        <v>60</v>
      </c>
      <c r="AA820" s="204" t="s">
        <v>20</v>
      </c>
      <c r="AB820" s="204"/>
      <c r="AC820" s="204"/>
      <c r="AD820" s="204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60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60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60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60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7" t="str">
        <f>IF(C825&lt;0,"NO PAGAR","COBRAR")</f>
        <v>COBRAR</v>
      </c>
      <c r="C826" s="20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7" t="str">
        <f>IF(Y825&lt;0,"NO PAGAR","COBRAR")</f>
        <v>COBRAR</v>
      </c>
      <c r="Y826" s="207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8" t="s">
        <v>9</v>
      </c>
      <c r="C827" s="199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8" t="s">
        <v>9</v>
      </c>
      <c r="Y827" s="199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00" t="s">
        <v>7</v>
      </c>
      <c r="F836" s="201"/>
      <c r="G836" s="202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00" t="s">
        <v>7</v>
      </c>
      <c r="AB836" s="201"/>
      <c r="AC836" s="202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00" t="s">
        <v>7</v>
      </c>
      <c r="O838" s="201"/>
      <c r="P838" s="201"/>
      <c r="Q838" s="202"/>
      <c r="R838" s="18">
        <f>SUM(R822:R837)</f>
        <v>0</v>
      </c>
      <c r="S838" s="3"/>
      <c r="V838" s="17"/>
      <c r="X838" s="12"/>
      <c r="Y838" s="10"/>
      <c r="AJ838" s="200" t="s">
        <v>7</v>
      </c>
      <c r="AK838" s="201"/>
      <c r="AL838" s="201"/>
      <c r="AM838" s="202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03" t="s">
        <v>30</v>
      </c>
      <c r="I860" s="203"/>
      <c r="J860" s="203"/>
      <c r="V860" s="17"/>
      <c r="AA860" s="203" t="s">
        <v>31</v>
      </c>
      <c r="AB860" s="203"/>
      <c r="AC860" s="203"/>
    </row>
    <row r="861" spans="1:43">
      <c r="H861" s="203"/>
      <c r="I861" s="203"/>
      <c r="J861" s="203"/>
      <c r="V861" s="17"/>
      <c r="AA861" s="203"/>
      <c r="AB861" s="203"/>
      <c r="AC861" s="203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60</v>
      </c>
      <c r="E865" s="204" t="s">
        <v>20</v>
      </c>
      <c r="F865" s="204"/>
      <c r="G865" s="204"/>
      <c r="H865" s="204"/>
      <c r="V865" s="17"/>
      <c r="X865" s="23" t="s">
        <v>32</v>
      </c>
      <c r="Y865" s="20">
        <f>IF(B1665="PAGADO",0,C870)</f>
        <v>60</v>
      </c>
      <c r="AA865" s="204" t="s">
        <v>20</v>
      </c>
      <c r="AB865" s="204"/>
      <c r="AC865" s="204"/>
      <c r="AD865" s="204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60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60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60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60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5" t="str">
        <f>IF(Y870&lt;0,"NO PAGAR","COBRAR'")</f>
        <v>COBRAR'</v>
      </c>
      <c r="Y871" s="205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205" t="str">
        <f>IF(C870&lt;0,"NO PAGAR","COBRAR'")</f>
        <v>COBRAR'</v>
      </c>
      <c r="C872" s="205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8" t="s">
        <v>9</v>
      </c>
      <c r="C873" s="199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8" t="s">
        <v>9</v>
      </c>
      <c r="Y873" s="199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00" t="s">
        <v>7</v>
      </c>
      <c r="F881" s="201"/>
      <c r="G881" s="202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00" t="s">
        <v>7</v>
      </c>
      <c r="AB881" s="201"/>
      <c r="AC881" s="202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00" t="s">
        <v>7</v>
      </c>
      <c r="O883" s="201"/>
      <c r="P883" s="201"/>
      <c r="Q883" s="202"/>
      <c r="R883" s="18">
        <f>SUM(R867:R882)</f>
        <v>0</v>
      </c>
      <c r="S883" s="3"/>
      <c r="V883" s="17"/>
      <c r="X883" s="12"/>
      <c r="Y883" s="10"/>
      <c r="AJ883" s="200" t="s">
        <v>7</v>
      </c>
      <c r="AK883" s="201"/>
      <c r="AL883" s="201"/>
      <c r="AM883" s="202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06" t="s">
        <v>29</v>
      </c>
      <c r="AD908" s="206"/>
      <c r="AE908" s="206"/>
    </row>
    <row r="909" spans="8:31">
      <c r="H909" s="203" t="s">
        <v>28</v>
      </c>
      <c r="I909" s="203"/>
      <c r="J909" s="203"/>
      <c r="V909" s="17"/>
      <c r="AC909" s="206"/>
      <c r="AD909" s="206"/>
      <c r="AE909" s="206"/>
    </row>
    <row r="910" spans="8:31">
      <c r="H910" s="203"/>
      <c r="I910" s="203"/>
      <c r="J910" s="203"/>
      <c r="V910" s="17"/>
      <c r="AC910" s="206"/>
      <c r="AD910" s="206"/>
      <c r="AE910" s="206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60</v>
      </c>
      <c r="E914" s="204" t="s">
        <v>20</v>
      </c>
      <c r="F914" s="204"/>
      <c r="G914" s="204"/>
      <c r="H914" s="204"/>
      <c r="V914" s="17"/>
      <c r="X914" s="23" t="s">
        <v>32</v>
      </c>
      <c r="Y914" s="20">
        <f>IF(B914="PAGADO",0,C919)</f>
        <v>60</v>
      </c>
      <c r="AA914" s="204" t="s">
        <v>20</v>
      </c>
      <c r="AB914" s="204"/>
      <c r="AC914" s="204"/>
      <c r="AD914" s="204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60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60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60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60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7" t="str">
        <f>IF(C919&lt;0,"NO PAGAR","COBRAR")</f>
        <v>COBRAR</v>
      </c>
      <c r="C920" s="20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7" t="str">
        <f>IF(Y919&lt;0,"NO PAGAR","COBRAR")</f>
        <v>COBRAR</v>
      </c>
      <c r="Y920" s="207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8" t="s">
        <v>9</v>
      </c>
      <c r="C921" s="19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8" t="s">
        <v>9</v>
      </c>
      <c r="Y921" s="199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00" t="s">
        <v>7</v>
      </c>
      <c r="F930" s="201"/>
      <c r="G930" s="202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00" t="s">
        <v>7</v>
      </c>
      <c r="AB930" s="201"/>
      <c r="AC930" s="202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00" t="s">
        <v>7</v>
      </c>
      <c r="O932" s="201"/>
      <c r="P932" s="201"/>
      <c r="Q932" s="202"/>
      <c r="R932" s="18">
        <f>SUM(R916:R931)</f>
        <v>0</v>
      </c>
      <c r="S932" s="3"/>
      <c r="V932" s="17"/>
      <c r="X932" s="12"/>
      <c r="Y932" s="10"/>
      <c r="AJ932" s="200" t="s">
        <v>7</v>
      </c>
      <c r="AK932" s="201"/>
      <c r="AL932" s="201"/>
      <c r="AM932" s="202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03" t="s">
        <v>30</v>
      </c>
      <c r="I954" s="203"/>
      <c r="J954" s="203"/>
      <c r="V954" s="17"/>
      <c r="AA954" s="203" t="s">
        <v>31</v>
      </c>
      <c r="AB954" s="203"/>
      <c r="AC954" s="203"/>
    </row>
    <row r="955" spans="1:43">
      <c r="H955" s="203"/>
      <c r="I955" s="203"/>
      <c r="J955" s="203"/>
      <c r="V955" s="17"/>
      <c r="AA955" s="203"/>
      <c r="AB955" s="203"/>
      <c r="AC955" s="203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60</v>
      </c>
      <c r="E959" s="204" t="s">
        <v>20</v>
      </c>
      <c r="F959" s="204"/>
      <c r="G959" s="204"/>
      <c r="H959" s="204"/>
      <c r="V959" s="17"/>
      <c r="X959" s="23" t="s">
        <v>32</v>
      </c>
      <c r="Y959" s="20">
        <f>IF(B1759="PAGADO",0,C964)</f>
        <v>60</v>
      </c>
      <c r="AA959" s="204" t="s">
        <v>20</v>
      </c>
      <c r="AB959" s="204"/>
      <c r="AC959" s="204"/>
      <c r="AD959" s="204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60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60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60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60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5" t="str">
        <f>IF(Y964&lt;0,"NO PAGAR","COBRAR'")</f>
        <v>COBRAR'</v>
      </c>
      <c r="Y965" s="205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05" t="str">
        <f>IF(C964&lt;0,"NO PAGAR","COBRAR'")</f>
        <v>COBRAR'</v>
      </c>
      <c r="C966" s="205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8" t="s">
        <v>9</v>
      </c>
      <c r="C967" s="199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8" t="s">
        <v>9</v>
      </c>
      <c r="Y967" s="199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00" t="s">
        <v>7</v>
      </c>
      <c r="F975" s="201"/>
      <c r="G975" s="202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00" t="s">
        <v>7</v>
      </c>
      <c r="AB975" s="201"/>
      <c r="AC975" s="202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00" t="s">
        <v>7</v>
      </c>
      <c r="O977" s="201"/>
      <c r="P977" s="201"/>
      <c r="Q977" s="202"/>
      <c r="R977" s="18">
        <f>SUM(R961:R976)</f>
        <v>0</v>
      </c>
      <c r="S977" s="3"/>
      <c r="V977" s="17"/>
      <c r="X977" s="12"/>
      <c r="Y977" s="10"/>
      <c r="AJ977" s="200" t="s">
        <v>7</v>
      </c>
      <c r="AK977" s="201"/>
      <c r="AL977" s="201"/>
      <c r="AM977" s="202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06" t="s">
        <v>29</v>
      </c>
      <c r="AD1001" s="206"/>
      <c r="AE1001" s="206"/>
    </row>
    <row r="1002" spans="2:41">
      <c r="H1002" s="203" t="s">
        <v>28</v>
      </c>
      <c r="I1002" s="203"/>
      <c r="J1002" s="203"/>
      <c r="V1002" s="17"/>
      <c r="AC1002" s="206"/>
      <c r="AD1002" s="206"/>
      <c r="AE1002" s="206"/>
    </row>
    <row r="1003" spans="2:41">
      <c r="H1003" s="203"/>
      <c r="I1003" s="203"/>
      <c r="J1003" s="203"/>
      <c r="V1003" s="17"/>
      <c r="AC1003" s="206"/>
      <c r="AD1003" s="206"/>
      <c r="AE1003" s="206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60</v>
      </c>
      <c r="E1007" s="204" t="s">
        <v>20</v>
      </c>
      <c r="F1007" s="204"/>
      <c r="G1007" s="204"/>
      <c r="H1007" s="204"/>
      <c r="V1007" s="17"/>
      <c r="X1007" s="23" t="s">
        <v>32</v>
      </c>
      <c r="Y1007" s="20">
        <f>IF(B1007="PAGADO",0,C1012)</f>
        <v>60</v>
      </c>
      <c r="AA1007" s="204" t="s">
        <v>20</v>
      </c>
      <c r="AB1007" s="204"/>
      <c r="AC1007" s="204"/>
      <c r="AD1007" s="204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60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60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60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60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7" t="str">
        <f>IF(C1012&lt;0,"NO PAGAR","COBRAR")</f>
        <v>COBRAR</v>
      </c>
      <c r="C1013" s="20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7" t="str">
        <f>IF(Y1012&lt;0,"NO PAGAR","COBRAR")</f>
        <v>COBRAR</v>
      </c>
      <c r="Y1013" s="20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8" t="s">
        <v>9</v>
      </c>
      <c r="C1014" s="199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8" t="s">
        <v>9</v>
      </c>
      <c r="Y1014" s="199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00" t="s">
        <v>7</v>
      </c>
      <c r="F1023" s="201"/>
      <c r="G1023" s="202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00" t="s">
        <v>7</v>
      </c>
      <c r="AB1023" s="201"/>
      <c r="AC1023" s="202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00" t="s">
        <v>7</v>
      </c>
      <c r="O1025" s="201"/>
      <c r="P1025" s="201"/>
      <c r="Q1025" s="202"/>
      <c r="R1025" s="18">
        <f>SUM(R1009:R1024)</f>
        <v>0</v>
      </c>
      <c r="S1025" s="3"/>
      <c r="V1025" s="17"/>
      <c r="X1025" s="12"/>
      <c r="Y1025" s="10"/>
      <c r="AJ1025" s="200" t="s">
        <v>7</v>
      </c>
      <c r="AK1025" s="201"/>
      <c r="AL1025" s="201"/>
      <c r="AM1025" s="202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03" t="s">
        <v>30</v>
      </c>
      <c r="I1047" s="203"/>
      <c r="J1047" s="203"/>
      <c r="V1047" s="17"/>
      <c r="AA1047" s="203" t="s">
        <v>31</v>
      </c>
      <c r="AB1047" s="203"/>
      <c r="AC1047" s="203"/>
    </row>
    <row r="1048" spans="1:43">
      <c r="H1048" s="203"/>
      <c r="I1048" s="203"/>
      <c r="J1048" s="203"/>
      <c r="V1048" s="17"/>
      <c r="AA1048" s="203"/>
      <c r="AB1048" s="203"/>
      <c r="AC1048" s="203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60</v>
      </c>
      <c r="E1052" s="204" t="s">
        <v>20</v>
      </c>
      <c r="F1052" s="204"/>
      <c r="G1052" s="204"/>
      <c r="H1052" s="204"/>
      <c r="V1052" s="17"/>
      <c r="X1052" s="23" t="s">
        <v>32</v>
      </c>
      <c r="Y1052" s="20">
        <f>IF(B1852="PAGADO",0,C1057)</f>
        <v>60</v>
      </c>
      <c r="AA1052" s="204" t="s">
        <v>20</v>
      </c>
      <c r="AB1052" s="204"/>
      <c r="AC1052" s="204"/>
      <c r="AD1052" s="204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60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60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60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60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5" t="str">
        <f>IF(Y1057&lt;0,"NO PAGAR","COBRAR'")</f>
        <v>COBRAR'</v>
      </c>
      <c r="Y1058" s="205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05" t="str">
        <f>IF(C1057&lt;0,"NO PAGAR","COBRAR'")</f>
        <v>COBRAR'</v>
      </c>
      <c r="C1059" s="205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8" t="s">
        <v>9</v>
      </c>
      <c r="C1060" s="199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8" t="s">
        <v>9</v>
      </c>
      <c r="Y1060" s="199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00" t="s">
        <v>7</v>
      </c>
      <c r="F1068" s="201"/>
      <c r="G1068" s="202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00" t="s">
        <v>7</v>
      </c>
      <c r="AB1068" s="201"/>
      <c r="AC1068" s="202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00" t="s">
        <v>7</v>
      </c>
      <c r="O1070" s="201"/>
      <c r="P1070" s="201"/>
      <c r="Q1070" s="202"/>
      <c r="R1070" s="18">
        <f>SUM(R1054:R1069)</f>
        <v>0</v>
      </c>
      <c r="S1070" s="3"/>
      <c r="V1070" s="17"/>
      <c r="X1070" s="12"/>
      <c r="Y1070" s="10"/>
      <c r="AJ1070" s="200" t="s">
        <v>7</v>
      </c>
      <c r="AK1070" s="201"/>
      <c r="AL1070" s="201"/>
      <c r="AM1070" s="202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opLeftCell="A211" workbookViewId="0">
      <selection activeCell="A226" sqref="A226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26" t="s">
        <v>1134</v>
      </c>
      <c r="B2" s="227"/>
      <c r="C2" s="227"/>
      <c r="D2" s="227"/>
      <c r="E2" s="227"/>
      <c r="F2" s="227"/>
      <c r="G2" s="227"/>
      <c r="H2" s="228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26" t="s">
        <v>1302</v>
      </c>
      <c r="B81" s="227"/>
      <c r="C81" s="227"/>
      <c r="D81" s="227"/>
      <c r="E81" s="227"/>
      <c r="F81" s="227"/>
      <c r="G81" s="227"/>
      <c r="H81" s="228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26" t="s">
        <v>1445</v>
      </c>
      <c r="B178" s="227"/>
      <c r="C178" s="227"/>
      <c r="D178" s="227"/>
      <c r="E178" s="227"/>
      <c r="F178" s="227"/>
      <c r="G178" s="227"/>
      <c r="H178" s="228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 t="shared" ref="H193:H195" si="5"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 t="shared" si="5"/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 t="shared" si="5"/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1447</v>
      </c>
      <c r="D205" s="190" t="s">
        <v>1423</v>
      </c>
      <c r="E205" s="19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194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194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194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194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194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194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19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19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19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3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3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3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3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3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/>
      <c r="E220" s="3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3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/>
      <c r="E222" s="3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3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3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/>
      <c r="E225" s="3">
        <v>58131413</v>
      </c>
      <c r="F225" s="167">
        <v>470</v>
      </c>
      <c r="G225" s="167"/>
      <c r="H225" s="167">
        <f t="shared" si="4"/>
        <v>470</v>
      </c>
    </row>
    <row r="226" spans="1:8">
      <c r="A226" s="25"/>
      <c r="B226" s="3"/>
      <c r="C226" s="3"/>
      <c r="D226" s="3"/>
      <c r="E226" s="3"/>
      <c r="F226" s="167"/>
      <c r="G226" s="167"/>
      <c r="H226" s="167">
        <f t="shared" si="4"/>
        <v>0</v>
      </c>
    </row>
    <row r="227" spans="1:8">
      <c r="A227" s="25"/>
      <c r="B227" s="3"/>
      <c r="C227" s="3"/>
      <c r="D227" s="3"/>
      <c r="E227" s="3"/>
      <c r="F227" s="167"/>
      <c r="G227" s="167"/>
      <c r="H227" s="167">
        <f t="shared" si="4"/>
        <v>0</v>
      </c>
    </row>
    <row r="228" spans="1:8">
      <c r="A228" s="25"/>
      <c r="B228" s="3"/>
      <c r="C228" s="3"/>
      <c r="D228" s="3"/>
      <c r="E228" s="3"/>
      <c r="F228" s="167"/>
      <c r="G228" s="167"/>
      <c r="H228" s="167">
        <f t="shared" si="4"/>
        <v>0</v>
      </c>
    </row>
    <row r="229" spans="1:8">
      <c r="A229" s="25"/>
      <c r="B229" s="3"/>
      <c r="C229" s="3"/>
      <c r="D229" s="3"/>
      <c r="E229" s="3"/>
      <c r="F229" s="167"/>
      <c r="G229" s="167"/>
      <c r="H229" s="167">
        <f t="shared" si="4"/>
        <v>0</v>
      </c>
    </row>
    <row r="230" spans="1:8">
      <c r="A230" s="25"/>
      <c r="B230" s="3"/>
      <c r="C230" s="3"/>
      <c r="D230" s="3"/>
      <c r="E230" s="3"/>
      <c r="F230" s="167"/>
      <c r="G230" s="167"/>
      <c r="H230" s="167">
        <f t="shared" si="4"/>
        <v>0</v>
      </c>
    </row>
    <row r="231" spans="1:8">
      <c r="A231" s="25"/>
      <c r="B231" s="3"/>
      <c r="C231" s="3"/>
      <c r="D231" s="3"/>
      <c r="E231" s="3"/>
      <c r="F231" s="167"/>
      <c r="G231" s="167"/>
      <c r="H231" s="167">
        <f t="shared" si="4"/>
        <v>0</v>
      </c>
    </row>
    <row r="232" spans="1:8">
      <c r="A232" s="25"/>
      <c r="B232" s="3"/>
      <c r="C232" s="3"/>
      <c r="D232" s="3"/>
      <c r="E232" s="3"/>
      <c r="F232" s="167"/>
      <c r="G232" s="167"/>
      <c r="H232" s="167">
        <f t="shared" si="4"/>
        <v>0</v>
      </c>
    </row>
    <row r="233" spans="1:8">
      <c r="A233" s="25"/>
      <c r="B233" s="3"/>
      <c r="C233" s="3"/>
      <c r="D233" s="3"/>
      <c r="E233" s="3"/>
      <c r="F233" s="167"/>
      <c r="G233" s="167"/>
      <c r="H233" s="167">
        <f t="shared" si="4"/>
        <v>0</v>
      </c>
    </row>
    <row r="234" spans="1:8">
      <c r="A234" s="25"/>
      <c r="B234" s="3"/>
      <c r="C234" s="3"/>
      <c r="D234" s="3"/>
      <c r="E234" s="3"/>
      <c r="F234" s="167"/>
      <c r="G234" s="167"/>
      <c r="H234" s="167">
        <f t="shared" si="4"/>
        <v>0</v>
      </c>
    </row>
    <row r="235" spans="1:8">
      <c r="A235" s="25"/>
      <c r="B235" s="3"/>
      <c r="C235" s="3"/>
      <c r="D235" s="3"/>
      <c r="E235" s="3"/>
      <c r="F235" s="167"/>
      <c r="G235" s="167"/>
      <c r="H235" s="167">
        <f t="shared" si="4"/>
        <v>0</v>
      </c>
    </row>
    <row r="236" spans="1:8">
      <c r="A236" s="25"/>
      <c r="B236" s="3"/>
      <c r="C236" s="3"/>
      <c r="D236" s="3"/>
      <c r="E236" s="3"/>
      <c r="F236" s="167"/>
      <c r="G236" s="167"/>
      <c r="H236" s="167">
        <f t="shared" si="4"/>
        <v>0</v>
      </c>
    </row>
    <row r="237" spans="1:8">
      <c r="A237" s="25"/>
      <c r="B237" s="3"/>
      <c r="C237" s="3"/>
      <c r="D237" s="3"/>
      <c r="E237" s="3"/>
      <c r="F237" s="167"/>
      <c r="G237" s="167"/>
      <c r="H237" s="167">
        <f t="shared" si="4"/>
        <v>0</v>
      </c>
    </row>
    <row r="238" spans="1:8">
      <c r="A238" s="25"/>
      <c r="B238" s="3"/>
      <c r="C238" s="3"/>
      <c r="D238" s="3"/>
      <c r="E238" s="3"/>
      <c r="F238" s="167"/>
      <c r="G238" s="167"/>
      <c r="H238" s="167">
        <f t="shared" si="4"/>
        <v>0</v>
      </c>
    </row>
    <row r="239" spans="1:8">
      <c r="A239" s="25"/>
      <c r="B239" s="3"/>
      <c r="C239" s="3"/>
      <c r="D239" s="3"/>
      <c r="E239" s="3"/>
      <c r="F239" s="167"/>
      <c r="G239" s="167"/>
      <c r="H239" s="167">
        <f t="shared" si="4"/>
        <v>0</v>
      </c>
    </row>
    <row r="240" spans="1:8">
      <c r="A240" s="25"/>
      <c r="B240" s="3"/>
      <c r="C240" s="3"/>
      <c r="D240" s="3"/>
      <c r="E240" s="3"/>
      <c r="F240" s="167"/>
      <c r="G240" s="167"/>
      <c r="H240" s="167">
        <f t="shared" si="4"/>
        <v>0</v>
      </c>
    </row>
    <row r="241" spans="1:8">
      <c r="A241" s="25"/>
      <c r="B241" s="3"/>
      <c r="C241" s="3"/>
      <c r="D241" s="3"/>
      <c r="E241" s="3"/>
      <c r="F241" s="167"/>
      <c r="G241" s="167"/>
      <c r="H241" s="167">
        <f t="shared" si="4"/>
        <v>0</v>
      </c>
    </row>
    <row r="242" spans="1:8">
      <c r="A242" s="25"/>
      <c r="B242" s="3"/>
      <c r="C242" s="3"/>
      <c r="D242" s="3"/>
      <c r="E242" s="189"/>
      <c r="F242" s="167"/>
      <c r="G242" s="167"/>
      <c r="H242" s="167">
        <f t="shared" si="4"/>
        <v>0</v>
      </c>
    </row>
    <row r="243" spans="1:8">
      <c r="A243" s="25"/>
      <c r="B243" s="3"/>
      <c r="C243" s="3"/>
      <c r="D243" s="3"/>
      <c r="E243" s="3"/>
      <c r="F243" s="167"/>
      <c r="G243" s="167"/>
      <c r="H243" s="167">
        <f t="shared" si="4"/>
        <v>0</v>
      </c>
    </row>
    <row r="244" spans="1:8">
      <c r="A244" s="25"/>
      <c r="B244" s="3"/>
      <c r="C244" s="3"/>
      <c r="D244" s="3"/>
      <c r="E244" s="3"/>
      <c r="F244" s="167"/>
      <c r="G244" s="167"/>
      <c r="H244" s="167">
        <f t="shared" si="4"/>
        <v>0</v>
      </c>
    </row>
    <row r="245" spans="1:8">
      <c r="A245" s="25"/>
      <c r="B245" s="3"/>
      <c r="C245" s="3"/>
      <c r="D245" s="3"/>
      <c r="E245" s="3"/>
      <c r="F245" s="167"/>
      <c r="G245" s="167"/>
      <c r="H245" s="167">
        <f t="shared" ref="H245:H268" si="6">F245+G245</f>
        <v>0</v>
      </c>
    </row>
    <row r="246" spans="1:8">
      <c r="A246" s="25"/>
      <c r="B246" s="3"/>
      <c r="C246" s="3"/>
      <c r="D246" s="3"/>
      <c r="E246" s="3"/>
      <c r="F246" s="167"/>
      <c r="G246" s="167"/>
      <c r="H246" s="167">
        <f t="shared" si="6"/>
        <v>0</v>
      </c>
    </row>
    <row r="247" spans="1:8">
      <c r="A247" s="25"/>
      <c r="B247" s="3"/>
      <c r="C247" s="3"/>
      <c r="D247" s="3"/>
      <c r="E247" s="3"/>
      <c r="F247" s="167"/>
      <c r="G247" s="167"/>
      <c r="H247" s="167">
        <f t="shared" si="6"/>
        <v>0</v>
      </c>
    </row>
    <row r="248" spans="1:8">
      <c r="A248" s="25"/>
      <c r="B248" s="3"/>
      <c r="C248" s="3"/>
      <c r="D248" s="3"/>
      <c r="E248" s="3"/>
      <c r="F248" s="167"/>
      <c r="G248" s="167"/>
      <c r="H248" s="167">
        <f t="shared" si="6"/>
        <v>0</v>
      </c>
    </row>
    <row r="249" spans="1:8">
      <c r="A249" s="25"/>
      <c r="B249" s="3"/>
      <c r="C249" s="3"/>
      <c r="D249" s="3"/>
      <c r="E249" s="3"/>
      <c r="F249" s="167"/>
      <c r="G249" s="167"/>
      <c r="H249" s="167">
        <f t="shared" si="6"/>
        <v>0</v>
      </c>
    </row>
    <row r="250" spans="1:8">
      <c r="A250" s="25"/>
      <c r="B250" s="3"/>
      <c r="C250" s="3"/>
      <c r="D250" s="3"/>
      <c r="E250" s="3"/>
      <c r="F250" s="167"/>
      <c r="G250" s="167"/>
      <c r="H250" s="167">
        <f t="shared" si="6"/>
        <v>0</v>
      </c>
    </row>
    <row r="251" spans="1:8">
      <c r="A251" s="25"/>
      <c r="B251" s="3"/>
      <c r="C251" s="3"/>
      <c r="D251" s="3"/>
      <c r="E251" s="3"/>
      <c r="F251" s="167"/>
      <c r="G251" s="3"/>
      <c r="H251" s="167">
        <f t="shared" si="6"/>
        <v>0</v>
      </c>
    </row>
    <row r="252" spans="1:8">
      <c r="A252" s="25"/>
      <c r="B252" s="3"/>
      <c r="C252" s="3"/>
      <c r="D252" s="3"/>
      <c r="E252" s="3"/>
      <c r="F252" s="167"/>
      <c r="G252" s="167"/>
      <c r="H252" s="167">
        <f t="shared" si="6"/>
        <v>0</v>
      </c>
    </row>
    <row r="253" spans="1:8">
      <c r="A253" s="25"/>
      <c r="B253" s="3"/>
      <c r="C253" s="3"/>
      <c r="D253" s="3"/>
      <c r="E253" s="3"/>
      <c r="F253" s="167"/>
      <c r="G253" s="167"/>
      <c r="H253" s="167">
        <f t="shared" si="6"/>
        <v>0</v>
      </c>
    </row>
    <row r="254" spans="1:8">
      <c r="A254" s="25"/>
      <c r="B254" s="3"/>
      <c r="C254" s="3"/>
      <c r="D254" s="3"/>
      <c r="E254" s="3"/>
      <c r="F254" s="167"/>
      <c r="G254" s="167"/>
      <c r="H254" s="167">
        <f t="shared" si="6"/>
        <v>0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6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6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6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6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6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6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6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6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6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6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6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6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6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6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9" t="s">
        <v>76</v>
      </c>
      <c r="C1" s="229"/>
      <c r="D1" s="229"/>
      <c r="E1" s="229"/>
      <c r="F1" s="229"/>
      <c r="G1" s="229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12" t="s">
        <v>7</v>
      </c>
      <c r="C17" s="214"/>
      <c r="D17" s="26">
        <f>SUM(D3:D16)</f>
        <v>1178</v>
      </c>
      <c r="E17" s="27"/>
      <c r="F17" s="3"/>
      <c r="G17" s="3"/>
    </row>
    <row r="22" spans="2:7">
      <c r="B22" s="229" t="s">
        <v>23</v>
      </c>
      <c r="C22" s="229"/>
      <c r="D22" s="229"/>
      <c r="E22" s="229"/>
      <c r="F22" s="229"/>
      <c r="G22" s="229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12" t="s">
        <v>7</v>
      </c>
      <c r="C38" s="214"/>
      <c r="D38" s="26">
        <f>SUM(D24:D37)</f>
        <v>1123.0900000000001</v>
      </c>
      <c r="E38" s="27"/>
      <c r="F38" s="3"/>
      <c r="G38" s="3"/>
    </row>
    <row r="41" spans="2:7">
      <c r="B41" s="229" t="s">
        <v>23</v>
      </c>
      <c r="C41" s="229"/>
      <c r="D41" s="229"/>
      <c r="E41" s="229"/>
      <c r="F41" s="229"/>
      <c r="G41" s="229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12" t="s">
        <v>7</v>
      </c>
      <c r="C56" s="214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12" t="s">
        <v>7</v>
      </c>
      <c r="C79" s="21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12" t="s">
        <v>7</v>
      </c>
      <c r="C96" s="214"/>
      <c r="D96" s="26">
        <f>SUM(D83:D95)</f>
        <v>565</v>
      </c>
      <c r="E96" s="27"/>
      <c r="F96" s="3"/>
    </row>
    <row r="99" spans="2:9">
      <c r="B99" s="229" t="s">
        <v>756</v>
      </c>
      <c r="C99" s="229"/>
      <c r="D99" s="229"/>
      <c r="E99" s="229"/>
      <c r="F99" s="229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12" t="s">
        <v>7</v>
      </c>
      <c r="C114" s="21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12" t="s">
        <v>7</v>
      </c>
      <c r="C132" s="214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139" zoomScale="85" zoomScaleNormal="85" workbookViewId="0">
      <selection activeCell="Q81" sqref="Q8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9" t="s">
        <v>55</v>
      </c>
      <c r="B1" s="230"/>
      <c r="C1" s="230"/>
      <c r="D1" s="230"/>
      <c r="E1" s="230"/>
      <c r="F1" s="230"/>
      <c r="G1" s="230"/>
      <c r="H1" s="230"/>
      <c r="I1" s="240"/>
      <c r="J1" s="239" t="s">
        <v>55</v>
      </c>
      <c r="K1" s="230"/>
      <c r="L1" s="230"/>
      <c r="M1" s="230"/>
      <c r="N1" s="230"/>
      <c r="O1" s="230"/>
      <c r="P1" s="230"/>
      <c r="Q1" s="230"/>
      <c r="R1" s="240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41" t="s">
        <v>39</v>
      </c>
      <c r="B2" s="231"/>
      <c r="C2" s="231"/>
      <c r="D2" s="231"/>
      <c r="E2" s="231"/>
      <c r="F2" s="231"/>
      <c r="G2" s="231"/>
      <c r="H2" s="231"/>
      <c r="I2" s="242"/>
      <c r="J2" s="241" t="s">
        <v>39</v>
      </c>
      <c r="K2" s="231"/>
      <c r="L2" s="231"/>
      <c r="M2" s="231"/>
      <c r="N2" s="231"/>
      <c r="O2" s="231"/>
      <c r="P2" s="231"/>
      <c r="Q2" s="231"/>
      <c r="R2" s="242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33">
        <v>1724600125</v>
      </c>
      <c r="D5" s="233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35" t="s">
        <v>41</v>
      </c>
      <c r="AE6" s="235"/>
      <c r="AF6" s="235"/>
      <c r="AH6" s="235" t="s">
        <v>42</v>
      </c>
      <c r="AI6" s="235"/>
      <c r="AJ6" s="235"/>
      <c r="AK6" s="34"/>
      <c r="AM6" s="29"/>
      <c r="AN6" s="235" t="s">
        <v>41</v>
      </c>
      <c r="AO6" s="235"/>
      <c r="AP6" s="235"/>
      <c r="AR6" s="235" t="s">
        <v>42</v>
      </c>
      <c r="AS6" s="235"/>
      <c r="AT6" s="235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35" t="s">
        <v>41</v>
      </c>
      <c r="C8" s="235"/>
      <c r="D8" s="235"/>
      <c r="F8" s="235" t="s">
        <v>42</v>
      </c>
      <c r="G8" s="235"/>
      <c r="H8" s="235"/>
      <c r="I8" s="34"/>
      <c r="J8" s="29"/>
      <c r="K8" s="235" t="s">
        <v>41</v>
      </c>
      <c r="L8" s="235"/>
      <c r="M8" s="235"/>
      <c r="O8" s="235" t="s">
        <v>42</v>
      </c>
      <c r="P8" s="235"/>
      <c r="Q8" s="235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8">
        <f>AF12-AJ12</f>
        <v>520.00621866666677</v>
      </c>
      <c r="AK13" s="30"/>
      <c r="AM13" s="29"/>
      <c r="AQ13" s="238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8"/>
      <c r="AK14" s="30"/>
      <c r="AM14" s="29"/>
      <c r="AQ14" s="238"/>
      <c r="AU14" s="30"/>
    </row>
    <row r="15" spans="1:47" ht="15" customHeight="1">
      <c r="A15" s="29"/>
      <c r="E15" s="238">
        <f>D14-H14</f>
        <v>536.97475599999996</v>
      </c>
      <c r="I15" s="30"/>
      <c r="J15" s="29"/>
      <c r="N15" s="238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8"/>
      <c r="I16" s="30"/>
      <c r="J16" s="29"/>
      <c r="N16" s="238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7" t="s">
        <v>53</v>
      </c>
      <c r="AE19" s="237"/>
      <c r="AF19" s="237"/>
      <c r="AH19" s="237" t="s">
        <v>54</v>
      </c>
      <c r="AI19" s="237"/>
      <c r="AJ19" s="237"/>
      <c r="AK19" s="36"/>
      <c r="AM19" s="29"/>
      <c r="AN19" s="237" t="s">
        <v>53</v>
      </c>
      <c r="AO19" s="237"/>
      <c r="AP19" s="237"/>
      <c r="AR19" s="237" t="s">
        <v>54</v>
      </c>
      <c r="AS19" s="237"/>
      <c r="AT19" s="237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7" t="s">
        <v>53</v>
      </c>
      <c r="C21" s="237"/>
      <c r="D21" s="237"/>
      <c r="F21" s="237" t="s">
        <v>54</v>
      </c>
      <c r="G21" s="237"/>
      <c r="H21" s="237"/>
      <c r="I21" s="36"/>
      <c r="J21" s="29"/>
      <c r="K21" s="237" t="s">
        <v>53</v>
      </c>
      <c r="L21" s="237"/>
      <c r="M21" s="237"/>
      <c r="O21" s="237" t="s">
        <v>54</v>
      </c>
      <c r="P21" s="237"/>
      <c r="Q21" s="237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46"/>
      <c r="U22" s="246"/>
      <c r="V22" s="246"/>
      <c r="W22" s="246"/>
      <c r="X22" s="246"/>
      <c r="Y22" s="246"/>
      <c r="Z22" s="246"/>
      <c r="AA22" s="246"/>
      <c r="AB22" s="246"/>
      <c r="AC22" s="239" t="s">
        <v>55</v>
      </c>
      <c r="AD22" s="230"/>
      <c r="AE22" s="230"/>
      <c r="AF22" s="230"/>
      <c r="AG22" s="230"/>
      <c r="AH22" s="230"/>
      <c r="AI22" s="230"/>
      <c r="AJ22" s="230"/>
      <c r="AK22" s="240"/>
      <c r="AM22" s="239" t="s">
        <v>55</v>
      </c>
      <c r="AN22" s="230"/>
      <c r="AO22" s="230"/>
      <c r="AP22" s="230"/>
      <c r="AQ22" s="230"/>
      <c r="AR22" s="230"/>
      <c r="AS22" s="230"/>
      <c r="AT22" s="230"/>
      <c r="AU22" s="240"/>
    </row>
    <row r="23" spans="1:47" ht="26.25">
      <c r="A23" s="239" t="s">
        <v>55</v>
      </c>
      <c r="B23" s="230"/>
      <c r="C23" s="230"/>
      <c r="D23" s="230"/>
      <c r="E23" s="230"/>
      <c r="F23" s="230"/>
      <c r="G23" s="230"/>
      <c r="H23" s="230"/>
      <c r="I23" s="240"/>
      <c r="J23" s="239" t="s">
        <v>55</v>
      </c>
      <c r="K23" s="230"/>
      <c r="L23" s="230"/>
      <c r="M23" s="230"/>
      <c r="N23" s="230"/>
      <c r="O23" s="230"/>
      <c r="P23" s="230"/>
      <c r="Q23" s="230"/>
      <c r="R23" s="240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41" t="s">
        <v>39</v>
      </c>
      <c r="B24" s="231"/>
      <c r="C24" s="231"/>
      <c r="D24" s="231"/>
      <c r="E24" s="231"/>
      <c r="F24" s="231"/>
      <c r="G24" s="231"/>
      <c r="H24" s="231"/>
      <c r="I24" s="242"/>
      <c r="J24" s="241" t="s">
        <v>39</v>
      </c>
      <c r="K24" s="231"/>
      <c r="L24" s="231"/>
      <c r="M24" s="231"/>
      <c r="N24" s="231"/>
      <c r="O24" s="231"/>
      <c r="P24" s="231"/>
      <c r="Q24" s="231"/>
      <c r="R24" s="242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33">
        <v>1719901926</v>
      </c>
      <c r="D27" s="233"/>
      <c r="I27" s="28"/>
      <c r="J27" s="29"/>
      <c r="K27" s="1" t="s">
        <v>57</v>
      </c>
      <c r="L27">
        <v>2350864985</v>
      </c>
      <c r="R27" s="28"/>
      <c r="T27" s="90"/>
      <c r="U27" s="243"/>
      <c r="V27" s="243"/>
      <c r="W27" s="243"/>
      <c r="X27" s="90"/>
      <c r="Y27" s="243"/>
      <c r="Z27" s="243"/>
      <c r="AA27" s="243"/>
      <c r="AB27" s="94"/>
      <c r="AC27" s="29"/>
      <c r="AD27" s="235" t="s">
        <v>41</v>
      </c>
      <c r="AE27" s="235"/>
      <c r="AF27" s="235"/>
      <c r="AH27" s="235" t="s">
        <v>42</v>
      </c>
      <c r="AI27" s="235"/>
      <c r="AJ27" s="235"/>
      <c r="AK27" s="34"/>
      <c r="AM27" s="29"/>
      <c r="AN27" s="235" t="s">
        <v>41</v>
      </c>
      <c r="AO27" s="235"/>
      <c r="AP27" s="235"/>
      <c r="AR27" s="235" t="s">
        <v>42</v>
      </c>
      <c r="AS27" s="235"/>
      <c r="AT27" s="235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35" t="s">
        <v>41</v>
      </c>
      <c r="C30" s="235"/>
      <c r="D30" s="235"/>
      <c r="F30" s="235" t="s">
        <v>42</v>
      </c>
      <c r="G30" s="235"/>
      <c r="H30" s="235"/>
      <c r="I30" s="34"/>
      <c r="J30" s="29"/>
      <c r="K30" s="235" t="s">
        <v>41</v>
      </c>
      <c r="L30" s="235"/>
      <c r="M30" s="235"/>
      <c r="O30" s="235" t="s">
        <v>42</v>
      </c>
      <c r="P30" s="235"/>
      <c r="Q30" s="235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44"/>
      <c r="Y34" s="90"/>
      <c r="Z34" s="90"/>
      <c r="AA34" s="90"/>
      <c r="AB34" s="90"/>
      <c r="AC34" s="29"/>
      <c r="AG34" s="238">
        <f>AF33-AJ33</f>
        <v>520.00288533333332</v>
      </c>
      <c r="AK34" s="30"/>
      <c r="AM34" s="29"/>
      <c r="AQ34" s="238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44"/>
      <c r="Y35" s="90"/>
      <c r="Z35" s="90"/>
      <c r="AA35" s="90"/>
      <c r="AB35" s="90"/>
      <c r="AC35" s="29"/>
      <c r="AG35" s="238"/>
      <c r="AK35" s="30"/>
      <c r="AM35" s="29"/>
      <c r="AQ35" s="238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8">
        <f>D36-H36</f>
        <v>260.00144333333338</v>
      </c>
      <c r="I37" s="30"/>
      <c r="J37" s="29"/>
      <c r="N37" s="238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38"/>
      <c r="I38" s="30"/>
      <c r="J38" s="29"/>
      <c r="N38" s="238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45"/>
      <c r="V40" s="245"/>
      <c r="W40" s="245"/>
      <c r="X40" s="90"/>
      <c r="Y40" s="245"/>
      <c r="Z40" s="245"/>
      <c r="AA40" s="245"/>
      <c r="AB40" s="98"/>
      <c r="AC40" s="29"/>
      <c r="AD40" s="237" t="s">
        <v>53</v>
      </c>
      <c r="AE40" s="237"/>
      <c r="AF40" s="237"/>
      <c r="AH40" s="237" t="s">
        <v>54</v>
      </c>
      <c r="AI40" s="237"/>
      <c r="AJ40" s="237"/>
      <c r="AK40" s="36"/>
      <c r="AM40" s="29"/>
      <c r="AN40" s="237" t="s">
        <v>53</v>
      </c>
      <c r="AO40" s="237"/>
      <c r="AP40" s="237"/>
      <c r="AR40" s="237" t="s">
        <v>54</v>
      </c>
      <c r="AS40" s="237"/>
      <c r="AT40" s="237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37" t="s">
        <v>53</v>
      </c>
      <c r="C43" s="237"/>
      <c r="D43" s="237"/>
      <c r="F43" s="237" t="s">
        <v>54</v>
      </c>
      <c r="G43" s="237"/>
      <c r="H43" s="237"/>
      <c r="I43" s="36"/>
      <c r="J43" s="29"/>
      <c r="K43" s="237" t="s">
        <v>53</v>
      </c>
      <c r="L43" s="237"/>
      <c r="M43" s="237"/>
      <c r="O43" s="237" t="s">
        <v>54</v>
      </c>
      <c r="P43" s="237"/>
      <c r="Q43" s="237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9" t="s">
        <v>55</v>
      </c>
      <c r="B48" s="230"/>
      <c r="C48" s="230"/>
      <c r="D48" s="230"/>
      <c r="E48" s="230"/>
      <c r="F48" s="230"/>
      <c r="G48" s="230"/>
      <c r="H48" s="230"/>
      <c r="I48" s="240"/>
      <c r="J48" s="239" t="s">
        <v>55</v>
      </c>
      <c r="K48" s="230"/>
      <c r="L48" s="230"/>
      <c r="M48" s="230"/>
      <c r="N48" s="230"/>
      <c r="O48" s="230"/>
      <c r="P48" s="230"/>
      <c r="Q48" s="230"/>
      <c r="R48" s="240"/>
    </row>
    <row r="49" spans="1:18" ht="21">
      <c r="A49" s="241" t="s">
        <v>39</v>
      </c>
      <c r="B49" s="231"/>
      <c r="C49" s="231"/>
      <c r="D49" s="231"/>
      <c r="E49" s="231"/>
      <c r="F49" s="231"/>
      <c r="G49" s="231"/>
      <c r="H49" s="231"/>
      <c r="I49" s="242"/>
      <c r="J49" s="241" t="s">
        <v>39</v>
      </c>
      <c r="K49" s="231"/>
      <c r="L49" s="231"/>
      <c r="M49" s="231"/>
      <c r="N49" s="231"/>
      <c r="O49" s="231"/>
      <c r="P49" s="231"/>
      <c r="Q49" s="231"/>
      <c r="R49" s="242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33">
        <v>1720714904</v>
      </c>
      <c r="D52" s="233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35" t="s">
        <v>41</v>
      </c>
      <c r="C55" s="235"/>
      <c r="D55" s="235"/>
      <c r="F55" s="235" t="s">
        <v>42</v>
      </c>
      <c r="G55" s="235"/>
      <c r="H55" s="235"/>
      <c r="I55" s="34"/>
      <c r="J55" s="29"/>
      <c r="K55" s="235" t="s">
        <v>41</v>
      </c>
      <c r="L55" s="235"/>
      <c r="M55" s="235"/>
      <c r="O55" s="235" t="s">
        <v>42</v>
      </c>
      <c r="P55" s="235"/>
      <c r="Q55" s="235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38">
        <f>D61-H61</f>
        <v>260.00310933333338</v>
      </c>
      <c r="I62" s="30"/>
      <c r="J62" s="29"/>
      <c r="N62" s="238">
        <f>M61-Q61</f>
        <v>241.23750000000001</v>
      </c>
      <c r="R62" s="30"/>
    </row>
    <row r="63" spans="1:18">
      <c r="A63" s="29"/>
      <c r="E63" s="238"/>
      <c r="I63" s="30"/>
      <c r="J63" s="29"/>
      <c r="N63" s="238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7" t="s">
        <v>53</v>
      </c>
      <c r="C68" s="237"/>
      <c r="D68" s="237"/>
      <c r="F68" s="237" t="s">
        <v>54</v>
      </c>
      <c r="G68" s="237"/>
      <c r="H68" s="237"/>
      <c r="I68" s="36"/>
      <c r="J68" s="29"/>
      <c r="K68" s="237" t="s">
        <v>53</v>
      </c>
      <c r="L68" s="237"/>
      <c r="M68" s="237"/>
      <c r="O68" s="237" t="s">
        <v>54</v>
      </c>
      <c r="P68" s="237"/>
      <c r="Q68" s="237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39" t="s">
        <v>55</v>
      </c>
      <c r="B71" s="230"/>
      <c r="C71" s="230"/>
      <c r="D71" s="230"/>
      <c r="E71" s="230"/>
      <c r="F71" s="230"/>
      <c r="G71" s="230"/>
      <c r="H71" s="230"/>
      <c r="I71" s="240"/>
      <c r="J71" s="239" t="s">
        <v>55</v>
      </c>
      <c r="K71" s="230"/>
      <c r="L71" s="230"/>
      <c r="M71" s="230"/>
      <c r="N71" s="230"/>
      <c r="O71" s="230"/>
      <c r="P71" s="230"/>
      <c r="Q71" s="230"/>
      <c r="R71" s="240"/>
    </row>
    <row r="72" spans="1:18" ht="21">
      <c r="A72" s="241" t="s">
        <v>39</v>
      </c>
      <c r="B72" s="231"/>
      <c r="C72" s="231"/>
      <c r="D72" s="231"/>
      <c r="E72" s="231"/>
      <c r="F72" s="231"/>
      <c r="G72" s="231"/>
      <c r="H72" s="231"/>
      <c r="I72" s="242"/>
      <c r="J72" s="241" t="s">
        <v>39</v>
      </c>
      <c r="K72" s="231"/>
      <c r="L72" s="231"/>
      <c r="M72" s="231"/>
      <c r="N72" s="231"/>
      <c r="O72" s="231"/>
      <c r="P72" s="231"/>
      <c r="Q72" s="231"/>
      <c r="R72" s="242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33">
        <v>1704695558</v>
      </c>
      <c r="D75" s="233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35" t="s">
        <v>41</v>
      </c>
      <c r="C78" s="235"/>
      <c r="D78" s="235"/>
      <c r="F78" s="235" t="s">
        <v>42</v>
      </c>
      <c r="G78" s="235"/>
      <c r="H78" s="235"/>
      <c r="I78" s="34"/>
      <c r="J78" s="29"/>
      <c r="K78" s="235" t="s">
        <v>41</v>
      </c>
      <c r="L78" s="235"/>
      <c r="M78" s="235"/>
      <c r="O78" s="235" t="s">
        <v>42</v>
      </c>
      <c r="P78" s="235"/>
      <c r="Q78" s="235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38">
        <f>D84-H84</f>
        <v>241.23750000000001</v>
      </c>
      <c r="I85" s="30"/>
      <c r="J85" s="29"/>
      <c r="N85" s="238">
        <f>M84-Q84</f>
        <v>41.237500000000011</v>
      </c>
      <c r="R85" s="30"/>
    </row>
    <row r="86" spans="1:18">
      <c r="A86" s="29"/>
      <c r="E86" s="238"/>
      <c r="I86" s="30"/>
      <c r="J86" s="29"/>
      <c r="N86" s="238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7" t="s">
        <v>53</v>
      </c>
      <c r="C91" s="237"/>
      <c r="D91" s="237"/>
      <c r="F91" s="237" t="s">
        <v>54</v>
      </c>
      <c r="G91" s="237"/>
      <c r="H91" s="237"/>
      <c r="I91" s="36"/>
      <c r="J91" s="29"/>
      <c r="K91" s="237" t="s">
        <v>53</v>
      </c>
      <c r="L91" s="237"/>
      <c r="M91" s="237"/>
      <c r="O91" s="237" t="s">
        <v>54</v>
      </c>
      <c r="P91" s="237"/>
      <c r="Q91" s="237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39" t="s">
        <v>55</v>
      </c>
      <c r="B94" s="230"/>
      <c r="C94" s="230"/>
      <c r="D94" s="230"/>
      <c r="E94" s="230"/>
      <c r="F94" s="230"/>
      <c r="G94" s="230"/>
      <c r="H94" s="230"/>
      <c r="I94" s="240"/>
      <c r="J94" s="239" t="s">
        <v>55</v>
      </c>
      <c r="K94" s="230"/>
      <c r="L94" s="230"/>
      <c r="M94" s="230"/>
      <c r="N94" s="230"/>
      <c r="O94" s="230"/>
      <c r="P94" s="230"/>
      <c r="Q94" s="230"/>
      <c r="R94" s="240"/>
    </row>
    <row r="95" spans="1:18" ht="21">
      <c r="A95" s="241" t="s">
        <v>39</v>
      </c>
      <c r="B95" s="231"/>
      <c r="C95" s="231"/>
      <c r="D95" s="231"/>
      <c r="E95" s="231"/>
      <c r="F95" s="231"/>
      <c r="G95" s="231"/>
      <c r="H95" s="231"/>
      <c r="I95" s="242"/>
      <c r="J95" s="241" t="s">
        <v>39</v>
      </c>
      <c r="K95" s="231"/>
      <c r="L95" s="231"/>
      <c r="M95" s="231"/>
      <c r="N95" s="231"/>
      <c r="O95" s="231"/>
      <c r="P95" s="231"/>
      <c r="Q95" s="231"/>
      <c r="R95" s="242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33">
        <v>1720145711</v>
      </c>
      <c r="D98" s="233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35" t="s">
        <v>41</v>
      </c>
      <c r="C101" s="235"/>
      <c r="D101" s="235"/>
      <c r="F101" s="235" t="s">
        <v>42</v>
      </c>
      <c r="G101" s="235"/>
      <c r="H101" s="235"/>
      <c r="I101" s="34"/>
      <c r="J101" s="29"/>
      <c r="K101" s="235" t="s">
        <v>41</v>
      </c>
      <c r="L101" s="235"/>
      <c r="M101" s="235"/>
      <c r="O101" s="235" t="s">
        <v>42</v>
      </c>
      <c r="P101" s="235"/>
      <c r="Q101" s="235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38">
        <f>D107-H107</f>
        <v>241.23750000000001</v>
      </c>
      <c r="I108" s="30"/>
      <c r="J108" s="29"/>
      <c r="N108" s="238">
        <f>M107-Q107</f>
        <v>519.96</v>
      </c>
      <c r="R108" s="30"/>
    </row>
    <row r="109" spans="1:18">
      <c r="A109" s="29"/>
      <c r="E109" s="238"/>
      <c r="I109" s="30"/>
      <c r="J109" s="29"/>
      <c r="N109" s="238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37" t="s">
        <v>53</v>
      </c>
      <c r="C113" s="237"/>
      <c r="D113" s="237"/>
      <c r="F113" s="237" t="s">
        <v>54</v>
      </c>
      <c r="G113" s="237"/>
      <c r="H113" s="237"/>
      <c r="I113" s="36"/>
      <c r="J113" s="29"/>
      <c r="K113" s="237" t="s">
        <v>53</v>
      </c>
      <c r="L113" s="237"/>
      <c r="M113" s="237"/>
      <c r="O113" s="237" t="s">
        <v>54</v>
      </c>
      <c r="P113" s="237"/>
      <c r="Q113" s="237"/>
      <c r="R113" s="36"/>
    </row>
    <row r="114" spans="1:18" ht="26.25">
      <c r="B114" s="83"/>
      <c r="C114" s="83"/>
      <c r="D114" s="230" t="s">
        <v>55</v>
      </c>
      <c r="E114" s="230"/>
      <c r="F114" s="230"/>
      <c r="G114" s="83"/>
      <c r="H114" s="83"/>
      <c r="I114" s="84"/>
      <c r="K114" s="83"/>
      <c r="L114" s="83"/>
      <c r="M114" s="230" t="s">
        <v>55</v>
      </c>
      <c r="N114" s="230"/>
      <c r="O114" s="230"/>
      <c r="P114" s="83"/>
      <c r="Q114" s="83"/>
      <c r="R114" s="84"/>
    </row>
    <row r="115" spans="1:18" ht="21">
      <c r="B115" s="43"/>
      <c r="C115" s="43"/>
      <c r="D115" s="231" t="s">
        <v>39</v>
      </c>
      <c r="E115" s="231"/>
      <c r="F115" s="231"/>
      <c r="G115" s="43"/>
      <c r="H115" s="43"/>
      <c r="I115" s="44"/>
      <c r="K115" s="43"/>
      <c r="L115" s="43"/>
      <c r="M115" s="231" t="s">
        <v>39</v>
      </c>
      <c r="N115" s="231"/>
      <c r="O115" s="231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32" t="s">
        <v>716</v>
      </c>
      <c r="H117" s="232"/>
      <c r="I117" s="28"/>
      <c r="J117" s="29"/>
      <c r="K117" s="1" t="s">
        <v>56</v>
      </c>
      <c r="L117" t="s">
        <v>1008</v>
      </c>
      <c r="O117" t="s">
        <v>59</v>
      </c>
      <c r="P117" s="232" t="s">
        <v>716</v>
      </c>
      <c r="Q117" s="232"/>
      <c r="R117" s="28"/>
    </row>
    <row r="118" spans="1:18" ht="15.75">
      <c r="A118" s="29"/>
      <c r="B118" s="1" t="s">
        <v>57</v>
      </c>
      <c r="C118" s="233">
        <v>1721244075</v>
      </c>
      <c r="D118" s="233"/>
      <c r="F118" s="234" t="s">
        <v>729</v>
      </c>
      <c r="G118" s="234"/>
      <c r="H118">
        <v>225.02</v>
      </c>
      <c r="I118" s="28"/>
      <c r="J118" s="29"/>
      <c r="K118" s="1" t="s">
        <v>57</v>
      </c>
      <c r="L118">
        <v>924011786</v>
      </c>
      <c r="O118" s="234" t="s">
        <v>729</v>
      </c>
      <c r="P118" s="234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35" t="s">
        <v>41</v>
      </c>
      <c r="C121" s="235"/>
      <c r="D121" s="235"/>
      <c r="F121" s="235" t="s">
        <v>42</v>
      </c>
      <c r="G121" s="235"/>
      <c r="H121" s="235"/>
      <c r="I121" s="34"/>
      <c r="J121" s="29"/>
      <c r="K121" s="235" t="s">
        <v>41</v>
      </c>
      <c r="L121" s="235"/>
      <c r="M121" s="235"/>
      <c r="O121" s="235" t="s">
        <v>730</v>
      </c>
      <c r="P121" s="235"/>
      <c r="Q121" s="235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36" t="s">
        <v>50</v>
      </c>
      <c r="C127" s="236"/>
      <c r="D127" s="42">
        <f>SUM(D122:D126)</f>
        <v>262.52333333333337</v>
      </c>
      <c r="F127" s="236" t="s">
        <v>51</v>
      </c>
      <c r="G127" s="236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36" t="s">
        <v>51</v>
      </c>
      <c r="P127" s="236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30" t="s">
        <v>55</v>
      </c>
      <c r="E137" s="230"/>
      <c r="F137" s="230"/>
      <c r="G137" s="83"/>
      <c r="H137" s="83"/>
      <c r="I137" s="84"/>
      <c r="K137" s="83"/>
      <c r="L137" s="83"/>
      <c r="M137" s="230" t="s">
        <v>55</v>
      </c>
      <c r="N137" s="230"/>
      <c r="O137" s="230"/>
      <c r="P137" s="83"/>
      <c r="Q137" s="83"/>
      <c r="R137" s="84"/>
    </row>
    <row r="138" spans="1:18" ht="21">
      <c r="B138" s="43"/>
      <c r="C138" s="43"/>
      <c r="D138" s="231" t="s">
        <v>39</v>
      </c>
      <c r="E138" s="231"/>
      <c r="F138" s="231"/>
      <c r="G138" s="43"/>
      <c r="H138" s="43"/>
      <c r="I138" s="44"/>
      <c r="K138" s="43"/>
      <c r="L138" s="43"/>
      <c r="M138" s="231" t="s">
        <v>39</v>
      </c>
      <c r="N138" s="231"/>
      <c r="O138" s="231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32" t="s">
        <v>716</v>
      </c>
      <c r="H140" s="232"/>
      <c r="I140" s="28"/>
      <c r="K140" s="1" t="s">
        <v>56</v>
      </c>
      <c r="L140" t="s">
        <v>1124</v>
      </c>
      <c r="O140" t="s">
        <v>59</v>
      </c>
      <c r="P140" s="232" t="s">
        <v>716</v>
      </c>
      <c r="Q140" s="232"/>
      <c r="R140" s="28"/>
    </row>
    <row r="141" spans="1:18" ht="15.75">
      <c r="B141" s="1" t="s">
        <v>57</v>
      </c>
      <c r="C141" s="233">
        <v>1716325822</v>
      </c>
      <c r="D141" s="233"/>
      <c r="F141" s="234" t="s">
        <v>729</v>
      </c>
      <c r="G141" s="234"/>
      <c r="H141">
        <v>450.04</v>
      </c>
      <c r="I141" s="28"/>
      <c r="K141" s="1" t="s">
        <v>57</v>
      </c>
      <c r="L141" s="233">
        <v>1716325822</v>
      </c>
      <c r="M141" s="233"/>
      <c r="O141" s="234" t="s">
        <v>729</v>
      </c>
      <c r="P141" s="234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35" t="s">
        <v>41</v>
      </c>
      <c r="C144" s="235"/>
      <c r="D144" s="235"/>
      <c r="F144" s="235" t="s">
        <v>42</v>
      </c>
      <c r="G144" s="235"/>
      <c r="H144" s="235"/>
      <c r="I144" s="34"/>
      <c r="K144" s="235" t="s">
        <v>41</v>
      </c>
      <c r="L144" s="235"/>
      <c r="M144" s="235"/>
      <c r="O144" s="235" t="s">
        <v>42</v>
      </c>
      <c r="P144" s="235"/>
      <c r="Q144" s="235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36" t="s">
        <v>50</v>
      </c>
      <c r="C150" s="236"/>
      <c r="D150" s="42">
        <f>SUM(D145:D149)</f>
        <v>562.53499866666675</v>
      </c>
      <c r="F150" s="236" t="s">
        <v>51</v>
      </c>
      <c r="G150" s="236"/>
      <c r="H150" s="42">
        <f>SUM(H145:H149)</f>
        <v>42.528779999999998</v>
      </c>
      <c r="I150" s="35"/>
      <c r="K150" s="236" t="s">
        <v>50</v>
      </c>
      <c r="L150" s="236"/>
      <c r="M150" s="42">
        <f>SUM(M145:M149)</f>
        <v>262.52333333333337</v>
      </c>
      <c r="O150" s="236" t="s">
        <v>51</v>
      </c>
      <c r="P150" s="236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33" t="s">
        <v>112</v>
      </c>
      <c r="E1" s="233"/>
      <c r="F1" s="233"/>
      <c r="N1" s="233" t="s">
        <v>112</v>
      </c>
      <c r="O1" s="233"/>
      <c r="P1" s="233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10" t="s">
        <v>124</v>
      </c>
      <c r="E17" s="210"/>
      <c r="F17" s="210"/>
      <c r="G17" s="3"/>
      <c r="H17" s="3"/>
      <c r="L17" s="3"/>
      <c r="M17" s="3"/>
      <c r="N17" s="210" t="s">
        <v>124</v>
      </c>
      <c r="O17" s="210"/>
      <c r="P17" s="21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D841" zoomScale="89" zoomScaleNormal="89" workbookViewId="0">
      <selection activeCell="G851" sqref="G851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4" t="s">
        <v>20</v>
      </c>
      <c r="F8" s="204"/>
      <c r="G8" s="204"/>
      <c r="H8" s="204"/>
      <c r="V8" s="17"/>
      <c r="X8" s="23" t="s">
        <v>82</v>
      </c>
      <c r="Y8" s="20">
        <f>IF(B8="PAGADO",0,C13)</f>
        <v>0</v>
      </c>
      <c r="AA8" s="204" t="s">
        <v>20</v>
      </c>
      <c r="AB8" s="204"/>
      <c r="AC8" s="204"/>
      <c r="AD8" s="204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563.81999999999994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4" t="s">
        <v>20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20</v>
      </c>
      <c r="AB53" s="204"/>
      <c r="AC53" s="204"/>
      <c r="AD53" s="204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00" t="s">
        <v>7</v>
      </c>
      <c r="F69" s="201"/>
      <c r="G69" s="20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3" t="s">
        <v>28</v>
      </c>
      <c r="I101" s="203"/>
      <c r="J101" s="203"/>
      <c r="V101" s="17"/>
      <c r="AC101" s="206"/>
      <c r="AD101" s="206"/>
      <c r="AE101" s="206"/>
    </row>
    <row r="102" spans="2:41">
      <c r="H102" s="203"/>
      <c r="I102" s="203"/>
      <c r="J102" s="203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4" t="s">
        <v>20</v>
      </c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8" t="s">
        <v>9</v>
      </c>
      <c r="C113" s="19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0" t="s">
        <v>7</v>
      </c>
      <c r="F122" s="201"/>
      <c r="G122" s="20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04" t="s">
        <v>20</v>
      </c>
      <c r="F151" s="204"/>
      <c r="G151" s="204"/>
      <c r="H151" s="204"/>
      <c r="V151" s="17"/>
      <c r="X151" s="23" t="s">
        <v>75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NO PAGAR</v>
      </c>
      <c r="Y157" s="205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0" t="s">
        <v>7</v>
      </c>
      <c r="F167" s="201"/>
      <c r="G167" s="20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6" t="s">
        <v>29</v>
      </c>
      <c r="AD185" s="206"/>
      <c r="AE185" s="206"/>
    </row>
    <row r="186" spans="2:41">
      <c r="H186" s="203" t="s">
        <v>28</v>
      </c>
      <c r="I186" s="203"/>
      <c r="J186" s="203"/>
      <c r="V186" s="17"/>
      <c r="AC186" s="206"/>
      <c r="AD186" s="206"/>
      <c r="AE186" s="206"/>
    </row>
    <row r="187" spans="2:41">
      <c r="H187" s="203"/>
      <c r="I187" s="203"/>
      <c r="J187" s="203"/>
      <c r="V187" s="17"/>
      <c r="AC187" s="206"/>
      <c r="AD187" s="206"/>
      <c r="AE187" s="20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04" t="s">
        <v>20</v>
      </c>
      <c r="F191" s="204"/>
      <c r="G191" s="204"/>
      <c r="H191" s="204"/>
      <c r="V191" s="17"/>
      <c r="X191" s="23" t="s">
        <v>32</v>
      </c>
      <c r="Y191" s="20">
        <f>IF(B191="PAGADO",0,C196)</f>
        <v>0</v>
      </c>
      <c r="AA191" s="204" t="s">
        <v>20</v>
      </c>
      <c r="AB191" s="204"/>
      <c r="AC191" s="204"/>
      <c r="AD191" s="204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7" t="str">
        <f>IF(C196&lt;0,"NO PAGAR","COBRAR")</f>
        <v>COBRAR</v>
      </c>
      <c r="C197" s="207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07" t="str">
        <f>IF(Y196&lt;0,"NO PAGAR","COBRAR")</f>
        <v>NO PAGAR</v>
      </c>
      <c r="Y197" s="20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8" t="s">
        <v>9</v>
      </c>
      <c r="C198" s="19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8" t="s">
        <v>9</v>
      </c>
      <c r="Y198" s="19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0" t="s">
        <v>7</v>
      </c>
      <c r="F207" s="201"/>
      <c r="G207" s="20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00" t="s">
        <v>7</v>
      </c>
      <c r="AB207" s="201"/>
      <c r="AC207" s="20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0" t="s">
        <v>7</v>
      </c>
      <c r="O209" s="201"/>
      <c r="P209" s="201"/>
      <c r="Q209" s="202"/>
      <c r="R209" s="18">
        <f>SUM(R193:R208)</f>
        <v>100</v>
      </c>
      <c r="S209" s="3"/>
      <c r="V209" s="17"/>
      <c r="X209" s="12"/>
      <c r="Y209" s="10"/>
      <c r="AJ209" s="200" t="s">
        <v>7</v>
      </c>
      <c r="AK209" s="201"/>
      <c r="AL209" s="201"/>
      <c r="AM209" s="202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3" t="s">
        <v>30</v>
      </c>
      <c r="I231" s="203"/>
      <c r="J231" s="203"/>
      <c r="V231" s="17"/>
      <c r="AA231" s="203" t="s">
        <v>31</v>
      </c>
      <c r="AB231" s="203"/>
      <c r="AC231" s="203"/>
    </row>
    <row r="232" spans="1:43">
      <c r="H232" s="203"/>
      <c r="I232" s="203"/>
      <c r="J232" s="203"/>
      <c r="V232" s="17"/>
      <c r="AA232" s="203"/>
      <c r="AB232" s="203"/>
      <c r="AC232" s="20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04" t="s">
        <v>20</v>
      </c>
      <c r="F236" s="204"/>
      <c r="G236" s="204"/>
      <c r="H236" s="204"/>
      <c r="V236" s="17"/>
      <c r="X236" s="23" t="s">
        <v>32</v>
      </c>
      <c r="Y236" s="20">
        <f>IF(B236="PAGADO",0,C241)</f>
        <v>-2894.8</v>
      </c>
      <c r="AA236" s="204" t="s">
        <v>20</v>
      </c>
      <c r="AB236" s="204"/>
      <c r="AC236" s="204"/>
      <c r="AD236" s="204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5" t="str">
        <f>IF(Y241&lt;0,"NO PAGAR","COBRAR'")</f>
        <v>NO PAGAR</v>
      </c>
      <c r="Y242" s="205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05" t="str">
        <f>IF(C241&lt;0,"NO PAGAR","COBRAR'")</f>
        <v>NO PAGAR</v>
      </c>
      <c r="C243" s="20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8" t="s">
        <v>9</v>
      </c>
      <c r="C244" s="19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8" t="s">
        <v>9</v>
      </c>
      <c r="Y244" s="199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0" t="s">
        <v>7</v>
      </c>
      <c r="F252" s="201"/>
      <c r="G252" s="20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0" t="s">
        <v>7</v>
      </c>
      <c r="AB252" s="201"/>
      <c r="AC252" s="20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0" t="s">
        <v>7</v>
      </c>
      <c r="O254" s="201"/>
      <c r="P254" s="201"/>
      <c r="Q254" s="202"/>
      <c r="R254" s="18">
        <f>SUM(R238:R253)</f>
        <v>3042</v>
      </c>
      <c r="S254" s="3"/>
      <c r="V254" s="17"/>
      <c r="X254" s="12"/>
      <c r="Y254" s="10"/>
      <c r="AJ254" s="200" t="s">
        <v>7</v>
      </c>
      <c r="AK254" s="201"/>
      <c r="AL254" s="201"/>
      <c r="AM254" s="20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6" t="s">
        <v>29</v>
      </c>
      <c r="AD277" s="206"/>
      <c r="AE277" s="206"/>
    </row>
    <row r="278" spans="2:41">
      <c r="H278" s="203" t="s">
        <v>28</v>
      </c>
      <c r="I278" s="203"/>
      <c r="J278" s="203"/>
      <c r="V278" s="17"/>
      <c r="AC278" s="206"/>
      <c r="AD278" s="206"/>
      <c r="AE278" s="206"/>
    </row>
    <row r="279" spans="2:41">
      <c r="H279" s="203"/>
      <c r="I279" s="203"/>
      <c r="J279" s="203"/>
      <c r="V279" s="17"/>
      <c r="AC279" s="206"/>
      <c r="AD279" s="206"/>
      <c r="AE279" s="20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04" t="s">
        <v>20</v>
      </c>
      <c r="F283" s="204"/>
      <c r="G283" s="204"/>
      <c r="H283" s="204"/>
      <c r="V283" s="17"/>
      <c r="X283" s="23" t="s">
        <v>32</v>
      </c>
      <c r="Y283" s="20">
        <f>IF(B283="PAGADO",0,C288)</f>
        <v>0</v>
      </c>
      <c r="AA283" s="204" t="s">
        <v>20</v>
      </c>
      <c r="AB283" s="204"/>
      <c r="AC283" s="204"/>
      <c r="AD283" s="204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7" t="str">
        <f>IF(C288&lt;0,"NO PAGAR","COBRAR")</f>
        <v>COBRAR</v>
      </c>
      <c r="C289" s="20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7" t="str">
        <f>IF(Y288&lt;0,"NO PAGAR","COBRAR")</f>
        <v>NO PAGAR</v>
      </c>
      <c r="Y289" s="20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8" t="s">
        <v>9</v>
      </c>
      <c r="C290" s="199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8" t="s">
        <v>9</v>
      </c>
      <c r="Y290" s="19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0" t="s">
        <v>7</v>
      </c>
      <c r="F299" s="201"/>
      <c r="G299" s="20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0" t="s">
        <v>7</v>
      </c>
      <c r="AB299" s="201"/>
      <c r="AC299" s="20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0" t="s">
        <v>7</v>
      </c>
      <c r="O301" s="201"/>
      <c r="P301" s="201"/>
      <c r="Q301" s="202"/>
      <c r="R301" s="18">
        <f>SUM(R285:R300)</f>
        <v>870</v>
      </c>
      <c r="S301" s="3"/>
      <c r="V301" s="17"/>
      <c r="X301" s="12"/>
      <c r="Y301" s="10"/>
      <c r="AJ301" s="200" t="s">
        <v>7</v>
      </c>
      <c r="AK301" s="201"/>
      <c r="AL301" s="201"/>
      <c r="AM301" s="202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3" t="s">
        <v>30</v>
      </c>
      <c r="I323" s="203"/>
      <c r="J323" s="203"/>
      <c r="V323" s="17"/>
      <c r="AA323" s="203" t="s">
        <v>31</v>
      </c>
      <c r="AB323" s="203"/>
      <c r="AC323" s="203"/>
    </row>
    <row r="324" spans="1:43">
      <c r="H324" s="203"/>
      <c r="I324" s="203"/>
      <c r="J324" s="203"/>
      <c r="V324" s="17"/>
      <c r="AA324" s="203"/>
      <c r="AB324" s="203"/>
      <c r="AC324" s="20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04" t="s">
        <v>20</v>
      </c>
      <c r="F328" s="204"/>
      <c r="G328" s="204"/>
      <c r="H328" s="204"/>
      <c r="V328" s="17"/>
      <c r="X328" s="23" t="s">
        <v>32</v>
      </c>
      <c r="Y328" s="20">
        <f>IF(B1078="PAGADO",0,C333)</f>
        <v>-412.94000000000005</v>
      </c>
      <c r="AA328" s="204" t="s">
        <v>20</v>
      </c>
      <c r="AB328" s="204"/>
      <c r="AC328" s="204"/>
      <c r="AD328" s="204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05" t="str">
        <f>IF(Y333&lt;0,"NO PAGAR","COBRAR'")</f>
        <v>NO PAGAR</v>
      </c>
      <c r="Y334" s="205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05" t="str">
        <f>IF(C333&lt;0,"NO PAGAR","COBRAR'")</f>
        <v>NO PAGAR</v>
      </c>
      <c r="C335" s="205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8" t="s">
        <v>9</v>
      </c>
      <c r="C336" s="19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8" t="s">
        <v>9</v>
      </c>
      <c r="Y336" s="19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00" t="s">
        <v>7</v>
      </c>
      <c r="F344" s="201"/>
      <c r="G344" s="20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0" t="s">
        <v>7</v>
      </c>
      <c r="AB344" s="201"/>
      <c r="AC344" s="20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0" t="s">
        <v>7</v>
      </c>
      <c r="O346" s="201"/>
      <c r="P346" s="201"/>
      <c r="Q346" s="202"/>
      <c r="R346" s="18">
        <f>SUM(R330:R345)</f>
        <v>163.55000000000001</v>
      </c>
      <c r="S346" s="3"/>
      <c r="V346" s="17"/>
      <c r="X346" s="12"/>
      <c r="Y346" s="10"/>
      <c r="AJ346" s="200" t="s">
        <v>7</v>
      </c>
      <c r="AK346" s="201"/>
      <c r="AL346" s="201"/>
      <c r="AM346" s="202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3" t="s">
        <v>28</v>
      </c>
      <c r="I371" s="203"/>
      <c r="J371" s="203"/>
      <c r="V371" s="17"/>
    </row>
    <row r="372" spans="2:41">
      <c r="H372" s="203"/>
      <c r="I372" s="203"/>
      <c r="J372" s="203"/>
      <c r="V372" s="17"/>
    </row>
    <row r="373" spans="2:41">
      <c r="V373" s="17"/>
      <c r="AA373" s="105"/>
      <c r="AB373" s="105"/>
      <c r="AC373" s="215" t="s">
        <v>29</v>
      </c>
      <c r="AD373" s="215"/>
      <c r="AE373" s="215"/>
    </row>
    <row r="374" spans="2:41">
      <c r="V374" s="17"/>
      <c r="AA374" s="105"/>
      <c r="AB374" s="105"/>
      <c r="AC374" s="215"/>
      <c r="AD374" s="215"/>
      <c r="AE374" s="215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15"/>
      <c r="AD375" s="215"/>
      <c r="AE375" s="215"/>
    </row>
    <row r="376" spans="2:41" ht="23.25">
      <c r="B376" s="23" t="s">
        <v>32</v>
      </c>
      <c r="C376" s="20">
        <f>IF(X328="PAGADO",0,Y333)</f>
        <v>-1811.12</v>
      </c>
      <c r="E376" s="204" t="s">
        <v>20</v>
      </c>
      <c r="F376" s="204"/>
      <c r="G376" s="204"/>
      <c r="H376" s="204"/>
      <c r="V376" s="17"/>
      <c r="X376" s="23" t="s">
        <v>32</v>
      </c>
      <c r="Y376" s="20">
        <f>IF(B376="PAGADO",0,C381)</f>
        <v>-1561.12</v>
      </c>
      <c r="AA376" s="204" t="s">
        <v>20</v>
      </c>
      <c r="AB376" s="204"/>
      <c r="AC376" s="204"/>
      <c r="AD376" s="204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7" t="str">
        <f>IF(C381&lt;0,"NO PAGAR","COBRAR")</f>
        <v>NO PAGAR</v>
      </c>
      <c r="C382" s="20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7" t="str">
        <f>IF(Y381&lt;0,"NO PAGAR","COBRAR")</f>
        <v>NO PAGAR</v>
      </c>
      <c r="Y382" s="207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8" t="s">
        <v>9</v>
      </c>
      <c r="C383" s="19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8" t="s">
        <v>9</v>
      </c>
      <c r="Y383" s="199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00" t="s">
        <v>7</v>
      </c>
      <c r="F391" s="201"/>
      <c r="G391" s="20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00" t="s">
        <v>7</v>
      </c>
      <c r="AB392" s="201"/>
      <c r="AC392" s="20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00" t="s">
        <v>7</v>
      </c>
      <c r="O394" s="201"/>
      <c r="P394" s="201"/>
      <c r="Q394" s="202"/>
      <c r="R394" s="18">
        <f>SUM(R378:R393)</f>
        <v>1300</v>
      </c>
      <c r="S394" s="3"/>
      <c r="V394" s="17"/>
      <c r="X394" s="12"/>
      <c r="Y394" s="10"/>
      <c r="AJ394" s="200" t="s">
        <v>7</v>
      </c>
      <c r="AK394" s="201"/>
      <c r="AL394" s="201"/>
      <c r="AM394" s="202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03" t="s">
        <v>31</v>
      </c>
      <c r="AB411" s="203"/>
      <c r="AC411" s="203"/>
    </row>
    <row r="412" spans="1:43" ht="15" customHeight="1">
      <c r="H412" s="75"/>
      <c r="I412" s="75"/>
      <c r="J412" s="75"/>
      <c r="V412" s="17"/>
      <c r="AA412" s="203"/>
      <c r="AB412" s="203"/>
      <c r="AC412" s="203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04" t="s">
        <v>20</v>
      </c>
      <c r="F416" s="204"/>
      <c r="G416" s="204"/>
      <c r="H416" s="204"/>
      <c r="V416" s="17"/>
      <c r="X416" s="23" t="s">
        <v>32</v>
      </c>
      <c r="Y416" s="20">
        <f>IF(B416="PAGADO",0,C421)</f>
        <v>0</v>
      </c>
      <c r="AA416" s="204" t="s">
        <v>20</v>
      </c>
      <c r="AB416" s="204"/>
      <c r="AC416" s="204"/>
      <c r="AD416" s="204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05" t="str">
        <f>IF(Y421&lt;0,"NO PAGAR","COBRAR'")</f>
        <v>NO PAGAR</v>
      </c>
      <c r="Y422" s="205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05" t="str">
        <f>IF(C421&lt;0,"NO PAGAR","COBRAR'")</f>
        <v>COBRAR'</v>
      </c>
      <c r="C423" s="205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198" t="s">
        <v>9</v>
      </c>
      <c r="C424" s="199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8" t="s">
        <v>9</v>
      </c>
      <c r="Y424" s="19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00" t="s">
        <v>7</v>
      </c>
      <c r="AK425" s="201"/>
      <c r="AL425" s="201"/>
      <c r="AM425" s="202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00" t="s">
        <v>7</v>
      </c>
      <c r="F432" s="201"/>
      <c r="G432" s="20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00" t="s">
        <v>7</v>
      </c>
      <c r="AB432" s="201"/>
      <c r="AC432" s="202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00" t="s">
        <v>7</v>
      </c>
      <c r="O434" s="201"/>
      <c r="P434" s="201"/>
      <c r="Q434" s="202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04" t="s">
        <v>20</v>
      </c>
      <c r="F462" s="204"/>
      <c r="G462" s="204"/>
      <c r="H462" s="204"/>
      <c r="V462" s="17"/>
      <c r="X462" s="23" t="s">
        <v>32</v>
      </c>
      <c r="Y462" s="20">
        <f>IF(B462="PAGADO",0,C467)</f>
        <v>-526.89999999999986</v>
      </c>
      <c r="AA462" s="204" t="s">
        <v>20</v>
      </c>
      <c r="AB462" s="204"/>
      <c r="AC462" s="204"/>
      <c r="AD462" s="204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7" t="str">
        <f>IF(C467&lt;0,"NO PAGAR","COBRAR")</f>
        <v>NO PAGAR</v>
      </c>
      <c r="C468" s="20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7" t="str">
        <f>IF(Y467&lt;0,"NO PAGAR","COBRAR")</f>
        <v>NO PAGAR</v>
      </c>
      <c r="Y468" s="20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8" t="s">
        <v>9</v>
      </c>
      <c r="C469" s="19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8" t="s">
        <v>9</v>
      </c>
      <c r="Y469" s="19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00" t="s">
        <v>7</v>
      </c>
      <c r="AK471" s="201"/>
      <c r="AL471" s="201"/>
      <c r="AM471" s="202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00" t="s">
        <v>7</v>
      </c>
      <c r="F478" s="201"/>
      <c r="G478" s="20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00" t="s">
        <v>7</v>
      </c>
      <c r="AB478" s="201"/>
      <c r="AC478" s="202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00" t="s">
        <v>7</v>
      </c>
      <c r="O480" s="201"/>
      <c r="P480" s="201"/>
      <c r="Q480" s="202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03" t="s">
        <v>31</v>
      </c>
      <c r="AB497" s="203"/>
      <c r="AC497" s="203"/>
    </row>
    <row r="498" spans="2:41" ht="15" customHeight="1">
      <c r="E498" s="203"/>
      <c r="F498" s="203"/>
      <c r="H498" s="75"/>
      <c r="I498" s="75"/>
      <c r="J498" s="75"/>
      <c r="V498" s="17"/>
      <c r="AA498" s="203"/>
      <c r="AB498" s="203"/>
      <c r="AC498" s="203"/>
    </row>
    <row r="499" spans="2:41" ht="26.25">
      <c r="B499" s="24" t="s">
        <v>66</v>
      </c>
      <c r="E499" s="203" t="s">
        <v>30</v>
      </c>
      <c r="F499" s="203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04" t="s">
        <v>20</v>
      </c>
      <c r="F500" s="204"/>
      <c r="G500" s="204"/>
      <c r="H500" s="204"/>
      <c r="V500" s="17"/>
      <c r="X500" s="23" t="s">
        <v>32</v>
      </c>
      <c r="Y500" s="20">
        <f>IF(B500="PAGADO",0,C505)</f>
        <v>0</v>
      </c>
      <c r="AA500" s="204" t="s">
        <v>20</v>
      </c>
      <c r="AB500" s="204"/>
      <c r="AC500" s="204"/>
      <c r="AD500" s="204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5" t="str">
        <f>IF(Y505&lt;0,"NO PAGAR","COBRAR'")</f>
        <v>COBRAR'</v>
      </c>
      <c r="Y506" s="205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05" t="str">
        <f>IF(C505&lt;0,"NO PAGAR","COBRAR'")</f>
        <v>COBRAR'</v>
      </c>
      <c r="C507" s="205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8" t="s">
        <v>9</v>
      </c>
      <c r="C508" s="199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8" t="s">
        <v>9</v>
      </c>
      <c r="Y508" s="19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00" t="s">
        <v>7</v>
      </c>
      <c r="AB516" s="201"/>
      <c r="AC516" s="20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00" t="s">
        <v>7</v>
      </c>
      <c r="O518" s="201"/>
      <c r="P518" s="201"/>
      <c r="Q518" s="202"/>
      <c r="R518" s="18">
        <f>SUM(R502:R517)</f>
        <v>50</v>
      </c>
      <c r="S518" s="3"/>
      <c r="V518" s="17"/>
      <c r="X518" s="12"/>
      <c r="Y518" s="10"/>
      <c r="AJ518" s="200" t="s">
        <v>7</v>
      </c>
      <c r="AK518" s="201"/>
      <c r="AL518" s="201"/>
      <c r="AM518" s="202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12" t="s">
        <v>955</v>
      </c>
      <c r="F524" s="213"/>
      <c r="G524" s="214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06" t="s">
        <v>29</v>
      </c>
      <c r="AD545" s="206"/>
      <c r="AE545" s="206"/>
    </row>
    <row r="546" spans="2:41" ht="21.75" customHeight="1">
      <c r="H546" s="75" t="s">
        <v>28</v>
      </c>
      <c r="I546" s="75"/>
      <c r="J546" s="75"/>
      <c r="V546" s="17"/>
      <c r="AC546" s="206"/>
      <c r="AD546" s="206"/>
      <c r="AE546" s="206"/>
    </row>
    <row r="547" spans="2:41" ht="15" customHeight="1">
      <c r="H547" s="75"/>
      <c r="I547" s="75"/>
      <c r="J547" s="75"/>
      <c r="V547" s="17"/>
      <c r="AC547" s="206"/>
      <c r="AD547" s="206"/>
      <c r="AE547" s="206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04" t="s">
        <v>20</v>
      </c>
      <c r="F551" s="204"/>
      <c r="G551" s="204"/>
      <c r="H551" s="204"/>
      <c r="V551" s="17"/>
      <c r="X551" s="23" t="s">
        <v>32</v>
      </c>
      <c r="Y551" s="20">
        <f>IF(B551="PAGADO",0,C556)</f>
        <v>-153.00000000000023</v>
      </c>
      <c r="AA551" s="204" t="s">
        <v>20</v>
      </c>
      <c r="AB551" s="204"/>
      <c r="AC551" s="204"/>
      <c r="AD551" s="204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7" t="str">
        <f>IF(C556&lt;0,"NO PAGAR","COBRAR")</f>
        <v>NO PAGAR</v>
      </c>
      <c r="C557" s="207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7" t="str">
        <f>IF(Y556&lt;0,"NO PAGAR","COBRAR")</f>
        <v>COBRAR</v>
      </c>
      <c r="Y557" s="207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8" t="s">
        <v>9</v>
      </c>
      <c r="C558" s="19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8" t="s">
        <v>9</v>
      </c>
      <c r="Y558" s="199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00" t="s">
        <v>7</v>
      </c>
      <c r="F567" s="201"/>
      <c r="G567" s="202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00" t="s">
        <v>7</v>
      </c>
      <c r="AB567" s="201"/>
      <c r="AC567" s="202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00" t="s">
        <v>7</v>
      </c>
      <c r="O569" s="201"/>
      <c r="P569" s="201"/>
      <c r="Q569" s="202"/>
      <c r="R569" s="18">
        <f>SUM(R553:R568)</f>
        <v>1287.51</v>
      </c>
      <c r="S569" s="3"/>
      <c r="V569" s="17"/>
      <c r="X569" s="12"/>
      <c r="Y569" s="10"/>
      <c r="AJ569" s="200" t="s">
        <v>7</v>
      </c>
      <c r="AK569" s="201"/>
      <c r="AL569" s="201"/>
      <c r="AM569" s="202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03" t="s">
        <v>31</v>
      </c>
      <c r="AB584" s="203"/>
      <c r="AC584" s="203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04" t="s">
        <v>20</v>
      </c>
      <c r="F586" s="204"/>
      <c r="G586" s="204"/>
      <c r="H586" s="204"/>
      <c r="V586" s="17"/>
      <c r="X586" s="23" t="s">
        <v>32</v>
      </c>
      <c r="Y586" s="20">
        <f>IF(B586="PAGADO",0,C591)</f>
        <v>0</v>
      </c>
      <c r="AA586" s="204" t="s">
        <v>20</v>
      </c>
      <c r="AB586" s="204"/>
      <c r="AC586" s="204"/>
      <c r="AD586" s="204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5" t="str">
        <f>IF(Y591&lt;0,"NO PAGAR","COBRAR'")</f>
        <v>COBRAR'</v>
      </c>
      <c r="Y592" s="205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05" t="str">
        <f>IF(C591&lt;0,"NO PAGAR","COBRAR'")</f>
        <v>COBRAR'</v>
      </c>
      <c r="C593" s="205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8" t="s">
        <v>9</v>
      </c>
      <c r="C594" s="199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8" t="s">
        <v>9</v>
      </c>
      <c r="Y594" s="199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00" t="s">
        <v>7</v>
      </c>
      <c r="F602" s="201"/>
      <c r="G602" s="202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00" t="s">
        <v>7</v>
      </c>
      <c r="AB602" s="201"/>
      <c r="AC602" s="202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00" t="s">
        <v>7</v>
      </c>
      <c r="O604" s="201"/>
      <c r="P604" s="201"/>
      <c r="Q604" s="202"/>
      <c r="R604" s="18">
        <f>SUM(R588:R603)</f>
        <v>2300</v>
      </c>
      <c r="S604" s="3"/>
      <c r="V604" s="17"/>
      <c r="X604" s="12"/>
      <c r="Y604" s="10"/>
      <c r="AJ604" s="200" t="s">
        <v>7</v>
      </c>
      <c r="AK604" s="201"/>
      <c r="AL604" s="201"/>
      <c r="AM604" s="202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06" t="s">
        <v>29</v>
      </c>
      <c r="AD626" s="206"/>
      <c r="AE626" s="206"/>
    </row>
    <row r="627" spans="2:41" ht="27" customHeight="1">
      <c r="H627" s="75" t="s">
        <v>28</v>
      </c>
      <c r="I627" s="75"/>
      <c r="J627" s="75"/>
      <c r="V627" s="17"/>
      <c r="AC627" s="206"/>
      <c r="AD627" s="206"/>
      <c r="AE627" s="206"/>
    </row>
    <row r="628" spans="2:41" ht="15" customHeight="1">
      <c r="H628" s="75"/>
      <c r="I628" s="75"/>
      <c r="J628" s="75"/>
      <c r="V628" s="17"/>
      <c r="AC628" s="206"/>
      <c r="AD628" s="206"/>
      <c r="AE628" s="206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04" t="s">
        <v>20</v>
      </c>
      <c r="F632" s="204"/>
      <c r="G632" s="204"/>
      <c r="H632" s="204"/>
      <c r="V632" s="17"/>
      <c r="X632" s="23" t="s">
        <v>32</v>
      </c>
      <c r="Y632" s="20">
        <f>IF(B632="PAGADO",0,C637)</f>
        <v>0</v>
      </c>
      <c r="AA632" s="204" t="s">
        <v>20</v>
      </c>
      <c r="AB632" s="204"/>
      <c r="AC632" s="204"/>
      <c r="AD632" s="204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7" t="str">
        <f>IF(C637&lt;0,"NO PAGAR","COBRAR")</f>
        <v>COBRAR</v>
      </c>
      <c r="C638" s="207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07" t="str">
        <f>IF(Y637&lt;0,"NO PAGAR","COBRAR")</f>
        <v>COBRAR</v>
      </c>
      <c r="Y638" s="20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8" t="s">
        <v>9</v>
      </c>
      <c r="C639" s="199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8" t="s">
        <v>9</v>
      </c>
      <c r="Y639" s="199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00" t="s">
        <v>7</v>
      </c>
      <c r="F648" s="201"/>
      <c r="G648" s="202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00" t="s">
        <v>7</v>
      </c>
      <c r="AB648" s="201"/>
      <c r="AC648" s="202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00" t="s">
        <v>7</v>
      </c>
      <c r="O650" s="201"/>
      <c r="P650" s="201"/>
      <c r="Q650" s="202"/>
      <c r="R650" s="18">
        <f>SUM(R634:R649)</f>
        <v>420</v>
      </c>
      <c r="S650" s="3"/>
      <c r="V650" s="17"/>
      <c r="X650" s="12"/>
      <c r="Y650" s="10"/>
      <c r="AJ650" s="200" t="s">
        <v>7</v>
      </c>
      <c r="AK650" s="201"/>
      <c r="AL650" s="201"/>
      <c r="AM650" s="202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03" t="s">
        <v>31</v>
      </c>
      <c r="AB667" s="203"/>
      <c r="AC667" s="203"/>
    </row>
    <row r="668" spans="1:43" ht="15" customHeight="1">
      <c r="H668" s="75"/>
      <c r="I668" s="75"/>
      <c r="J668" s="75"/>
      <c r="V668" s="17"/>
      <c r="AA668" s="203"/>
      <c r="AB668" s="203"/>
      <c r="AC668" s="203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04" t="s">
        <v>1194</v>
      </c>
      <c r="F672" s="204"/>
      <c r="G672" s="204"/>
      <c r="H672" s="204"/>
      <c r="V672" s="17"/>
      <c r="X672" s="23" t="s">
        <v>32</v>
      </c>
      <c r="Y672" s="20">
        <f>IF(B672="PAGADO",0,C677)</f>
        <v>0</v>
      </c>
      <c r="AA672" s="204" t="s">
        <v>20</v>
      </c>
      <c r="AB672" s="204"/>
      <c r="AC672" s="204"/>
      <c r="AD672" s="204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5" t="str">
        <f>IF(Y677&lt;0,"NO PAGAR","COBRAR'")</f>
        <v>NO PAGAR</v>
      </c>
      <c r="Y678" s="205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05" t="str">
        <f>IF(C677&lt;0,"NO PAGAR","COBRAR'")</f>
        <v>COBRAR'</v>
      </c>
      <c r="C679" s="205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8" t="s">
        <v>9</v>
      </c>
      <c r="C680" s="19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8" t="s">
        <v>9</v>
      </c>
      <c r="Y680" s="19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00" t="s">
        <v>7</v>
      </c>
      <c r="F688" s="201"/>
      <c r="G688" s="202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00" t="s">
        <v>7</v>
      </c>
      <c r="AB688" s="201"/>
      <c r="AC688" s="202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00" t="s">
        <v>7</v>
      </c>
      <c r="O690" s="201"/>
      <c r="P690" s="201"/>
      <c r="Q690" s="202"/>
      <c r="R690" s="18">
        <f>SUM(R674:R689)</f>
        <v>0</v>
      </c>
      <c r="S690" s="3"/>
      <c r="V690" s="17"/>
      <c r="X690" s="12"/>
      <c r="Y690" s="10"/>
      <c r="AJ690" s="200" t="s">
        <v>7</v>
      </c>
      <c r="AK690" s="201"/>
      <c r="AL690" s="201"/>
      <c r="AM690" s="202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06" t="s">
        <v>29</v>
      </c>
      <c r="AD714" s="206"/>
      <c r="AE714" s="206"/>
    </row>
    <row r="715" spans="2:31" ht="24" customHeight="1">
      <c r="H715" s="75" t="s">
        <v>28</v>
      </c>
      <c r="I715" s="75"/>
      <c r="J715" s="75"/>
      <c r="V715" s="17"/>
      <c r="AC715" s="206"/>
      <c r="AD715" s="206"/>
      <c r="AE715" s="206"/>
    </row>
    <row r="716" spans="2:31" ht="15" customHeight="1">
      <c r="H716" s="75"/>
      <c r="I716" s="75"/>
      <c r="J716" s="75"/>
      <c r="V716" s="17"/>
      <c r="AC716" s="206"/>
      <c r="AD716" s="206"/>
      <c r="AE716" s="206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04" t="s">
        <v>20</v>
      </c>
      <c r="F720" s="204"/>
      <c r="G720" s="204"/>
      <c r="H720" s="204"/>
      <c r="O720" s="211" t="s">
        <v>10</v>
      </c>
      <c r="P720" s="211"/>
      <c r="Q720" s="211"/>
      <c r="V720" s="17"/>
      <c r="X720" s="23" t="s">
        <v>32</v>
      </c>
      <c r="Y720" s="20">
        <f>IF(B720="PAGADO",0,C725)</f>
        <v>-1115.3899999999999</v>
      </c>
      <c r="AA720" s="204" t="s">
        <v>20</v>
      </c>
      <c r="AB720" s="204"/>
      <c r="AC720" s="204"/>
      <c r="AD720" s="204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7" t="str">
        <f>IF(C725&lt;0,"NO PAGAR","COBRAR")</f>
        <v>NO PAGAR</v>
      </c>
      <c r="C726" s="207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7" t="str">
        <f>IF(Y725&lt;0,"NO PAGAR","COBRAR")</f>
        <v>NO PAGAR</v>
      </c>
      <c r="Y726" s="207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8" t="s">
        <v>9</v>
      </c>
      <c r="C727" s="199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8" t="s">
        <v>9</v>
      </c>
      <c r="Y727" s="199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00" t="s">
        <v>7</v>
      </c>
      <c r="F736" s="201"/>
      <c r="G736" s="202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00" t="s">
        <v>7</v>
      </c>
      <c r="AB736" s="201"/>
      <c r="AC736" s="202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00" t="s">
        <v>7</v>
      </c>
      <c r="O738" s="201"/>
      <c r="P738" s="201"/>
      <c r="Q738" s="202"/>
      <c r="R738" s="18">
        <f>SUM(R722:R737)</f>
        <v>400</v>
      </c>
      <c r="S738" s="3"/>
      <c r="V738" s="17"/>
      <c r="X738" s="12"/>
      <c r="Y738" s="10"/>
      <c r="AJ738" s="200" t="s">
        <v>7</v>
      </c>
      <c r="AK738" s="201"/>
      <c r="AL738" s="201"/>
      <c r="AM738" s="202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03" t="s">
        <v>30</v>
      </c>
      <c r="H753" s="203"/>
      <c r="I753" s="203"/>
      <c r="J753" s="75"/>
      <c r="V753" s="17"/>
      <c r="AA753" s="203" t="s">
        <v>31</v>
      </c>
      <c r="AB753" s="203"/>
      <c r="AC753" s="203"/>
    </row>
    <row r="754" spans="2:41" ht="15" customHeight="1">
      <c r="H754" s="75"/>
      <c r="I754" s="75"/>
      <c r="J754" s="75"/>
      <c r="V754" s="17"/>
      <c r="AA754" s="203"/>
      <c r="AB754" s="203"/>
      <c r="AC754" s="203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04" t="s">
        <v>20</v>
      </c>
      <c r="F758" s="204"/>
      <c r="G758" s="204"/>
      <c r="H758" s="204"/>
      <c r="V758" s="17"/>
      <c r="X758" s="23" t="s">
        <v>32</v>
      </c>
      <c r="Y758" s="20">
        <f>IF(B758="PAGADO",0,C763)</f>
        <v>0</v>
      </c>
      <c r="AA758" s="204" t="s">
        <v>20</v>
      </c>
      <c r="AB758" s="204"/>
      <c r="AC758" s="204"/>
      <c r="AD758" s="204"/>
      <c r="AK758" s="211" t="s">
        <v>10</v>
      </c>
      <c r="AL758" s="211"/>
      <c r="AM758" s="211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5" t="str">
        <f>IF(Y763&lt;0,"NO PAGAR","COBRAR'")</f>
        <v>COBRAR'</v>
      </c>
      <c r="Y764" s="205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05" t="str">
        <f>IF(C763&lt;0,"NO PAGAR","COBRAR'")</f>
        <v>COBRAR'</v>
      </c>
      <c r="C765" s="205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8" t="s">
        <v>9</v>
      </c>
      <c r="C766" s="199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8" t="s">
        <v>9</v>
      </c>
      <c r="Y766" s="19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00" t="s">
        <v>7</v>
      </c>
      <c r="F774" s="201"/>
      <c r="G774" s="202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00" t="s">
        <v>7</v>
      </c>
      <c r="AB774" s="201"/>
      <c r="AC774" s="202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00" t="s">
        <v>7</v>
      </c>
      <c r="O776" s="201"/>
      <c r="P776" s="201"/>
      <c r="Q776" s="202"/>
      <c r="R776" s="18">
        <f>SUM(R760:R775)</f>
        <v>0</v>
      </c>
      <c r="S776" s="3"/>
      <c r="V776" s="17"/>
      <c r="X776" s="12"/>
      <c r="Y776" s="10"/>
      <c r="AJ776" s="200" t="s">
        <v>7</v>
      </c>
      <c r="AK776" s="201"/>
      <c r="AL776" s="201"/>
      <c r="AM776" s="202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06" t="s">
        <v>29</v>
      </c>
      <c r="AD795" s="206"/>
      <c r="AE795" s="206"/>
    </row>
    <row r="796" spans="2:31" ht="24.75" customHeight="1">
      <c r="H796" s="75" t="s">
        <v>28</v>
      </c>
      <c r="I796" s="75"/>
      <c r="J796" s="75"/>
      <c r="V796" s="17"/>
      <c r="AC796" s="206"/>
      <c r="AD796" s="206"/>
      <c r="AE796" s="206"/>
    </row>
    <row r="797" spans="2:31" ht="15" customHeight="1">
      <c r="H797" s="75"/>
      <c r="I797" s="75"/>
      <c r="J797" s="75"/>
      <c r="V797" s="17"/>
      <c r="AC797" s="206"/>
      <c r="AD797" s="206"/>
      <c r="AE797" s="206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04" t="s">
        <v>20</v>
      </c>
      <c r="F801" s="204"/>
      <c r="G801" s="204"/>
      <c r="H801" s="204"/>
      <c r="V801" s="17"/>
      <c r="X801" s="23" t="s">
        <v>32</v>
      </c>
      <c r="Y801" s="20">
        <f>IF(B801="PAGADO",0,C806)</f>
        <v>-1177.68</v>
      </c>
      <c r="AA801" s="204" t="s">
        <v>20</v>
      </c>
      <c r="AB801" s="204"/>
      <c r="AC801" s="204"/>
      <c r="AD801" s="204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7" t="str">
        <f>IF(C806&lt;0,"NO PAGAR","COBRAR")</f>
        <v>NO PAGAR</v>
      </c>
      <c r="C807" s="207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07" t="str">
        <f>IF(Y806&lt;0,"NO PAGAR","COBRAR")</f>
        <v>NO PAGAR</v>
      </c>
      <c r="Y807" s="20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8" t="s">
        <v>9</v>
      </c>
      <c r="C808" s="199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198" t="s">
        <v>9</v>
      </c>
      <c r="Y808" s="19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00" t="s">
        <v>7</v>
      </c>
      <c r="F817" s="201"/>
      <c r="G817" s="202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00" t="s">
        <v>7</v>
      </c>
      <c r="AB817" s="201"/>
      <c r="AC817" s="202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00" t="s">
        <v>7</v>
      </c>
      <c r="O819" s="201"/>
      <c r="P819" s="201"/>
      <c r="Q819" s="202"/>
      <c r="R819" s="18">
        <f>SUM(R803:R818)</f>
        <v>2014</v>
      </c>
      <c r="S819" s="3"/>
      <c r="V819" s="17"/>
      <c r="X819" s="12"/>
      <c r="Y819" s="10"/>
      <c r="AJ819" s="200" t="s">
        <v>7</v>
      </c>
      <c r="AK819" s="201"/>
      <c r="AL819" s="201"/>
      <c r="AM819" s="202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03" t="s">
        <v>31</v>
      </c>
      <c r="AB841" s="203"/>
      <c r="AC841" s="203"/>
    </row>
    <row r="842" spans="1:43" ht="15" customHeight="1">
      <c r="H842" s="75"/>
      <c r="I842" s="75"/>
      <c r="J842" s="75"/>
      <c r="V842" s="17"/>
      <c r="AA842" s="203"/>
      <c r="AB842" s="203"/>
      <c r="AC842" s="203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-1177.68</v>
      </c>
      <c r="E846" s="204" t="s">
        <v>20</v>
      </c>
      <c r="F846" s="204"/>
      <c r="G846" s="204"/>
      <c r="H846" s="204"/>
      <c r="V846" s="17"/>
      <c r="X846" s="23" t="s">
        <v>32</v>
      </c>
      <c r="Y846" s="20">
        <f>IF(B1646="PAGADO",0,C851)</f>
        <v>-2483.7400000000002</v>
      </c>
      <c r="AA846" s="204" t="s">
        <v>20</v>
      </c>
      <c r="AB846" s="204"/>
      <c r="AC846" s="204"/>
      <c r="AD846" s="204"/>
    </row>
    <row r="847" spans="1:43">
      <c r="B847" s="1" t="s">
        <v>0</v>
      </c>
      <c r="C847" s="19">
        <f>H862</f>
        <v>992.38999999999987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45191</v>
      </c>
      <c r="F848" s="3" t="s">
        <v>412</v>
      </c>
      <c r="G848" s="3" t="s">
        <v>200</v>
      </c>
      <c r="H848" s="5">
        <v>200</v>
      </c>
      <c r="I848" t="s">
        <v>270</v>
      </c>
      <c r="N848" s="25">
        <v>45216</v>
      </c>
      <c r="O848" s="3" t="s">
        <v>110</v>
      </c>
      <c r="P848" s="3"/>
      <c r="Q848" s="3"/>
      <c r="R848" s="18">
        <v>2500</v>
      </c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992.38999999999987</v>
      </c>
      <c r="E849" s="4">
        <v>45197</v>
      </c>
      <c r="F849" s="3" t="s">
        <v>412</v>
      </c>
      <c r="G849" s="3" t="s">
        <v>1551</v>
      </c>
      <c r="H849" s="5">
        <v>290</v>
      </c>
      <c r="I849" t="s">
        <v>210</v>
      </c>
      <c r="N849" s="25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3476.13</v>
      </c>
      <c r="E850" s="4">
        <v>45196</v>
      </c>
      <c r="F850" s="3" t="s">
        <v>412</v>
      </c>
      <c r="G850" s="3" t="s">
        <v>152</v>
      </c>
      <c r="H850" s="5">
        <v>230</v>
      </c>
      <c r="I850" t="s">
        <v>270</v>
      </c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2483.7400000000002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-2483.7400000000002</v>
      </c>
      <c r="E851" s="4">
        <v>45194</v>
      </c>
      <c r="F851" s="3" t="s">
        <v>516</v>
      </c>
      <c r="G851" s="3" t="s">
        <v>518</v>
      </c>
      <c r="H851" s="48">
        <v>129.82</v>
      </c>
      <c r="I851" t="s">
        <v>270</v>
      </c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-2483.7400000000002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>
        <v>45198</v>
      </c>
      <c r="F852" s="3" t="s">
        <v>516</v>
      </c>
      <c r="G852" s="3" t="s">
        <v>290</v>
      </c>
      <c r="H852" s="5">
        <v>142.57</v>
      </c>
      <c r="I852" t="s">
        <v>270</v>
      </c>
      <c r="N852" s="3"/>
      <c r="O852" s="3"/>
      <c r="P852" s="3"/>
      <c r="Q852" s="3"/>
      <c r="R852" s="18"/>
      <c r="S852" s="3"/>
      <c r="V852" s="17"/>
      <c r="X852" s="205" t="str">
        <f>IF(Y851&lt;0,"NO PAGAR","COBRAR'")</f>
        <v>NO PAGAR</v>
      </c>
      <c r="Y852" s="205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05" t="str">
        <f>IF(C851&lt;0,"NO PAGAR","COBRAR'")</f>
        <v>NO PAGAR</v>
      </c>
      <c r="C853" s="20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8" t="s">
        <v>9</v>
      </c>
      <c r="C854" s="19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8" t="s">
        <v>9</v>
      </c>
      <c r="Y854" s="19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703.22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2483.7400000000002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2500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00" t="s">
        <v>7</v>
      </c>
      <c r="F862" s="201"/>
      <c r="G862" s="202"/>
      <c r="H862" s="5">
        <f>SUM(H848:H861)</f>
        <v>992.38999999999987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00" t="s">
        <v>7</v>
      </c>
      <c r="AB862" s="201"/>
      <c r="AC862" s="202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1560</v>
      </c>
      <c r="C863" s="10">
        <f>R867</f>
        <v>272.90999999999997</v>
      </c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200" t="s">
        <v>7</v>
      </c>
      <c r="O864" s="201"/>
      <c r="P864" s="201"/>
      <c r="Q864" s="202"/>
      <c r="R864" s="18">
        <f>SUM(R848:R863)</f>
        <v>2500</v>
      </c>
      <c r="S864" s="3"/>
      <c r="V864" s="17"/>
      <c r="X864" s="12"/>
      <c r="Y864" s="10"/>
      <c r="AJ864" s="200" t="s">
        <v>7</v>
      </c>
      <c r="AK864" s="201"/>
      <c r="AL864" s="201"/>
      <c r="AM864" s="202"/>
      <c r="AN864" s="18">
        <f>SUM(AN848:AN863)</f>
        <v>0</v>
      </c>
      <c r="AO864" s="3"/>
    </row>
    <row r="865" spans="2:27">
      <c r="B865" s="12"/>
      <c r="C865" s="10"/>
      <c r="N865" t="s">
        <v>1556</v>
      </c>
      <c r="O865" s="196">
        <v>44967</v>
      </c>
      <c r="P865" t="s">
        <v>472</v>
      </c>
      <c r="Q865" t="s">
        <v>474</v>
      </c>
      <c r="R865">
        <v>84</v>
      </c>
      <c r="S865">
        <v>48</v>
      </c>
      <c r="V865" s="17"/>
      <c r="X865" s="12"/>
      <c r="Y865" s="10"/>
    </row>
    <row r="866" spans="2:27">
      <c r="B866" s="12"/>
      <c r="C866" s="10"/>
      <c r="N866" t="s">
        <v>1556</v>
      </c>
      <c r="O866" s="196">
        <v>45209</v>
      </c>
      <c r="P866" t="s">
        <v>470</v>
      </c>
      <c r="Q866" t="s">
        <v>474</v>
      </c>
      <c r="R866">
        <v>188.91</v>
      </c>
      <c r="S866">
        <v>107.95</v>
      </c>
      <c r="V866" s="17"/>
      <c r="X866" s="12"/>
      <c r="Y866" s="10"/>
    </row>
    <row r="867" spans="2:27">
      <c r="B867" s="12"/>
      <c r="C867" s="10"/>
      <c r="E867" s="14"/>
      <c r="R867">
        <f>SUM(R865:R866)</f>
        <v>272.90999999999997</v>
      </c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3476.13</v>
      </c>
      <c r="D874" t="s">
        <v>22</v>
      </c>
      <c r="E874" t="s">
        <v>21</v>
      </c>
      <c r="V874" s="17"/>
      <c r="X874" s="15" t="s">
        <v>18</v>
      </c>
      <c r="Y874" s="16">
        <f>SUM(Y855:Y873)</f>
        <v>2483.7400000000002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206" t="s">
        <v>29</v>
      </c>
      <c r="AD889" s="206"/>
      <c r="AE889" s="206"/>
    </row>
    <row r="890" spans="2:41" ht="15" customHeight="1">
      <c r="H890" s="75" t="s">
        <v>28</v>
      </c>
      <c r="I890" s="75"/>
      <c r="J890" s="75"/>
      <c r="V890" s="17"/>
      <c r="AC890" s="206"/>
      <c r="AD890" s="206"/>
      <c r="AE890" s="206"/>
    </row>
    <row r="891" spans="2:41" ht="15" customHeight="1">
      <c r="H891" s="75"/>
      <c r="I891" s="75"/>
      <c r="J891" s="75"/>
      <c r="V891" s="17"/>
      <c r="AC891" s="206"/>
      <c r="AD891" s="206"/>
      <c r="AE891" s="206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-2483.7400000000002</v>
      </c>
      <c r="E895" s="204" t="s">
        <v>20</v>
      </c>
      <c r="F895" s="204"/>
      <c r="G895" s="204"/>
      <c r="H895" s="204"/>
      <c r="V895" s="17"/>
      <c r="X895" s="23" t="s">
        <v>32</v>
      </c>
      <c r="Y895" s="20">
        <f>IF(B895="PAGADO",0,C900)</f>
        <v>-2483.7400000000002</v>
      </c>
      <c r="AA895" s="204" t="s">
        <v>20</v>
      </c>
      <c r="AB895" s="204"/>
      <c r="AC895" s="204"/>
      <c r="AD895" s="204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2483.7400000000002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2483.7400000000002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-2483.7400000000002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-2483.7400000000002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207" t="str">
        <f>IF(C900&lt;0,"NO PAGAR","COBRAR")</f>
        <v>NO PAGAR</v>
      </c>
      <c r="C901" s="207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7" t="str">
        <f>IF(Y900&lt;0,"NO PAGAR","COBRAR")</f>
        <v>NO PAGAR</v>
      </c>
      <c r="Y901" s="207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8" t="s">
        <v>9</v>
      </c>
      <c r="C902" s="199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8" t="s">
        <v>9</v>
      </c>
      <c r="Y902" s="19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2483.7400000000002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2483.7400000000002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200" t="s">
        <v>7</v>
      </c>
      <c r="F911" s="201"/>
      <c r="G911" s="202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200" t="s">
        <v>7</v>
      </c>
      <c r="AB911" s="201"/>
      <c r="AC911" s="202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200" t="s">
        <v>7</v>
      </c>
      <c r="O913" s="201"/>
      <c r="P913" s="201"/>
      <c r="Q913" s="202"/>
      <c r="R913" s="18">
        <f>SUM(R897:R912)</f>
        <v>0</v>
      </c>
      <c r="S913" s="3"/>
      <c r="V913" s="17"/>
      <c r="X913" s="12"/>
      <c r="Y913" s="10"/>
      <c r="AJ913" s="200" t="s">
        <v>7</v>
      </c>
      <c r="AK913" s="201"/>
      <c r="AL913" s="201"/>
      <c r="AM913" s="202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2483.7400000000002</v>
      </c>
      <c r="V922" s="17"/>
      <c r="X922" s="15" t="s">
        <v>18</v>
      </c>
      <c r="Y922" s="16">
        <f>SUM(Y903:Y921)</f>
        <v>2483.7400000000002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5" t="s">
        <v>30</v>
      </c>
      <c r="I935" s="75"/>
      <c r="J935" s="75"/>
      <c r="V935" s="17"/>
      <c r="AA935" s="203" t="s">
        <v>31</v>
      </c>
      <c r="AB935" s="203"/>
      <c r="AC935" s="203"/>
    </row>
    <row r="936" spans="1:43" ht="15" customHeight="1">
      <c r="H936" s="75"/>
      <c r="I936" s="75"/>
      <c r="J936" s="75"/>
      <c r="V936" s="17"/>
      <c r="AA936" s="203"/>
      <c r="AB936" s="203"/>
      <c r="AC936" s="203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-2483.7400000000002</v>
      </c>
      <c r="E940" s="204" t="s">
        <v>20</v>
      </c>
      <c r="F940" s="204"/>
      <c r="G940" s="204"/>
      <c r="H940" s="204"/>
      <c r="V940" s="17"/>
      <c r="X940" s="23" t="s">
        <v>32</v>
      </c>
      <c r="Y940" s="20">
        <f>IF(B1740="PAGADO",0,C945)</f>
        <v>-2483.7400000000002</v>
      </c>
      <c r="AA940" s="204" t="s">
        <v>20</v>
      </c>
      <c r="AB940" s="204"/>
      <c r="AC940" s="204"/>
      <c r="AD940" s="204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2483.7400000000002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2483.7400000000002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-2483.7400000000002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-2483.7400000000002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205" t="str">
        <f>IF(Y945&lt;0,"NO PAGAR","COBRAR'")</f>
        <v>NO PAGAR</v>
      </c>
      <c r="Y946" s="205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205" t="str">
        <f>IF(C945&lt;0,"NO PAGAR","COBRAR'")</f>
        <v>NO PAGAR</v>
      </c>
      <c r="C947" s="20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8" t="s">
        <v>9</v>
      </c>
      <c r="C948" s="19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8" t="s">
        <v>9</v>
      </c>
      <c r="Y948" s="19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2483.7400000000002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2483.7400000000002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200" t="s">
        <v>7</v>
      </c>
      <c r="F956" s="201"/>
      <c r="G956" s="202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200" t="s">
        <v>7</v>
      </c>
      <c r="AB956" s="201"/>
      <c r="AC956" s="202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200" t="s">
        <v>7</v>
      </c>
      <c r="O958" s="201"/>
      <c r="P958" s="201"/>
      <c r="Q958" s="202"/>
      <c r="R958" s="18">
        <f>SUM(R942:R957)</f>
        <v>0</v>
      </c>
      <c r="S958" s="3"/>
      <c r="V958" s="17"/>
      <c r="X958" s="12"/>
      <c r="Y958" s="10"/>
      <c r="AJ958" s="200" t="s">
        <v>7</v>
      </c>
      <c r="AK958" s="201"/>
      <c r="AL958" s="201"/>
      <c r="AM958" s="202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2483.7400000000002</v>
      </c>
      <c r="D968" t="s">
        <v>22</v>
      </c>
      <c r="E968" t="s">
        <v>21</v>
      </c>
      <c r="V968" s="17"/>
      <c r="X968" s="15" t="s">
        <v>18</v>
      </c>
      <c r="Y968" s="16">
        <f>SUM(Y949:Y967)</f>
        <v>2483.7400000000002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206" t="s">
        <v>29</v>
      </c>
      <c r="AD982" s="206"/>
      <c r="AE982" s="206"/>
    </row>
    <row r="983" spans="2:41" ht="15" customHeight="1">
      <c r="H983" s="75" t="s">
        <v>28</v>
      </c>
      <c r="I983" s="75"/>
      <c r="J983" s="75"/>
      <c r="V983" s="17"/>
      <c r="AC983" s="206"/>
      <c r="AD983" s="206"/>
      <c r="AE983" s="206"/>
    </row>
    <row r="984" spans="2:41" ht="15" customHeight="1">
      <c r="H984" s="75"/>
      <c r="I984" s="75"/>
      <c r="J984" s="75"/>
      <c r="V984" s="17"/>
      <c r="AC984" s="206"/>
      <c r="AD984" s="206"/>
      <c r="AE984" s="206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-2483.7400000000002</v>
      </c>
      <c r="E988" s="204" t="s">
        <v>20</v>
      </c>
      <c r="F988" s="204"/>
      <c r="G988" s="204"/>
      <c r="H988" s="204"/>
      <c r="V988" s="17"/>
      <c r="X988" s="23" t="s">
        <v>32</v>
      </c>
      <c r="Y988" s="20">
        <f>IF(B988="PAGADO",0,C993)</f>
        <v>-2483.7400000000002</v>
      </c>
      <c r="AA988" s="204" t="s">
        <v>20</v>
      </c>
      <c r="AB988" s="204"/>
      <c r="AC988" s="204"/>
      <c r="AD988" s="204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2483.7400000000002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2483.7400000000002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-2483.7400000000002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-2483.7400000000002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207" t="str">
        <f>IF(C993&lt;0,"NO PAGAR","COBRAR")</f>
        <v>NO PAGAR</v>
      </c>
      <c r="C994" s="20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7" t="str">
        <f>IF(Y993&lt;0,"NO PAGAR","COBRAR")</f>
        <v>NO PAGAR</v>
      </c>
      <c r="Y994" s="20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8" t="s">
        <v>9</v>
      </c>
      <c r="C995" s="19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8" t="s">
        <v>9</v>
      </c>
      <c r="Y995" s="19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2483.7400000000002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2483.7400000000002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200" t="s">
        <v>7</v>
      </c>
      <c r="F1004" s="201"/>
      <c r="G1004" s="202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200" t="s">
        <v>7</v>
      </c>
      <c r="AB1004" s="201"/>
      <c r="AC1004" s="202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200" t="s">
        <v>7</v>
      </c>
      <c r="O1006" s="201"/>
      <c r="P1006" s="201"/>
      <c r="Q1006" s="202"/>
      <c r="R1006" s="18">
        <f>SUM(R990:R1005)</f>
        <v>0</v>
      </c>
      <c r="S1006" s="3"/>
      <c r="V1006" s="17"/>
      <c r="X1006" s="12"/>
      <c r="Y1006" s="10"/>
      <c r="AJ1006" s="200" t="s">
        <v>7</v>
      </c>
      <c r="AK1006" s="201"/>
      <c r="AL1006" s="201"/>
      <c r="AM1006" s="202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2483.7400000000002</v>
      </c>
      <c r="V1015" s="17"/>
      <c r="X1015" s="15" t="s">
        <v>18</v>
      </c>
      <c r="Y1015" s="16">
        <f>SUM(Y996:Y1014)</f>
        <v>2483.7400000000002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5" t="s">
        <v>30</v>
      </c>
      <c r="I1028" s="75"/>
      <c r="J1028" s="75"/>
      <c r="V1028" s="17"/>
      <c r="AA1028" s="203" t="s">
        <v>31</v>
      </c>
      <c r="AB1028" s="203"/>
      <c r="AC1028" s="203"/>
    </row>
    <row r="1029" spans="1:43" ht="15" customHeight="1">
      <c r="H1029" s="75"/>
      <c r="I1029" s="75"/>
      <c r="J1029" s="75"/>
      <c r="V1029" s="17"/>
      <c r="AA1029" s="203"/>
      <c r="AB1029" s="203"/>
      <c r="AC1029" s="203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-2483.7400000000002</v>
      </c>
      <c r="E1033" s="204" t="s">
        <v>20</v>
      </c>
      <c r="F1033" s="204"/>
      <c r="G1033" s="204"/>
      <c r="H1033" s="204"/>
      <c r="V1033" s="17"/>
      <c r="X1033" s="23" t="s">
        <v>32</v>
      </c>
      <c r="Y1033" s="20">
        <f>IF(B1833="PAGADO",0,C1038)</f>
        <v>-2483.7400000000002</v>
      </c>
      <c r="AA1033" s="204" t="s">
        <v>20</v>
      </c>
      <c r="AB1033" s="204"/>
      <c r="AC1033" s="204"/>
      <c r="AD1033" s="204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2483.7400000000002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2483.7400000000002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-2483.7400000000002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-2483.7400000000002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05" t="str">
        <f>IF(Y1038&lt;0,"NO PAGAR","COBRAR'")</f>
        <v>NO PAGAR</v>
      </c>
      <c r="Y1039" s="205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05" t="str">
        <f>IF(C1038&lt;0,"NO PAGAR","COBRAR'")</f>
        <v>NO PAGAR</v>
      </c>
      <c r="C1040" s="20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8" t="s">
        <v>9</v>
      </c>
      <c r="C1041" s="19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8" t="s">
        <v>9</v>
      </c>
      <c r="Y1041" s="19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2483.7400000000002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2483.7400000000002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200" t="s">
        <v>7</v>
      </c>
      <c r="F1049" s="201"/>
      <c r="G1049" s="202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00" t="s">
        <v>7</v>
      </c>
      <c r="AB1049" s="201"/>
      <c r="AC1049" s="202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200" t="s">
        <v>7</v>
      </c>
      <c r="O1051" s="201"/>
      <c r="P1051" s="201"/>
      <c r="Q1051" s="202"/>
      <c r="R1051" s="18">
        <f>SUM(R1035:R1050)</f>
        <v>0</v>
      </c>
      <c r="S1051" s="3"/>
      <c r="V1051" s="17"/>
      <c r="X1051" s="12"/>
      <c r="Y1051" s="10"/>
      <c r="AJ1051" s="200" t="s">
        <v>7</v>
      </c>
      <c r="AK1051" s="201"/>
      <c r="AL1051" s="201"/>
      <c r="AM1051" s="202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2483.7400000000002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2483.7400000000002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A812" zoomScale="80" zoomScaleNormal="80" zoomScalePageLayoutView="118" workbookViewId="0">
      <selection activeCell="J829" sqref="J829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04" t="s">
        <v>77</v>
      </c>
      <c r="F8" s="204"/>
      <c r="G8" s="204"/>
      <c r="H8" s="204"/>
      <c r="O8" s="211" t="s">
        <v>10</v>
      </c>
      <c r="P8" s="211"/>
      <c r="Q8" s="211"/>
      <c r="R8" s="211"/>
      <c r="V8" s="17"/>
      <c r="X8" s="23" t="s">
        <v>32</v>
      </c>
      <c r="Y8" s="20">
        <f>IF(B8="PAGADO",0,C13)</f>
        <v>-6043.71</v>
      </c>
      <c r="AA8" s="204" t="s">
        <v>140</v>
      </c>
      <c r="AB8" s="204"/>
      <c r="AC8" s="204"/>
      <c r="AD8" s="204"/>
      <c r="AK8" s="216" t="s">
        <v>188</v>
      </c>
      <c r="AL8" s="216"/>
      <c r="AM8" s="216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NO PAGAR</v>
      </c>
      <c r="Y14" s="20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00" t="s">
        <v>7</v>
      </c>
      <c r="AB24" s="201"/>
      <c r="AC24" s="20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1133.21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04" t="s">
        <v>77</v>
      </c>
      <c r="F53" s="204"/>
      <c r="G53" s="204"/>
      <c r="H53" s="204"/>
      <c r="V53" s="17"/>
      <c r="X53" s="23" t="s">
        <v>32</v>
      </c>
      <c r="Y53" s="20">
        <f>IF(B53="PAGADO",0,C58)</f>
        <v>-6418.1900000000005</v>
      </c>
      <c r="AA53" s="204" t="s">
        <v>77</v>
      </c>
      <c r="AB53" s="204"/>
      <c r="AC53" s="204"/>
      <c r="AD53" s="204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5" t="str">
        <f>IF(Y58&lt;0,"NO PAGAR","COBRAR'")</f>
        <v>NO PAGAR</v>
      </c>
      <c r="Y59" s="205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05" t="str">
        <f>IF(C58&lt;0,"NO PAGAR","COBRAR'")</f>
        <v>NO PAGAR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962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06" t="s">
        <v>29</v>
      </c>
      <c r="AD97" s="206"/>
      <c r="AE97" s="206"/>
    </row>
    <row r="98" spans="2:41">
      <c r="H98" s="203" t="s">
        <v>28</v>
      </c>
      <c r="I98" s="203"/>
      <c r="J98" s="203"/>
      <c r="V98" s="17"/>
      <c r="AC98" s="206"/>
      <c r="AD98" s="206"/>
      <c r="AE98" s="206"/>
    </row>
    <row r="99" spans="2:41">
      <c r="H99" s="203"/>
      <c r="I99" s="203"/>
      <c r="J99" s="203"/>
      <c r="V99" s="17"/>
      <c r="AC99" s="206"/>
      <c r="AD99" s="206"/>
      <c r="AE99" s="20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04" t="s">
        <v>273</v>
      </c>
      <c r="F103" s="204"/>
      <c r="G103" s="204"/>
      <c r="H103" s="204"/>
      <c r="V103" s="17"/>
      <c r="X103" s="23" t="s">
        <v>32</v>
      </c>
      <c r="Y103" s="20">
        <f>IF(B103="PAGADO",0,C108)</f>
        <v>-5740.3400000000011</v>
      </c>
      <c r="AA103" s="204" t="s">
        <v>273</v>
      </c>
      <c r="AB103" s="204"/>
      <c r="AC103" s="204"/>
      <c r="AD103" s="204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07" t="str">
        <f>IF(C108&lt;0,"NO PAGAR","COBRAR")</f>
        <v>NO PAGAR</v>
      </c>
      <c r="C109" s="20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7" t="str">
        <f>IF(Y108&lt;0,"NO PAGAR","COBRAR")</f>
        <v>NO PAGAR</v>
      </c>
      <c r="Y109" s="20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8" t="s">
        <v>9</v>
      </c>
      <c r="C110" s="19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8" t="s">
        <v>9</v>
      </c>
      <c r="Y110" s="19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0" t="s">
        <v>7</v>
      </c>
      <c r="F119" s="201"/>
      <c r="G119" s="20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0" t="s">
        <v>7</v>
      </c>
      <c r="AB119" s="201"/>
      <c r="AC119" s="20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0" t="s">
        <v>7</v>
      </c>
      <c r="O121" s="201"/>
      <c r="P121" s="201"/>
      <c r="Q121" s="202"/>
      <c r="R121" s="18">
        <f>SUM(R105:R120)</f>
        <v>770</v>
      </c>
      <c r="S121" s="3"/>
      <c r="V121" s="17"/>
      <c r="X121" s="12"/>
      <c r="Y121" s="10"/>
      <c r="AJ121" s="200" t="s">
        <v>7</v>
      </c>
      <c r="AK121" s="201"/>
      <c r="AL121" s="201"/>
      <c r="AM121" s="202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3" t="s">
        <v>30</v>
      </c>
      <c r="I131" s="203"/>
      <c r="J131" s="203"/>
      <c r="V131" s="17"/>
      <c r="AA131" s="203" t="s">
        <v>31</v>
      </c>
      <c r="AB131" s="203"/>
      <c r="AC131" s="203"/>
    </row>
    <row r="132" spans="1:43">
      <c r="H132" s="203"/>
      <c r="I132" s="203"/>
      <c r="J132" s="203"/>
      <c r="V132" s="17"/>
      <c r="AA132" s="203"/>
      <c r="AB132" s="203"/>
      <c r="AC132" s="20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04" t="s">
        <v>273</v>
      </c>
      <c r="F136" s="204"/>
      <c r="G136" s="204"/>
      <c r="H136" s="204"/>
      <c r="V136" s="17"/>
      <c r="X136" s="23" t="s">
        <v>32</v>
      </c>
      <c r="Y136" s="20">
        <f>IF(B136="PAGADO",0,C141)</f>
        <v>-5568.4800000000014</v>
      </c>
      <c r="AA136" s="204" t="s">
        <v>273</v>
      </c>
      <c r="AB136" s="204"/>
      <c r="AC136" s="204"/>
      <c r="AD136" s="204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5" t="str">
        <f>IF(Y141&lt;0,"NO PAGAR","COBRAR'")</f>
        <v>NO PAGAR</v>
      </c>
      <c r="Y142" s="205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05" t="str">
        <f>IF(C141&lt;0,"NO PAGAR","COBRAR'")</f>
        <v>NO PAGAR</v>
      </c>
      <c r="C143" s="205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8" t="s">
        <v>9</v>
      </c>
      <c r="C144" s="199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8" t="s">
        <v>9</v>
      </c>
      <c r="Y144" s="19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0" t="s">
        <v>7</v>
      </c>
      <c r="F152" s="201"/>
      <c r="G152" s="20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0" t="s">
        <v>7</v>
      </c>
      <c r="AB152" s="201"/>
      <c r="AC152" s="20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0" t="s">
        <v>7</v>
      </c>
      <c r="O154" s="201"/>
      <c r="P154" s="201"/>
      <c r="Q154" s="202"/>
      <c r="R154" s="18">
        <f>SUM(R138:R153)</f>
        <v>0</v>
      </c>
      <c r="S154" s="3"/>
      <c r="V154" s="17"/>
      <c r="X154" s="12"/>
      <c r="Y154" s="10"/>
      <c r="AJ154" s="200" t="s">
        <v>7</v>
      </c>
      <c r="AK154" s="201"/>
      <c r="AL154" s="201"/>
      <c r="AM154" s="202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06" t="s">
        <v>29</v>
      </c>
      <c r="AD170" s="206"/>
      <c r="AE170" s="206"/>
    </row>
    <row r="171" spans="2:31">
      <c r="H171" s="203" t="s">
        <v>28</v>
      </c>
      <c r="I171" s="203"/>
      <c r="J171" s="203"/>
      <c r="V171" s="17"/>
      <c r="AC171" s="206"/>
      <c r="AD171" s="206"/>
      <c r="AE171" s="206"/>
    </row>
    <row r="172" spans="2:31">
      <c r="H172" s="203"/>
      <c r="I172" s="203"/>
      <c r="J172" s="203"/>
      <c r="V172" s="17"/>
      <c r="AC172" s="206"/>
      <c r="AD172" s="206"/>
      <c r="AE172" s="20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04" t="s">
        <v>273</v>
      </c>
      <c r="F176" s="204"/>
      <c r="G176" s="204"/>
      <c r="H176" s="204"/>
      <c r="V176" s="17"/>
      <c r="X176" s="23" t="s">
        <v>32</v>
      </c>
      <c r="Y176" s="20">
        <f>IF(B176="PAGADO",0,C181)</f>
        <v>-5626.8700000000008</v>
      </c>
      <c r="AA176" s="204" t="s">
        <v>273</v>
      </c>
      <c r="AB176" s="204"/>
      <c r="AC176" s="204"/>
      <c r="AD176" s="204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07" t="str">
        <f>IF(C181&lt;0,"NO PAGAR","COBRAR")</f>
        <v>NO PAGAR</v>
      </c>
      <c r="C182" s="20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07" t="str">
        <f>IF(Y181&lt;0,"NO PAGAR","COBRAR")</f>
        <v>NO PAGAR</v>
      </c>
      <c r="Y182" s="207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198" t="s">
        <v>9</v>
      </c>
      <c r="C183" s="199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8" t="s">
        <v>9</v>
      </c>
      <c r="Y183" s="199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00" t="s">
        <v>7</v>
      </c>
      <c r="F192" s="201"/>
      <c r="G192" s="20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00" t="s">
        <v>7</v>
      </c>
      <c r="AB192" s="201"/>
      <c r="AC192" s="20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00" t="s">
        <v>7</v>
      </c>
      <c r="O194" s="201"/>
      <c r="P194" s="201"/>
      <c r="Q194" s="202"/>
      <c r="R194" s="18">
        <f>SUM(R178:R193)</f>
        <v>2555</v>
      </c>
      <c r="S194" s="3"/>
      <c r="V194" s="17"/>
      <c r="X194" s="12"/>
      <c r="Y194" s="10"/>
      <c r="AJ194" s="200" t="s">
        <v>7</v>
      </c>
      <c r="AK194" s="201"/>
      <c r="AL194" s="201"/>
      <c r="AM194" s="202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03" t="s">
        <v>30</v>
      </c>
      <c r="I216" s="203"/>
      <c r="J216" s="203"/>
      <c r="V216" s="17"/>
      <c r="AA216" s="203" t="s">
        <v>31</v>
      </c>
      <c r="AB216" s="203"/>
      <c r="AC216" s="203"/>
    </row>
    <row r="217" spans="1:43">
      <c r="H217" s="203"/>
      <c r="I217" s="203"/>
      <c r="J217" s="203"/>
      <c r="V217" s="17"/>
      <c r="AA217" s="203"/>
      <c r="AB217" s="203"/>
      <c r="AC217" s="203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04" t="s">
        <v>273</v>
      </c>
      <c r="F221" s="204"/>
      <c r="G221" s="204"/>
      <c r="H221" s="204"/>
      <c r="V221" s="17"/>
      <c r="X221" s="23" t="s">
        <v>32</v>
      </c>
      <c r="Y221" s="20">
        <f>IF(B221="PAGADO",0,C226)</f>
        <v>-5840.9500000000007</v>
      </c>
      <c r="AA221" s="204" t="s">
        <v>77</v>
      </c>
      <c r="AB221" s="204"/>
      <c r="AC221" s="204"/>
      <c r="AD221" s="204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5" t="str">
        <f>IF(Y226&lt;0,"NO PAGAR","COBRAR'")</f>
        <v>NO PAGAR</v>
      </c>
      <c r="Y227" s="205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05" t="str">
        <f>IF(C226&lt;0,"NO PAGAR","COBRAR'")</f>
        <v>NO PAGAR</v>
      </c>
      <c r="C228" s="205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8" t="s">
        <v>9</v>
      </c>
      <c r="C229" s="199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8" t="s">
        <v>9</v>
      </c>
      <c r="Y229" s="19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00" t="s">
        <v>7</v>
      </c>
      <c r="F237" s="201"/>
      <c r="G237" s="20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00" t="s">
        <v>7</v>
      </c>
      <c r="AB237" s="201"/>
      <c r="AC237" s="20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00" t="s">
        <v>7</v>
      </c>
      <c r="O239" s="201"/>
      <c r="P239" s="201"/>
      <c r="Q239" s="202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00" t="s">
        <v>7</v>
      </c>
      <c r="AK239" s="201"/>
      <c r="AL239" s="201"/>
      <c r="AM239" s="202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06" t="s">
        <v>29</v>
      </c>
      <c r="AD262" s="206"/>
      <c r="AE262" s="206"/>
    </row>
    <row r="263" spans="2:41">
      <c r="H263" s="203" t="s">
        <v>28</v>
      </c>
      <c r="I263" s="203"/>
      <c r="J263" s="203"/>
      <c r="V263" s="17"/>
      <c r="AC263" s="206"/>
      <c r="AD263" s="206"/>
      <c r="AE263" s="206"/>
    </row>
    <row r="264" spans="2:41">
      <c r="H264" s="203"/>
      <c r="I264" s="203"/>
      <c r="J264" s="203"/>
      <c r="V264" s="17"/>
      <c r="AC264" s="206"/>
      <c r="AD264" s="206"/>
      <c r="AE264" s="20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04" t="s">
        <v>563</v>
      </c>
      <c r="F268" s="204"/>
      <c r="G268" s="204"/>
      <c r="H268" s="204"/>
      <c r="V268" s="17"/>
      <c r="X268" s="23" t="s">
        <v>32</v>
      </c>
      <c r="Y268" s="20">
        <f>IF(B268="PAGADO",0,C273)</f>
        <v>-6873.1060000000016</v>
      </c>
      <c r="AA268" s="204" t="s">
        <v>563</v>
      </c>
      <c r="AB268" s="204"/>
      <c r="AC268" s="204"/>
      <c r="AD268" s="204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07" t="str">
        <f>IF(C273&lt;0,"NO PAGAR","COBRAR")</f>
        <v>NO PAGAR</v>
      </c>
      <c r="C274" s="207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07" t="str">
        <f>IF(Y273&lt;0,"NO PAGAR","COBRAR")</f>
        <v>NO PAGAR</v>
      </c>
      <c r="Y274" s="207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198" t="s">
        <v>9</v>
      </c>
      <c r="C275" s="19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8" t="s">
        <v>9</v>
      </c>
      <c r="Y275" s="199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00" t="s">
        <v>7</v>
      </c>
      <c r="F284" s="201"/>
      <c r="G284" s="20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00" t="s">
        <v>7</v>
      </c>
      <c r="AB284" s="201"/>
      <c r="AC284" s="20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00" t="s">
        <v>7</v>
      </c>
      <c r="O286" s="201"/>
      <c r="P286" s="201"/>
      <c r="Q286" s="202"/>
      <c r="R286" s="18">
        <f>SUM(R270:R285)</f>
        <v>1421.24</v>
      </c>
      <c r="S286" s="3"/>
      <c r="V286" s="17"/>
      <c r="X286" s="12"/>
      <c r="Y286" s="10"/>
      <c r="AJ286" s="200" t="s">
        <v>7</v>
      </c>
      <c r="AK286" s="201"/>
      <c r="AL286" s="201"/>
      <c r="AM286" s="202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03" t="s">
        <v>30</v>
      </c>
      <c r="I308" s="203"/>
      <c r="J308" s="203"/>
      <c r="V308" s="17"/>
      <c r="AA308" s="203" t="s">
        <v>31</v>
      </c>
      <c r="AB308" s="203"/>
      <c r="AC308" s="203"/>
    </row>
    <row r="309" spans="1:43">
      <c r="H309" s="203"/>
      <c r="I309" s="203"/>
      <c r="J309" s="203"/>
      <c r="V309" s="17"/>
      <c r="AA309" s="203"/>
      <c r="AB309" s="203"/>
      <c r="AC309" s="203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04" t="s">
        <v>273</v>
      </c>
      <c r="F313" s="204"/>
      <c r="G313" s="204"/>
      <c r="H313" s="204"/>
      <c r="V313" s="17"/>
      <c r="X313" s="23" t="s">
        <v>32</v>
      </c>
      <c r="Y313" s="20">
        <f>IF(B1052="PAGADO",0,C318)</f>
        <v>-6076.113000000003</v>
      </c>
      <c r="AA313" s="204" t="s">
        <v>563</v>
      </c>
      <c r="AB313" s="204"/>
      <c r="AC313" s="204"/>
      <c r="AD313" s="204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5" t="str">
        <f>IF(Y318&lt;0,"NO PAGAR","COBRAR'")</f>
        <v>NO PAGAR</v>
      </c>
      <c r="Y319" s="205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05" t="str">
        <f>IF(C318&lt;0,"NO PAGAR","COBRAR'")</f>
        <v>NO PAGAR</v>
      </c>
      <c r="C320" s="205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8" t="s">
        <v>9</v>
      </c>
      <c r="C321" s="19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8" t="s">
        <v>9</v>
      </c>
      <c r="Y321" s="19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00" t="s">
        <v>7</v>
      </c>
      <c r="AB329" s="201"/>
      <c r="AC329" s="20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00" t="s">
        <v>7</v>
      </c>
      <c r="O331" s="201"/>
      <c r="P331" s="201"/>
      <c r="Q331" s="202"/>
      <c r="R331" s="18">
        <f>SUM(R315:R330)</f>
        <v>350</v>
      </c>
      <c r="S331" s="3"/>
      <c r="V331" s="17"/>
      <c r="X331" s="12"/>
      <c r="Y331" s="10"/>
      <c r="AJ331" s="200" t="s">
        <v>7</v>
      </c>
      <c r="AK331" s="201"/>
      <c r="AL331" s="201"/>
      <c r="AM331" s="202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00" t="s">
        <v>7</v>
      </c>
      <c r="F335" s="201"/>
      <c r="G335" s="202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19" t="s">
        <v>64</v>
      </c>
      <c r="AC358" s="215" t="s">
        <v>29</v>
      </c>
      <c r="AD358" s="215"/>
      <c r="AE358" s="215"/>
    </row>
    <row r="359" spans="2:41">
      <c r="V359" s="17"/>
      <c r="X359" s="219"/>
      <c r="AC359" s="215"/>
      <c r="AD359" s="215"/>
      <c r="AE359" s="215"/>
    </row>
    <row r="360" spans="2:41" ht="23.25">
      <c r="B360" s="22" t="s">
        <v>64</v>
      </c>
      <c r="V360" s="17"/>
      <c r="X360" s="219"/>
      <c r="AC360" s="215"/>
      <c r="AD360" s="215"/>
      <c r="AE360" s="215"/>
    </row>
    <row r="361" spans="2:41" ht="23.25">
      <c r="B361" s="23" t="s">
        <v>32</v>
      </c>
      <c r="C361" s="20">
        <f>IF(X313="PAGADO",0,Y318)</f>
        <v>-5949.8130000000028</v>
      </c>
      <c r="E361" s="204" t="s">
        <v>273</v>
      </c>
      <c r="F361" s="204"/>
      <c r="G361" s="204"/>
      <c r="H361" s="204"/>
      <c r="V361" s="17"/>
      <c r="X361" s="23" t="s">
        <v>32</v>
      </c>
      <c r="Y361" s="20">
        <f>IF(B361="PAGADO",0,C366)</f>
        <v>-8314.8130000000019</v>
      </c>
      <c r="AA361" s="204" t="s">
        <v>77</v>
      </c>
      <c r="AB361" s="204"/>
      <c r="AC361" s="204"/>
      <c r="AD361" s="204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07" t="str">
        <f>IF(C366&lt;0,"NO PAGAR","COBRAR")</f>
        <v>NO PAGAR</v>
      </c>
      <c r="C367" s="207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07" t="str">
        <f>IF(Y366&lt;0,"NO PAGAR","COBRAR")</f>
        <v>NO PAGAR</v>
      </c>
      <c r="Y367" s="207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198" t="s">
        <v>9</v>
      </c>
      <c r="C368" s="199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8" t="s">
        <v>9</v>
      </c>
      <c r="Y368" s="199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00" t="s">
        <v>7</v>
      </c>
      <c r="AK373" s="201"/>
      <c r="AL373" s="201"/>
      <c r="AM373" s="202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00" t="s">
        <v>7</v>
      </c>
      <c r="AB374" s="201"/>
      <c r="AC374" s="202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00" t="s">
        <v>7</v>
      </c>
      <c r="F377" s="201"/>
      <c r="G377" s="20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00" t="s">
        <v>7</v>
      </c>
      <c r="O379" s="201"/>
      <c r="P379" s="201"/>
      <c r="Q379" s="202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03" t="s">
        <v>31</v>
      </c>
      <c r="AB394" s="203"/>
      <c r="AC394" s="203"/>
    </row>
    <row r="395" spans="1:43" ht="15" customHeight="1">
      <c r="H395" s="75"/>
      <c r="I395" s="75"/>
      <c r="J395" s="75"/>
      <c r="V395" s="17"/>
      <c r="AA395" s="203"/>
      <c r="AB395" s="203"/>
      <c r="AC395" s="203"/>
    </row>
    <row r="396" spans="1:43">
      <c r="B396" s="218" t="s">
        <v>64</v>
      </c>
      <c r="F396" s="217" t="s">
        <v>30</v>
      </c>
      <c r="G396" s="217"/>
      <c r="H396" s="217"/>
      <c r="V396" s="17"/>
    </row>
    <row r="397" spans="1:43">
      <c r="B397" s="218"/>
      <c r="F397" s="217"/>
      <c r="G397" s="217"/>
      <c r="H397" s="217"/>
      <c r="V397" s="17"/>
    </row>
    <row r="398" spans="1:43" ht="26.25" customHeight="1">
      <c r="B398" s="218"/>
      <c r="F398" s="217"/>
      <c r="G398" s="217"/>
      <c r="H398" s="21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04" t="s">
        <v>77</v>
      </c>
      <c r="F399" s="204"/>
      <c r="G399" s="204"/>
      <c r="H399" s="204"/>
      <c r="V399" s="17"/>
      <c r="X399" s="23" t="s">
        <v>32</v>
      </c>
      <c r="Y399" s="20">
        <f>IF(B1145="PAGADO",0,C404)</f>
        <v>-4920.3502550000012</v>
      </c>
      <c r="AA399" s="204" t="s">
        <v>563</v>
      </c>
      <c r="AB399" s="204"/>
      <c r="AC399" s="204"/>
      <c r="AD399" s="204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05" t="str">
        <f>IF(Y404&lt;0,"NO PAGAR","COBRAR'")</f>
        <v>NO PAGAR</v>
      </c>
      <c r="Y405" s="205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05" t="str">
        <f>IF(C404&lt;0,"NO PAGAR","COBRAR'")</f>
        <v>NO PAGAR</v>
      </c>
      <c r="C406" s="205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8" t="s">
        <v>9</v>
      </c>
      <c r="C407" s="199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8" t="s">
        <v>9</v>
      </c>
      <c r="Y407" s="19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00" t="s">
        <v>7</v>
      </c>
      <c r="AK409" s="201"/>
      <c r="AL409" s="201"/>
      <c r="AM409" s="202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00" t="s">
        <v>7</v>
      </c>
      <c r="AB415" s="201"/>
      <c r="AC415" s="202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00" t="s">
        <v>7</v>
      </c>
      <c r="O417" s="201"/>
      <c r="P417" s="201"/>
      <c r="Q417" s="20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00" t="s">
        <v>7</v>
      </c>
      <c r="F421" s="201"/>
      <c r="G421" s="202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06" t="s">
        <v>29</v>
      </c>
      <c r="AC434" s="206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4" t="s">
        <v>563</v>
      </c>
      <c r="AB436" s="204"/>
      <c r="AC436" s="204"/>
      <c r="AD436" s="204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04" t="s">
        <v>273</v>
      </c>
      <c r="F439" s="204"/>
      <c r="G439" s="204"/>
      <c r="H439" s="204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07" t="str">
        <f>IF(C441&lt;0,"NO PAGAR","COBRAR")</f>
        <v>NO PAGAR</v>
      </c>
      <c r="C442" s="207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07" t="str">
        <f>IF(Y441&lt;0,"NO PAGAR","COBRAR")</f>
        <v>NO PAGAR</v>
      </c>
      <c r="Y442" s="207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198" t="s">
        <v>9</v>
      </c>
      <c r="C443" s="199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8" t="s">
        <v>9</v>
      </c>
      <c r="Y443" s="19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00" t="s">
        <v>7</v>
      </c>
      <c r="AK448" s="201"/>
      <c r="AL448" s="201"/>
      <c r="AM448" s="202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00" t="s">
        <v>7</v>
      </c>
      <c r="AB452" s="201"/>
      <c r="AC452" s="202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00" t="s">
        <v>7</v>
      </c>
      <c r="O454" s="201"/>
      <c r="P454" s="201"/>
      <c r="Q454" s="202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00" t="s">
        <v>7</v>
      </c>
      <c r="F455" s="201"/>
      <c r="G455" s="202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03" t="s">
        <v>31</v>
      </c>
      <c r="AB471" s="203"/>
      <c r="AC471" s="203"/>
    </row>
    <row r="472" spans="1:43" ht="15" customHeight="1">
      <c r="H472" s="75"/>
      <c r="J472" s="75"/>
      <c r="V472" s="17"/>
      <c r="AA472" s="203"/>
      <c r="AB472" s="203"/>
      <c r="AC472" s="20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04" t="s">
        <v>273</v>
      </c>
      <c r="F474" s="204"/>
      <c r="G474" s="204"/>
      <c r="H474" s="204"/>
      <c r="V474" s="17"/>
      <c r="X474" s="23" t="s">
        <v>32</v>
      </c>
      <c r="Y474" s="20">
        <f>IF(B1242="PAGADO",0,C479)</f>
        <v>-5841.0592550000019</v>
      </c>
      <c r="AA474" s="204" t="s">
        <v>563</v>
      </c>
      <c r="AB474" s="204"/>
      <c r="AC474" s="204"/>
      <c r="AD474" s="204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5" t="str">
        <f>IF(Y479&lt;0,"NO PAGAR","COBRAR'")</f>
        <v>NO PAGAR</v>
      </c>
      <c r="Y480" s="205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05" t="str">
        <f>IF(C479&lt;0,"NO PAGAR","COBRAR'")</f>
        <v>NO PAGAR</v>
      </c>
      <c r="C481" s="205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8" t="s">
        <v>9</v>
      </c>
      <c r="C482" s="19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8" t="s">
        <v>9</v>
      </c>
      <c r="Y482" s="199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00" t="s">
        <v>7</v>
      </c>
      <c r="F490" s="201"/>
      <c r="G490" s="20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0" t="s">
        <v>7</v>
      </c>
      <c r="AB490" s="201"/>
      <c r="AC490" s="20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0" t="s">
        <v>7</v>
      </c>
      <c r="O492" s="201"/>
      <c r="P492" s="201"/>
      <c r="Q492" s="202"/>
      <c r="R492" s="18">
        <f>SUM(R476:R491)</f>
        <v>391.7</v>
      </c>
      <c r="S492" s="3"/>
      <c r="V492" s="17"/>
      <c r="X492" s="12"/>
      <c r="Y492" s="10"/>
      <c r="AJ492" s="200" t="s">
        <v>7</v>
      </c>
      <c r="AK492" s="201"/>
      <c r="AL492" s="201"/>
      <c r="AM492" s="202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06" t="s">
        <v>29</v>
      </c>
      <c r="AD514" s="206"/>
      <c r="AE514" s="206"/>
    </row>
    <row r="515" spans="2:41" ht="24" customHeight="1">
      <c r="H515" s="75" t="s">
        <v>28</v>
      </c>
      <c r="J515" s="75"/>
      <c r="V515" s="17"/>
      <c r="AC515" s="206"/>
      <c r="AD515" s="206"/>
      <c r="AE515" s="206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04" t="s">
        <v>77</v>
      </c>
      <c r="F517" s="204"/>
      <c r="G517" s="204"/>
      <c r="H517" s="204"/>
      <c r="V517" s="17"/>
      <c r="X517" s="23" t="s">
        <v>32</v>
      </c>
      <c r="Y517" s="20">
        <f>IF(B517="PAGADO",0,C522)</f>
        <v>-7974.349255000001</v>
      </c>
      <c r="AA517" s="204" t="s">
        <v>563</v>
      </c>
      <c r="AB517" s="204"/>
      <c r="AC517" s="204"/>
      <c r="AD517" s="204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7" t="str">
        <f>IF(C522&lt;0,"NO PAGAR","COBRAR")</f>
        <v>NO PAGAR</v>
      </c>
      <c r="C523" s="207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07" t="str">
        <f>IF(Y522&lt;0,"NO PAGAR","COBRAR")</f>
        <v>NO PAGAR</v>
      </c>
      <c r="Y523" s="207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8" t="s">
        <v>9</v>
      </c>
      <c r="C524" s="199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8" t="s">
        <v>9</v>
      </c>
      <c r="Y524" s="199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00" t="s">
        <v>7</v>
      </c>
      <c r="F533" s="201"/>
      <c r="G533" s="202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10" t="s">
        <v>7</v>
      </c>
      <c r="AB533" s="210"/>
      <c r="AC533" s="210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00" t="s">
        <v>7</v>
      </c>
      <c r="O535" s="201"/>
      <c r="P535" s="201"/>
      <c r="Q535" s="202"/>
      <c r="R535" s="18">
        <f>SUM(R519:R534)</f>
        <v>2411.2800000000002</v>
      </c>
      <c r="S535" s="3"/>
      <c r="V535" s="17"/>
      <c r="X535" s="12"/>
      <c r="Y535" s="10"/>
      <c r="AJ535" s="200" t="s">
        <v>7</v>
      </c>
      <c r="AK535" s="201"/>
      <c r="AL535" s="201"/>
      <c r="AM535" s="202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03" t="s">
        <v>31</v>
      </c>
      <c r="AB554" s="203"/>
      <c r="AC554" s="203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04" t="s">
        <v>273</v>
      </c>
      <c r="F556" s="204"/>
      <c r="G556" s="204"/>
      <c r="H556" s="204"/>
      <c r="V556" s="17"/>
      <c r="X556" s="23" t="s">
        <v>32</v>
      </c>
      <c r="Y556" s="20">
        <f>IF(B556="PAGADO",0,C561)</f>
        <v>-4750.2982550000015</v>
      </c>
      <c r="AA556" s="204" t="s">
        <v>273</v>
      </c>
      <c r="AB556" s="204"/>
      <c r="AC556" s="204"/>
      <c r="AD556" s="204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5" t="str">
        <f>IF(Y561&lt;0,"NO PAGAR","COBRAR'")</f>
        <v>NO PAGAR</v>
      </c>
      <c r="Y562" s="20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05" t="str">
        <f>IF(C561&lt;0,"NO PAGAR","COBRAR'")</f>
        <v>NO PAGAR</v>
      </c>
      <c r="C563" s="205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8" t="s">
        <v>9</v>
      </c>
      <c r="C564" s="199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8" t="s">
        <v>9</v>
      </c>
      <c r="Y564" s="19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00" t="s">
        <v>7</v>
      </c>
      <c r="AB572" s="201"/>
      <c r="AC572" s="202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00" t="s">
        <v>7</v>
      </c>
      <c r="F573" s="201"/>
      <c r="G573" s="202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0" t="s">
        <v>7</v>
      </c>
      <c r="O574" s="201"/>
      <c r="P574" s="201"/>
      <c r="Q574" s="202"/>
      <c r="R574" s="18">
        <f>SUM(R558:R573)</f>
        <v>380</v>
      </c>
      <c r="S574" s="3"/>
      <c r="V574" s="17"/>
      <c r="X574" s="12"/>
      <c r="Y574" s="10"/>
      <c r="AJ574" s="200" t="s">
        <v>7</v>
      </c>
      <c r="AK574" s="201"/>
      <c r="AL574" s="201"/>
      <c r="AM574" s="202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06" t="s">
        <v>29</v>
      </c>
      <c r="AD596" s="206"/>
      <c r="AE596" s="206"/>
    </row>
    <row r="597" spans="2:41" ht="21" customHeight="1">
      <c r="H597" s="75" t="s">
        <v>28</v>
      </c>
      <c r="J597" s="75"/>
      <c r="V597" s="17"/>
      <c r="AC597" s="206"/>
      <c r="AD597" s="206"/>
      <c r="AE597" s="206"/>
    </row>
    <row r="598" spans="2:41" ht="15" customHeight="1">
      <c r="H598" s="75"/>
      <c r="J598" s="75"/>
      <c r="V598" s="17"/>
      <c r="AC598" s="206"/>
      <c r="AD598" s="206"/>
      <c r="AE598" s="206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04" t="s">
        <v>273</v>
      </c>
      <c r="F602" s="204"/>
      <c r="G602" s="204"/>
      <c r="H602" s="204"/>
      <c r="V602" s="17"/>
      <c r="X602" s="23" t="s">
        <v>32</v>
      </c>
      <c r="Y602" s="20">
        <f>IF(B602="PAGADO",0,C607)</f>
        <v>-6951.6202550000016</v>
      </c>
      <c r="AA602" s="204" t="s">
        <v>273</v>
      </c>
      <c r="AB602" s="204"/>
      <c r="AC602" s="204"/>
      <c r="AD602" s="204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07" t="str">
        <f>IF(C607&lt;0,"NO PAGAR","COBRAR")</f>
        <v>NO PAGAR</v>
      </c>
      <c r="C608" s="207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07" t="str">
        <f>IF(Y607&lt;0,"NO PAGAR","COBRAR")</f>
        <v>NO PAGAR</v>
      </c>
      <c r="Y608" s="207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8" t="s">
        <v>9</v>
      </c>
      <c r="C609" s="199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8" t="s">
        <v>9</v>
      </c>
      <c r="Y609" s="199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00" t="s">
        <v>7</v>
      </c>
      <c r="F618" s="201"/>
      <c r="G618" s="202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00" t="s">
        <v>7</v>
      </c>
      <c r="AB618" s="201"/>
      <c r="AC618" s="202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00" t="s">
        <v>7</v>
      </c>
      <c r="O620" s="201"/>
      <c r="P620" s="201"/>
      <c r="Q620" s="202"/>
      <c r="R620" s="18">
        <f>SUM(R604:R619)</f>
        <v>1852</v>
      </c>
      <c r="S620" s="3"/>
      <c r="V620" s="17"/>
      <c r="X620" s="12"/>
      <c r="Y620" s="10"/>
      <c r="AJ620" s="200" t="s">
        <v>7</v>
      </c>
      <c r="AK620" s="201"/>
      <c r="AL620" s="201"/>
      <c r="AM620" s="202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03" t="s">
        <v>31</v>
      </c>
      <c r="AB642" s="203"/>
      <c r="AC642" s="203"/>
    </row>
    <row r="643" spans="2:41" ht="15" customHeight="1">
      <c r="H643" s="75"/>
      <c r="J643" s="75"/>
      <c r="V643" s="17"/>
      <c r="AA643" s="203"/>
      <c r="AB643" s="203"/>
      <c r="AC643" s="203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04" t="s">
        <v>273</v>
      </c>
      <c r="F645" s="204"/>
      <c r="G645" s="204"/>
      <c r="H645" s="204"/>
      <c r="V645" s="17"/>
      <c r="X645" s="23" t="s">
        <v>32</v>
      </c>
      <c r="Y645" s="20">
        <f>IF(B1434="PAGADO",0,C650)</f>
        <v>-2759.4602550000018</v>
      </c>
      <c r="AA645" s="204" t="s">
        <v>273</v>
      </c>
      <c r="AB645" s="204"/>
      <c r="AC645" s="204"/>
      <c r="AD645" s="204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5" t="str">
        <f>IF(Y650&lt;0,"NO PAGAR","COBRAR'")</f>
        <v>NO PAGAR</v>
      </c>
      <c r="Y651" s="205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05" t="str">
        <f>IF(C650&lt;0,"NO PAGAR","COBRAR'")</f>
        <v>NO PAGAR</v>
      </c>
      <c r="C652" s="205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8" t="s">
        <v>9</v>
      </c>
      <c r="C653" s="199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8" t="s">
        <v>9</v>
      </c>
      <c r="Y653" s="199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00" t="s">
        <v>7</v>
      </c>
      <c r="AB661" s="201"/>
      <c r="AC661" s="202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00" t="s">
        <v>7</v>
      </c>
      <c r="O663" s="201"/>
      <c r="P663" s="201"/>
      <c r="Q663" s="202"/>
      <c r="R663" s="18">
        <f>SUM(R647:R662)</f>
        <v>200</v>
      </c>
      <c r="S663" s="3"/>
      <c r="V663" s="17"/>
      <c r="X663" s="12"/>
      <c r="Y663" s="10"/>
      <c r="AJ663" s="200" t="s">
        <v>7</v>
      </c>
      <c r="AK663" s="201"/>
      <c r="AL663" s="201"/>
      <c r="AM663" s="202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06" t="s">
        <v>29</v>
      </c>
      <c r="AD684" s="206"/>
      <c r="AE684" s="206"/>
    </row>
    <row r="685" spans="2:41" ht="23.25" customHeight="1">
      <c r="H685" s="75" t="s">
        <v>28</v>
      </c>
      <c r="J685" s="75"/>
      <c r="V685" s="17"/>
      <c r="AC685" s="206"/>
      <c r="AD685" s="206"/>
      <c r="AE685" s="206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04" t="s">
        <v>273</v>
      </c>
      <c r="F687" s="204"/>
      <c r="G687" s="204"/>
      <c r="H687" s="204"/>
      <c r="O687" s="204" t="s">
        <v>110</v>
      </c>
      <c r="P687" s="204"/>
      <c r="V687" s="17"/>
      <c r="X687" s="23" t="s">
        <v>32</v>
      </c>
      <c r="Y687" s="20">
        <f>IF(B687="PAGADO",0,C692)</f>
        <v>-2276.4252550000019</v>
      </c>
      <c r="AA687" s="204" t="s">
        <v>563</v>
      </c>
      <c r="AB687" s="204"/>
      <c r="AC687" s="204"/>
      <c r="AD687" s="204"/>
      <c r="AK687" s="211" t="s">
        <v>10</v>
      </c>
      <c r="AL687" s="211"/>
      <c r="AM687" s="211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07" t="str">
        <f>IF(C692&lt;0,"NO PAGAR","COBRAR")</f>
        <v>NO PAGAR</v>
      </c>
      <c r="C693" s="207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07" t="str">
        <f>IF(Y692&lt;0,"NO PAGAR","COBRAR")</f>
        <v>NO PAGAR</v>
      </c>
      <c r="Y693" s="207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8" t="s">
        <v>9</v>
      </c>
      <c r="C694" s="199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8" t="s">
        <v>9</v>
      </c>
      <c r="Y694" s="199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00" t="s">
        <v>7</v>
      </c>
      <c r="AB703" s="201"/>
      <c r="AC703" s="202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00" t="s">
        <v>7</v>
      </c>
      <c r="O705" s="201"/>
      <c r="P705" s="201"/>
      <c r="Q705" s="202"/>
      <c r="R705" s="18">
        <f>SUM(R689:R704)</f>
        <v>3404.0299999999997</v>
      </c>
      <c r="S705" s="3"/>
      <c r="V705" s="17"/>
      <c r="X705" s="12"/>
      <c r="Y705" s="10"/>
      <c r="AJ705" s="200" t="s">
        <v>7</v>
      </c>
      <c r="AK705" s="201"/>
      <c r="AL705" s="201"/>
      <c r="AM705" s="202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03" t="s">
        <v>31</v>
      </c>
      <c r="AB727" s="203"/>
      <c r="AC727" s="203"/>
    </row>
    <row r="728" spans="1:43" ht="15" customHeight="1">
      <c r="H728" s="75"/>
      <c r="I728" s="75"/>
      <c r="J728" s="75"/>
      <c r="V728" s="17"/>
      <c r="AA728" s="203"/>
      <c r="AB728" s="203"/>
      <c r="AC728" s="203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04" t="s">
        <v>273</v>
      </c>
      <c r="F730" s="204"/>
      <c r="G730" s="204"/>
      <c r="H730" s="204"/>
      <c r="O730" s="216" t="s">
        <v>10</v>
      </c>
      <c r="P730" s="216"/>
      <c r="V730" s="17"/>
      <c r="X730" s="23" t="s">
        <v>32</v>
      </c>
      <c r="Y730" s="20">
        <f>IF(B1527="PAGADO",0,C735)</f>
        <v>-1440.4712550000017</v>
      </c>
      <c r="AA730" s="204" t="s">
        <v>273</v>
      </c>
      <c r="AB730" s="204"/>
      <c r="AC730" s="204"/>
      <c r="AD730" s="204"/>
      <c r="AK730" s="204" t="s">
        <v>10</v>
      </c>
      <c r="AL730" s="204"/>
      <c r="AM730" s="204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5" t="str">
        <f>IF(Y735&lt;0,"NO PAGAR","COBRAR'")</f>
        <v>NO PAGAR</v>
      </c>
      <c r="Y736" s="205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05" t="str">
        <f>IF(C735&lt;0,"NO PAGAR","COBRAR'")</f>
        <v>NO PAGAR</v>
      </c>
      <c r="C737" s="205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8" t="s">
        <v>9</v>
      </c>
      <c r="C738" s="199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8" t="s">
        <v>9</v>
      </c>
      <c r="Y738" s="19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00" t="s">
        <v>7</v>
      </c>
      <c r="F746" s="201"/>
      <c r="G746" s="202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00" t="s">
        <v>7</v>
      </c>
      <c r="AB746" s="201"/>
      <c r="AC746" s="202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00" t="s">
        <v>7</v>
      </c>
      <c r="O748" s="201"/>
      <c r="P748" s="201"/>
      <c r="Q748" s="202"/>
      <c r="R748" s="18">
        <f>SUM(R732:R747)</f>
        <v>1780</v>
      </c>
      <c r="S748" s="3"/>
      <c r="V748" s="17"/>
      <c r="X748" s="12"/>
      <c r="Y748" s="10"/>
      <c r="AJ748" s="200" t="s">
        <v>7</v>
      </c>
      <c r="AK748" s="201"/>
      <c r="AL748" s="201"/>
      <c r="AM748" s="202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06" t="s">
        <v>29</v>
      </c>
      <c r="AD769" s="206"/>
      <c r="AE769" s="206"/>
    </row>
    <row r="770" spans="2:41" ht="37.5" customHeight="1">
      <c r="H770" s="75" t="s">
        <v>28</v>
      </c>
      <c r="I770" s="75"/>
      <c r="J770" s="75"/>
      <c r="V770" s="17"/>
      <c r="AC770" s="206"/>
      <c r="AD770" s="206"/>
      <c r="AE770" s="206"/>
    </row>
    <row r="771" spans="2:41" ht="15" customHeight="1">
      <c r="H771" s="75"/>
      <c r="I771" s="75"/>
      <c r="J771" s="75"/>
      <c r="V771" s="17"/>
      <c r="AC771" s="206"/>
      <c r="AD771" s="206"/>
      <c r="AE771" s="206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04" t="s">
        <v>273</v>
      </c>
      <c r="F775" s="204"/>
      <c r="G775" s="204"/>
      <c r="H775" s="204"/>
      <c r="O775" s="204" t="s">
        <v>110</v>
      </c>
      <c r="P775" s="204"/>
      <c r="Q775" s="204"/>
      <c r="V775" s="17"/>
      <c r="X775" s="23" t="s">
        <v>32</v>
      </c>
      <c r="Y775" s="20">
        <f>IF(B775="PAGADO",0,C780)</f>
        <v>-3567.6592550000014</v>
      </c>
      <c r="AA775" s="204" t="s">
        <v>273</v>
      </c>
      <c r="AB775" s="204"/>
      <c r="AC775" s="204"/>
      <c r="AD775" s="204"/>
      <c r="AK775" s="211" t="s">
        <v>431</v>
      </c>
      <c r="AL775" s="211"/>
      <c r="AM775" s="211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07" t="str">
        <f>IF(C780&lt;0,"NO PAGAR","COBRAR")</f>
        <v>NO PAGAR</v>
      </c>
      <c r="C781" s="207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07" t="str">
        <f>IF(Y780&lt;0,"NO PAGAR","COBRAR")</f>
        <v>NO PAGAR</v>
      </c>
      <c r="Y781" s="207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198" t="s">
        <v>9</v>
      </c>
      <c r="C782" s="199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198" t="s">
        <v>9</v>
      </c>
      <c r="Y782" s="199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00" t="s">
        <v>7</v>
      </c>
      <c r="F791" s="201"/>
      <c r="G791" s="202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00" t="s">
        <v>7</v>
      </c>
      <c r="AB791" s="201"/>
      <c r="AC791" s="202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00" t="s">
        <v>7</v>
      </c>
      <c r="O793" s="201"/>
      <c r="P793" s="201"/>
      <c r="Q793" s="202"/>
      <c r="R793" s="18">
        <f>SUM(R777:R792)</f>
        <v>1703</v>
      </c>
      <c r="S793" s="3"/>
      <c r="V793" s="17"/>
      <c r="X793" s="12"/>
      <c r="Y793" s="10"/>
      <c r="AJ793" s="200" t="s">
        <v>7</v>
      </c>
      <c r="AK793" s="201"/>
      <c r="AL793" s="201"/>
      <c r="AM793" s="202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03" t="s">
        <v>31</v>
      </c>
      <c r="AB815" s="203"/>
      <c r="AC815" s="203"/>
    </row>
    <row r="816" spans="1:43" ht="15" customHeight="1">
      <c r="H816" s="75"/>
      <c r="I816" s="75"/>
      <c r="J816" s="75"/>
      <c r="V816" s="17"/>
      <c r="AA816" s="203"/>
      <c r="AB816" s="203"/>
      <c r="AC816" s="203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-3567.6592550000014</v>
      </c>
      <c r="E820" s="204" t="s">
        <v>273</v>
      </c>
      <c r="F820" s="204"/>
      <c r="G820" s="204"/>
      <c r="H820" s="204"/>
      <c r="V820" s="17"/>
      <c r="X820" s="23" t="s">
        <v>32</v>
      </c>
      <c r="Y820" s="20">
        <f>IF(B1620="PAGADO",0,C825)</f>
        <v>-3895.8822550000014</v>
      </c>
      <c r="AA820" s="204" t="s">
        <v>20</v>
      </c>
      <c r="AB820" s="204"/>
      <c r="AC820" s="204"/>
      <c r="AD820" s="204"/>
    </row>
    <row r="821" spans="2:41">
      <c r="B821" s="1" t="s">
        <v>0</v>
      </c>
      <c r="C821" s="19">
        <f>H836</f>
        <v>1485.54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>
        <v>45163</v>
      </c>
      <c r="F822" s="3" t="s">
        <v>199</v>
      </c>
      <c r="G822" s="3" t="s">
        <v>200</v>
      </c>
      <c r="H822" s="5">
        <v>170</v>
      </c>
      <c r="I822" t="s">
        <v>173</v>
      </c>
      <c r="N822" s="25">
        <v>45124</v>
      </c>
      <c r="O822" s="3" t="s">
        <v>1543</v>
      </c>
      <c r="P822" s="3"/>
      <c r="Q822" s="3"/>
      <c r="R822" s="18">
        <v>200</v>
      </c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1485.54</v>
      </c>
      <c r="E823" s="4">
        <v>45163</v>
      </c>
      <c r="F823" s="3" t="s">
        <v>199</v>
      </c>
      <c r="G823" s="3" t="s">
        <v>152</v>
      </c>
      <c r="H823" s="5">
        <v>200</v>
      </c>
      <c r="I823" t="s">
        <v>174</v>
      </c>
      <c r="N823" s="25">
        <v>45217</v>
      </c>
      <c r="O823" s="3" t="s">
        <v>1543</v>
      </c>
      <c r="P823" s="3"/>
      <c r="Q823" s="3">
        <v>58131413</v>
      </c>
      <c r="R823" s="18">
        <v>470</v>
      </c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5381.4222550000013</v>
      </c>
      <c r="E824" s="4"/>
      <c r="F824" s="3" t="s">
        <v>1550</v>
      </c>
      <c r="G824" s="3"/>
      <c r="H824" s="5">
        <v>270</v>
      </c>
      <c r="I824" t="s">
        <v>174</v>
      </c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3895.8822550000014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-3895.8822550000014</v>
      </c>
      <c r="E825" s="4">
        <v>45194</v>
      </c>
      <c r="F825" s="3" t="s">
        <v>412</v>
      </c>
      <c r="G825" s="3" t="s">
        <v>200</v>
      </c>
      <c r="H825" s="5">
        <v>150</v>
      </c>
      <c r="I825" t="s">
        <v>174</v>
      </c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-3895.8822550000014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>
        <v>45195</v>
      </c>
      <c r="F826" s="3" t="s">
        <v>412</v>
      </c>
      <c r="G826" s="3" t="s">
        <v>169</v>
      </c>
      <c r="H826" s="5">
        <v>150</v>
      </c>
      <c r="I826" t="s">
        <v>174</v>
      </c>
      <c r="N826" s="3"/>
      <c r="O826" s="3"/>
      <c r="P826" s="3"/>
      <c r="Q826" s="3"/>
      <c r="R826" s="18"/>
      <c r="S826" s="3"/>
      <c r="V826" s="17"/>
      <c r="X826" s="205" t="str">
        <f>IF(Y825&lt;0,"NO PAGAR","COBRAR'")</f>
        <v>NO PAGAR</v>
      </c>
      <c r="Y826" s="205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205" t="str">
        <f>IF(C825&lt;0,"NO PAGAR","COBRAR'")</f>
        <v>NO PAGAR</v>
      </c>
      <c r="C827" s="205"/>
      <c r="E827" s="4">
        <v>45196</v>
      </c>
      <c r="F827" s="3" t="s">
        <v>412</v>
      </c>
      <c r="G827" s="3" t="s">
        <v>152</v>
      </c>
      <c r="H827" s="5">
        <v>230</v>
      </c>
      <c r="I827" t="s">
        <v>174</v>
      </c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8" t="s">
        <v>9</v>
      </c>
      <c r="C828" s="199"/>
      <c r="E828" s="4">
        <v>45217</v>
      </c>
      <c r="F828" s="3" t="s">
        <v>1561</v>
      </c>
      <c r="G828" s="3"/>
      <c r="H828" s="5">
        <v>170</v>
      </c>
      <c r="I828" t="s">
        <v>174</v>
      </c>
      <c r="N828" s="3"/>
      <c r="O828" s="3"/>
      <c r="P828" s="3"/>
      <c r="Q828" s="3"/>
      <c r="R828" s="18"/>
      <c r="S828" s="3"/>
      <c r="V828" s="17"/>
      <c r="X828" s="198" t="s">
        <v>9</v>
      </c>
      <c r="Y828" s="199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3908.7892550000015</v>
      </c>
      <c r="E829" s="4">
        <v>45167</v>
      </c>
      <c r="F829" s="3" t="s">
        <v>722</v>
      </c>
      <c r="G829" s="3" t="s">
        <v>200</v>
      </c>
      <c r="H829" s="5">
        <v>145.54</v>
      </c>
      <c r="I829" t="s">
        <v>174</v>
      </c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3895.8822550000014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670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200" t="s">
        <v>7</v>
      </c>
      <c r="F836" s="201"/>
      <c r="G836" s="202"/>
      <c r="H836" s="5">
        <f>SUM(H822:H835)</f>
        <v>1485.54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200" t="s">
        <v>7</v>
      </c>
      <c r="AB836" s="201"/>
      <c r="AC836" s="202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1560</v>
      </c>
      <c r="C837" s="10">
        <f>R848</f>
        <v>802.63300000000004</v>
      </c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00" t="s">
        <v>7</v>
      </c>
      <c r="O838" s="201"/>
      <c r="P838" s="201"/>
      <c r="Q838" s="202"/>
      <c r="R838" s="18">
        <f>SUM(R822:R837)</f>
        <v>670</v>
      </c>
      <c r="S838" s="3"/>
      <c r="V838" s="17"/>
      <c r="X838" s="12"/>
      <c r="Y838" s="10"/>
      <c r="AJ838" s="200" t="s">
        <v>7</v>
      </c>
      <c r="AK838" s="201"/>
      <c r="AL838" s="201"/>
      <c r="AM838" s="202"/>
      <c r="AN838" s="18">
        <f>SUM(AN822:AN837)</f>
        <v>0</v>
      </c>
      <c r="AO838" s="3"/>
    </row>
    <row r="839" spans="2:41">
      <c r="B839" s="12"/>
      <c r="C839" s="10"/>
      <c r="N839" t="s">
        <v>1556</v>
      </c>
      <c r="O839" s="196">
        <v>44995</v>
      </c>
      <c r="P839" t="s">
        <v>467</v>
      </c>
      <c r="Q839" t="s">
        <v>474</v>
      </c>
      <c r="R839">
        <v>70</v>
      </c>
      <c r="S839">
        <v>39.997999999999998</v>
      </c>
      <c r="V839" s="17"/>
      <c r="X839" s="12"/>
      <c r="Y839" s="10"/>
    </row>
    <row r="840" spans="2:41">
      <c r="B840" s="12"/>
      <c r="C840" s="10"/>
      <c r="N840" t="s">
        <v>1556</v>
      </c>
      <c r="O840" s="196">
        <v>45056</v>
      </c>
      <c r="P840" t="s">
        <v>469</v>
      </c>
      <c r="Q840" t="s">
        <v>474</v>
      </c>
      <c r="R840">
        <v>157.01</v>
      </c>
      <c r="S840">
        <v>89.72</v>
      </c>
      <c r="V840" s="17"/>
      <c r="X840" s="12"/>
      <c r="Y840" s="10"/>
    </row>
    <row r="841" spans="2:41">
      <c r="B841" s="12"/>
      <c r="C841" s="10"/>
      <c r="E841" s="14"/>
      <c r="N841" t="s">
        <v>1556</v>
      </c>
      <c r="O841" s="196">
        <v>45087</v>
      </c>
      <c r="P841" t="s">
        <v>467</v>
      </c>
      <c r="Q841" t="s">
        <v>474</v>
      </c>
      <c r="R841">
        <v>61.5</v>
      </c>
      <c r="S841">
        <v>35.142000000000003</v>
      </c>
      <c r="V841" s="17"/>
      <c r="X841" s="12"/>
      <c r="Y841" s="10"/>
      <c r="AA841" s="14"/>
    </row>
    <row r="842" spans="2:41">
      <c r="B842" s="12"/>
      <c r="C842" s="10"/>
      <c r="N842" t="s">
        <v>1556</v>
      </c>
      <c r="O842" s="196">
        <v>45117</v>
      </c>
      <c r="P842" t="s">
        <v>467</v>
      </c>
      <c r="Q842" t="s">
        <v>474</v>
      </c>
      <c r="R842">
        <v>60</v>
      </c>
      <c r="S842">
        <v>34.284999999999997</v>
      </c>
      <c r="V842" s="17"/>
      <c r="X842" s="12"/>
      <c r="Y842" s="10"/>
    </row>
    <row r="843" spans="2:41">
      <c r="B843" s="12"/>
      <c r="C843" s="10"/>
      <c r="N843" t="s">
        <v>1556</v>
      </c>
      <c r="O843" s="196">
        <v>45148</v>
      </c>
      <c r="P843" t="s">
        <v>467</v>
      </c>
      <c r="Q843" t="s">
        <v>474</v>
      </c>
      <c r="R843">
        <v>85</v>
      </c>
      <c r="S843">
        <v>48.57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45240</v>
      </c>
      <c r="P844" t="s">
        <v>469</v>
      </c>
      <c r="Q844" t="s">
        <v>474</v>
      </c>
      <c r="R844">
        <v>120</v>
      </c>
      <c r="S844">
        <v>68.570999999999998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467</v>
      </c>
      <c r="Q845" t="s">
        <v>474</v>
      </c>
      <c r="R845">
        <v>114.009</v>
      </c>
      <c r="S845">
        <v>65.147999999999996</v>
      </c>
      <c r="V845" s="17"/>
      <c r="X845" s="12"/>
      <c r="Y845" s="10"/>
    </row>
    <row r="846" spans="2:41">
      <c r="B846" s="12"/>
      <c r="C846" s="10"/>
      <c r="N846" t="s">
        <v>1556</v>
      </c>
      <c r="O846" t="s">
        <v>1558</v>
      </c>
      <c r="P846" t="s">
        <v>469</v>
      </c>
      <c r="Q846" t="s">
        <v>474</v>
      </c>
      <c r="R846">
        <v>50.003</v>
      </c>
      <c r="S846">
        <v>28.573</v>
      </c>
      <c r="V846" s="17"/>
      <c r="X846" s="12"/>
      <c r="Y846" s="10"/>
    </row>
    <row r="847" spans="2:41">
      <c r="B847" s="11"/>
      <c r="C847" s="10"/>
      <c r="N847" t="s">
        <v>1556</v>
      </c>
      <c r="O847" t="s">
        <v>1557</v>
      </c>
      <c r="P847" t="s">
        <v>469</v>
      </c>
      <c r="Q847" t="s">
        <v>474</v>
      </c>
      <c r="R847">
        <v>85.111000000000004</v>
      </c>
      <c r="S847">
        <v>48.634999999999998</v>
      </c>
      <c r="V847" s="17"/>
      <c r="X847" s="11"/>
      <c r="Y847" s="10"/>
    </row>
    <row r="848" spans="2:41">
      <c r="B848" s="15" t="s">
        <v>18</v>
      </c>
      <c r="C848" s="16">
        <f>SUM(C829:C847)</f>
        <v>5381.4222550000013</v>
      </c>
      <c r="D848" t="s">
        <v>22</v>
      </c>
      <c r="E848" t="s">
        <v>21</v>
      </c>
      <c r="R848">
        <f>SUM(R839:R847)</f>
        <v>802.63300000000004</v>
      </c>
      <c r="V848" s="17"/>
      <c r="X848" s="15" t="s">
        <v>18</v>
      </c>
      <c r="Y848" s="16">
        <f>SUM(Y829:Y847)</f>
        <v>3895.8822550000014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206" t="s">
        <v>29</v>
      </c>
      <c r="AD863" s="206"/>
      <c r="AE863" s="206"/>
    </row>
    <row r="864" spans="5:31" ht="15" customHeight="1">
      <c r="H864" s="75" t="s">
        <v>28</v>
      </c>
      <c r="I864" s="75"/>
      <c r="J864" s="75"/>
      <c r="V864" s="17"/>
      <c r="AC864" s="206"/>
      <c r="AD864" s="206"/>
      <c r="AE864" s="206"/>
    </row>
    <row r="865" spans="2:41" ht="15" customHeight="1">
      <c r="H865" s="75"/>
      <c r="I865" s="75"/>
      <c r="J865" s="75"/>
      <c r="V865" s="17"/>
      <c r="AC865" s="206"/>
      <c r="AD865" s="206"/>
      <c r="AE865" s="206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-3895.8822550000014</v>
      </c>
      <c r="E869" s="204" t="s">
        <v>20</v>
      </c>
      <c r="F869" s="204"/>
      <c r="G869" s="204"/>
      <c r="H869" s="204"/>
      <c r="V869" s="17"/>
      <c r="X869" s="23" t="s">
        <v>32</v>
      </c>
      <c r="Y869" s="20">
        <f>IF(B869="PAGADO",0,C874)</f>
        <v>-3895.8822550000014</v>
      </c>
      <c r="AA869" s="204" t="s">
        <v>20</v>
      </c>
      <c r="AB869" s="204"/>
      <c r="AC869" s="204"/>
      <c r="AD869" s="204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3895.8822550000014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3895.8822550000014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-3895.8822550000014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-3895.8822550000014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207" t="str">
        <f>IF(C874&lt;0,"NO PAGAR","COBRAR")</f>
        <v>NO PAGAR</v>
      </c>
      <c r="C875" s="20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7" t="str">
        <f>IF(Y874&lt;0,"NO PAGAR","COBRAR")</f>
        <v>NO PAGAR</v>
      </c>
      <c r="Y875" s="207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8" t="s">
        <v>9</v>
      </c>
      <c r="C876" s="199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8" t="s">
        <v>9</v>
      </c>
      <c r="Y876" s="19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3895.8822550000014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3895.8822550000014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200" t="s">
        <v>7</v>
      </c>
      <c r="F885" s="201"/>
      <c r="G885" s="202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200" t="s">
        <v>7</v>
      </c>
      <c r="AB885" s="201"/>
      <c r="AC885" s="202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200" t="s">
        <v>7</v>
      </c>
      <c r="O887" s="201"/>
      <c r="P887" s="201"/>
      <c r="Q887" s="202"/>
      <c r="R887" s="18">
        <f>SUM(R871:R886)</f>
        <v>0</v>
      </c>
      <c r="S887" s="3"/>
      <c r="V887" s="17"/>
      <c r="X887" s="12"/>
      <c r="Y887" s="10"/>
      <c r="AJ887" s="200" t="s">
        <v>7</v>
      </c>
      <c r="AK887" s="201"/>
      <c r="AL887" s="201"/>
      <c r="AM887" s="202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3895.8822550000014</v>
      </c>
      <c r="V896" s="17"/>
      <c r="X896" s="15" t="s">
        <v>18</v>
      </c>
      <c r="Y896" s="16">
        <f>SUM(Y877:Y895)</f>
        <v>3895.8822550000014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5" t="s">
        <v>30</v>
      </c>
      <c r="I909" s="75"/>
      <c r="J909" s="75"/>
      <c r="V909" s="17"/>
      <c r="AA909" s="203" t="s">
        <v>31</v>
      </c>
      <c r="AB909" s="203"/>
      <c r="AC909" s="203"/>
    </row>
    <row r="910" spans="1:43" ht="15" customHeight="1">
      <c r="H910" s="75"/>
      <c r="I910" s="75"/>
      <c r="J910" s="75"/>
      <c r="V910" s="17"/>
      <c r="AA910" s="203"/>
      <c r="AB910" s="203"/>
      <c r="AC910" s="203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-3895.8822550000014</v>
      </c>
      <c r="E914" s="204" t="s">
        <v>20</v>
      </c>
      <c r="F914" s="204"/>
      <c r="G914" s="204"/>
      <c r="H914" s="204"/>
      <c r="V914" s="17"/>
      <c r="X914" s="23" t="s">
        <v>32</v>
      </c>
      <c r="Y914" s="20">
        <f>IF(B1714="PAGADO",0,C919)</f>
        <v>-3895.8822550000014</v>
      </c>
      <c r="AA914" s="204" t="s">
        <v>20</v>
      </c>
      <c r="AB914" s="204"/>
      <c r="AC914" s="204"/>
      <c r="AD914" s="204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3895.8822550000014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3895.8822550000014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-3895.8822550000014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-3895.8822550000014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5" t="str">
        <f>IF(Y919&lt;0,"NO PAGAR","COBRAR'")</f>
        <v>NO PAGAR</v>
      </c>
      <c r="Y920" s="205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205" t="str">
        <f>IF(C919&lt;0,"NO PAGAR","COBRAR'")</f>
        <v>NO PAGAR</v>
      </c>
      <c r="C921" s="205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8" t="s">
        <v>9</v>
      </c>
      <c r="C922" s="199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8" t="s">
        <v>9</v>
      </c>
      <c r="Y922" s="199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3895.8822550000014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3895.8822550000014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200" t="s">
        <v>7</v>
      </c>
      <c r="F930" s="201"/>
      <c r="G930" s="202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200" t="s">
        <v>7</v>
      </c>
      <c r="AB930" s="201"/>
      <c r="AC930" s="202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00" t="s">
        <v>7</v>
      </c>
      <c r="O932" s="201"/>
      <c r="P932" s="201"/>
      <c r="Q932" s="202"/>
      <c r="R932" s="18">
        <f>SUM(R916:R931)</f>
        <v>0</v>
      </c>
      <c r="S932" s="3"/>
      <c r="V932" s="17"/>
      <c r="X932" s="12"/>
      <c r="Y932" s="10"/>
      <c r="AJ932" s="200" t="s">
        <v>7</v>
      </c>
      <c r="AK932" s="201"/>
      <c r="AL932" s="201"/>
      <c r="AM932" s="202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3895.8822550000014</v>
      </c>
      <c r="D942" t="s">
        <v>22</v>
      </c>
      <c r="E942" t="s">
        <v>21</v>
      </c>
      <c r="V942" s="17"/>
      <c r="X942" s="15" t="s">
        <v>18</v>
      </c>
      <c r="Y942" s="16">
        <f>SUM(Y923:Y941)</f>
        <v>3895.8822550000014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206" t="s">
        <v>29</v>
      </c>
      <c r="AD956" s="206"/>
      <c r="AE956" s="206"/>
    </row>
    <row r="957" spans="8:31" ht="15" customHeight="1">
      <c r="H957" s="75" t="s">
        <v>28</v>
      </c>
      <c r="I957" s="75"/>
      <c r="J957" s="75"/>
      <c r="V957" s="17"/>
      <c r="AC957" s="206"/>
      <c r="AD957" s="206"/>
      <c r="AE957" s="206"/>
    </row>
    <row r="958" spans="8:31" ht="15" customHeight="1">
      <c r="H958" s="75"/>
      <c r="I958" s="75"/>
      <c r="J958" s="75"/>
      <c r="V958" s="17"/>
      <c r="AC958" s="206"/>
      <c r="AD958" s="206"/>
      <c r="AE958" s="206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-3895.8822550000014</v>
      </c>
      <c r="E962" s="204" t="s">
        <v>20</v>
      </c>
      <c r="F962" s="204"/>
      <c r="G962" s="204"/>
      <c r="H962" s="204"/>
      <c r="V962" s="17"/>
      <c r="X962" s="23" t="s">
        <v>32</v>
      </c>
      <c r="Y962" s="20">
        <f>IF(B962="PAGADO",0,C967)</f>
        <v>-3895.8822550000014</v>
      </c>
      <c r="AA962" s="204" t="s">
        <v>20</v>
      </c>
      <c r="AB962" s="204"/>
      <c r="AC962" s="204"/>
      <c r="AD962" s="204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3895.8822550000014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3895.8822550000014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-3895.8822550000014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-3895.8822550000014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207" t="str">
        <f>IF(C967&lt;0,"NO PAGAR","COBRAR")</f>
        <v>NO PAGAR</v>
      </c>
      <c r="C968" s="207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7" t="str">
        <f>IF(Y967&lt;0,"NO PAGAR","COBRAR")</f>
        <v>NO PAGAR</v>
      </c>
      <c r="Y968" s="207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8" t="s">
        <v>9</v>
      </c>
      <c r="C969" s="199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8" t="s">
        <v>9</v>
      </c>
      <c r="Y969" s="199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3895.8822550000014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3895.8822550000014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200" t="s">
        <v>7</v>
      </c>
      <c r="F978" s="201"/>
      <c r="G978" s="202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200" t="s">
        <v>7</v>
      </c>
      <c r="AB978" s="201"/>
      <c r="AC978" s="202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200" t="s">
        <v>7</v>
      </c>
      <c r="O980" s="201"/>
      <c r="P980" s="201"/>
      <c r="Q980" s="202"/>
      <c r="R980" s="18">
        <f>SUM(R964:R979)</f>
        <v>0</v>
      </c>
      <c r="S980" s="3"/>
      <c r="V980" s="17"/>
      <c r="X980" s="12"/>
      <c r="Y980" s="10"/>
      <c r="AJ980" s="200" t="s">
        <v>7</v>
      </c>
      <c r="AK980" s="201"/>
      <c r="AL980" s="201"/>
      <c r="AM980" s="202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3895.8822550000014</v>
      </c>
      <c r="V989" s="17"/>
      <c r="X989" s="15" t="s">
        <v>18</v>
      </c>
      <c r="Y989" s="16">
        <f>SUM(Y970:Y988)</f>
        <v>3895.8822550000014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5" t="s">
        <v>30</v>
      </c>
      <c r="I1002" s="75"/>
      <c r="J1002" s="75"/>
      <c r="V1002" s="17"/>
      <c r="AA1002" s="203" t="s">
        <v>31</v>
      </c>
      <c r="AB1002" s="203"/>
      <c r="AC1002" s="203"/>
    </row>
    <row r="1003" spans="1:43" ht="15" customHeight="1">
      <c r="H1003" s="75"/>
      <c r="I1003" s="75"/>
      <c r="J1003" s="75"/>
      <c r="V1003" s="17"/>
      <c r="AA1003" s="203"/>
      <c r="AB1003" s="203"/>
      <c r="AC1003" s="203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-3895.8822550000014</v>
      </c>
      <c r="E1007" s="204" t="s">
        <v>20</v>
      </c>
      <c r="F1007" s="204"/>
      <c r="G1007" s="204"/>
      <c r="H1007" s="204"/>
      <c r="V1007" s="17"/>
      <c r="X1007" s="23" t="s">
        <v>32</v>
      </c>
      <c r="Y1007" s="20">
        <f>IF(B1807="PAGADO",0,C1012)</f>
        <v>-3895.8822550000014</v>
      </c>
      <c r="AA1007" s="204" t="s">
        <v>20</v>
      </c>
      <c r="AB1007" s="204"/>
      <c r="AC1007" s="204"/>
      <c r="AD1007" s="204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3895.8822550000014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3895.8822550000014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-3895.8822550000014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-3895.8822550000014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5" t="str">
        <f>IF(Y1012&lt;0,"NO PAGAR","COBRAR'")</f>
        <v>NO PAGAR</v>
      </c>
      <c r="Y1013" s="205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205" t="str">
        <f>IF(C1012&lt;0,"NO PAGAR","COBRAR'")</f>
        <v>NO PAGAR</v>
      </c>
      <c r="C1014" s="205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8" t="s">
        <v>9</v>
      </c>
      <c r="C1015" s="199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8" t="s">
        <v>9</v>
      </c>
      <c r="Y1015" s="199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3895.8822550000014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3895.8822550000014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200" t="s">
        <v>7</v>
      </c>
      <c r="F1023" s="201"/>
      <c r="G1023" s="202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200" t="s">
        <v>7</v>
      </c>
      <c r="AB1023" s="201"/>
      <c r="AC1023" s="202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00" t="s">
        <v>7</v>
      </c>
      <c r="O1025" s="201"/>
      <c r="P1025" s="201"/>
      <c r="Q1025" s="202"/>
      <c r="R1025" s="18">
        <f>SUM(R1009:R1024)</f>
        <v>0</v>
      </c>
      <c r="S1025" s="3"/>
      <c r="V1025" s="17"/>
      <c r="X1025" s="12"/>
      <c r="Y1025" s="10"/>
      <c r="AJ1025" s="200" t="s">
        <v>7</v>
      </c>
      <c r="AK1025" s="201"/>
      <c r="AL1025" s="201"/>
      <c r="AM1025" s="202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3895.8822550000014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3895.8822550000014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C854" zoomScale="82" zoomScaleNormal="82" workbookViewId="0">
      <selection activeCell="B871" sqref="B87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61</v>
      </c>
      <c r="F8" s="204"/>
      <c r="G8" s="204"/>
      <c r="H8" s="204"/>
      <c r="V8" s="17"/>
      <c r="X8" s="23" t="s">
        <v>82</v>
      </c>
      <c r="Y8" s="20">
        <f>IF(B8="PAGADO",0,C13)</f>
        <v>-702.65</v>
      </c>
      <c r="AA8" s="204" t="s">
        <v>61</v>
      </c>
      <c r="AB8" s="204"/>
      <c r="AC8" s="204"/>
      <c r="AD8" s="20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00" t="s">
        <v>7</v>
      </c>
      <c r="AB24" s="201"/>
      <c r="AC24" s="20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22.65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4" t="s">
        <v>204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204</v>
      </c>
      <c r="AB53" s="204"/>
      <c r="AC53" s="204"/>
      <c r="AD53" s="204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220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3" t="s">
        <v>28</v>
      </c>
      <c r="I101" s="203"/>
      <c r="J101" s="203"/>
      <c r="V101" s="17"/>
      <c r="AC101" s="206"/>
      <c r="AD101" s="206"/>
      <c r="AE101" s="206"/>
    </row>
    <row r="102" spans="2:41">
      <c r="H102" s="203"/>
      <c r="I102" s="203"/>
      <c r="J102" s="203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04" t="s">
        <v>204</v>
      </c>
      <c r="F106" s="204"/>
      <c r="G106" s="204"/>
      <c r="H106" s="204"/>
      <c r="V106" s="17"/>
      <c r="X106" s="23" t="s">
        <v>32</v>
      </c>
      <c r="Y106" s="20">
        <f>IF(B106="PAGADO",0,C111)</f>
        <v>-110</v>
      </c>
      <c r="AA106" s="204" t="s">
        <v>315</v>
      </c>
      <c r="AB106" s="204"/>
      <c r="AC106" s="204"/>
      <c r="AD106" s="204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NO PAGAR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NO PAGAR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0" t="s">
        <v>7</v>
      </c>
      <c r="F122" s="201"/>
      <c r="G122" s="20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0" t="s">
        <v>7</v>
      </c>
      <c r="O124" s="201"/>
      <c r="P124" s="201"/>
      <c r="Q124" s="202"/>
      <c r="R124" s="18">
        <f>SUM(R108:R123)</f>
        <v>540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03" t="s">
        <v>30</v>
      </c>
      <c r="I140" s="203"/>
      <c r="J140" s="203"/>
      <c r="V140" s="17"/>
      <c r="AA140" s="203" t="s">
        <v>31</v>
      </c>
      <c r="AB140" s="203"/>
      <c r="AC140" s="203"/>
    </row>
    <row r="141" spans="1:43">
      <c r="H141" s="203"/>
      <c r="I141" s="203"/>
      <c r="J141" s="203"/>
      <c r="V141" s="17"/>
      <c r="AA141" s="203"/>
      <c r="AB141" s="203"/>
      <c r="AC141" s="203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04" t="s">
        <v>204</v>
      </c>
      <c r="F145" s="204"/>
      <c r="G145" s="204"/>
      <c r="H145" s="204"/>
      <c r="V145" s="17"/>
      <c r="X145" s="23" t="s">
        <v>32</v>
      </c>
      <c r="Y145" s="20">
        <f>IF(B145="PAGADO",0,C150)</f>
        <v>-267.52</v>
      </c>
      <c r="AA145" s="204" t="s">
        <v>204</v>
      </c>
      <c r="AB145" s="204"/>
      <c r="AC145" s="204"/>
      <c r="AD145" s="204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5" t="str">
        <f>IF(Y150&lt;0,"NO PAGAR","COBRAR'")</f>
        <v>NO PAGAR</v>
      </c>
      <c r="Y151" s="20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05" t="str">
        <f>IF(C150&lt;0,"NO PAGAR","COBRAR'")</f>
        <v>NO PAGAR</v>
      </c>
      <c r="C152" s="20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8" t="s">
        <v>9</v>
      </c>
      <c r="C153" s="19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8" t="s">
        <v>9</v>
      </c>
      <c r="Y153" s="19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00" t="s">
        <v>7</v>
      </c>
      <c r="F161" s="201"/>
      <c r="G161" s="20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00" t="s">
        <v>7</v>
      </c>
      <c r="AB161" s="201"/>
      <c r="AC161" s="20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00" t="s">
        <v>7</v>
      </c>
      <c r="O163" s="201"/>
      <c r="P163" s="201"/>
      <c r="Q163" s="202"/>
      <c r="R163" s="18">
        <f>SUM(R147:R162)</f>
        <v>40</v>
      </c>
      <c r="S163" s="3"/>
      <c r="V163" s="17"/>
      <c r="X163" s="12"/>
      <c r="Y163" s="10"/>
      <c r="AJ163" s="200" t="s">
        <v>7</v>
      </c>
      <c r="AK163" s="201"/>
      <c r="AL163" s="201"/>
      <c r="AM163" s="202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06" t="s">
        <v>29</v>
      </c>
      <c r="AD188" s="206"/>
      <c r="AE188" s="206"/>
    </row>
    <row r="189" spans="8:31">
      <c r="H189" s="203" t="s">
        <v>28</v>
      </c>
      <c r="I189" s="203"/>
      <c r="J189" s="203"/>
      <c r="V189" s="17"/>
      <c r="AC189" s="206"/>
      <c r="AD189" s="206"/>
      <c r="AE189" s="206"/>
    </row>
    <row r="190" spans="8:31">
      <c r="H190" s="203"/>
      <c r="I190" s="203"/>
      <c r="J190" s="203"/>
      <c r="V190" s="17"/>
      <c r="AC190" s="206"/>
      <c r="AD190" s="206"/>
      <c r="AE190" s="20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04" t="s">
        <v>359</v>
      </c>
      <c r="F194" s="204"/>
      <c r="G194" s="204"/>
      <c r="H194" s="204"/>
      <c r="V194" s="17"/>
      <c r="X194" s="23" t="s">
        <v>32</v>
      </c>
      <c r="Y194" s="20">
        <f>IF(B194="PAGADO",0,C199)</f>
        <v>0</v>
      </c>
      <c r="AA194" s="204" t="s">
        <v>61</v>
      </c>
      <c r="AB194" s="204"/>
      <c r="AC194" s="204"/>
      <c r="AD194" s="204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7" t="str">
        <f>IF(C199&lt;0,"NO PAGAR","COBRAR")</f>
        <v>COBRAR</v>
      </c>
      <c r="C200" s="207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7" t="str">
        <f>IF(Y199&lt;0,"NO PAGAR","COBRAR")</f>
        <v>NO PAGAR</v>
      </c>
      <c r="Y200" s="20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8" t="s">
        <v>9</v>
      </c>
      <c r="C201" s="19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8" t="s">
        <v>9</v>
      </c>
      <c r="Y201" s="19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00" t="s">
        <v>7</v>
      </c>
      <c r="F210" s="201"/>
      <c r="G210" s="20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00" t="s">
        <v>7</v>
      </c>
      <c r="AB210" s="201"/>
      <c r="AC210" s="20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00" t="s">
        <v>7</v>
      </c>
      <c r="O212" s="201"/>
      <c r="P212" s="201"/>
      <c r="Q212" s="202"/>
      <c r="R212" s="18">
        <f>SUM(R196:R211)</f>
        <v>683.56</v>
      </c>
      <c r="S212" s="3"/>
      <c r="V212" s="17"/>
      <c r="X212" s="12"/>
      <c r="Y212" s="10"/>
      <c r="AJ212" s="200" t="s">
        <v>7</v>
      </c>
      <c r="AK212" s="201"/>
      <c r="AL212" s="201"/>
      <c r="AM212" s="202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03" t="s">
        <v>30</v>
      </c>
      <c r="I234" s="203"/>
      <c r="J234" s="203"/>
      <c r="V234" s="17"/>
      <c r="AA234" s="203" t="s">
        <v>31</v>
      </c>
      <c r="AB234" s="203"/>
      <c r="AC234" s="203"/>
    </row>
    <row r="235" spans="1:43">
      <c r="H235" s="203"/>
      <c r="I235" s="203"/>
      <c r="J235" s="203"/>
      <c r="V235" s="17"/>
      <c r="AA235" s="203"/>
      <c r="AB235" s="203"/>
      <c r="AC235" s="203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04" t="s">
        <v>204</v>
      </c>
      <c r="F239" s="204"/>
      <c r="G239" s="204"/>
      <c r="H239" s="204"/>
      <c r="V239" s="17"/>
      <c r="X239" s="23" t="s">
        <v>32</v>
      </c>
      <c r="Y239" s="20">
        <f>IF(B239="PAGADO",0,C244)</f>
        <v>-50.880000000000109</v>
      </c>
      <c r="AA239" s="204" t="s">
        <v>359</v>
      </c>
      <c r="AB239" s="204"/>
      <c r="AC239" s="204"/>
      <c r="AD239" s="204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5" t="str">
        <f>IF(Y244&lt;0,"NO PAGAR","COBRAR'")</f>
        <v>NO PAGAR</v>
      </c>
      <c r="Y245" s="20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05" t="str">
        <f>IF(C244&lt;0,"NO PAGAR","COBRAR'")</f>
        <v>NO PAGAR</v>
      </c>
      <c r="C246" s="20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8" t="s">
        <v>9</v>
      </c>
      <c r="C247" s="19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8" t="s">
        <v>9</v>
      </c>
      <c r="Y247" s="19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00" t="s">
        <v>7</v>
      </c>
      <c r="F255" s="201"/>
      <c r="G255" s="20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00" t="s">
        <v>7</v>
      </c>
      <c r="AB255" s="201"/>
      <c r="AC255" s="20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00" t="s">
        <v>7</v>
      </c>
      <c r="O257" s="201"/>
      <c r="P257" s="201"/>
      <c r="Q257" s="202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00" t="s">
        <v>7</v>
      </c>
      <c r="AK257" s="201"/>
      <c r="AL257" s="201"/>
      <c r="AM257" s="202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06" t="s">
        <v>29</v>
      </c>
      <c r="AD280" s="206"/>
      <c r="AE280" s="206"/>
    </row>
    <row r="281" spans="2:41">
      <c r="H281" s="203" t="s">
        <v>28</v>
      </c>
      <c r="I281" s="203"/>
      <c r="J281" s="203"/>
      <c r="V281" s="17"/>
      <c r="AC281" s="206"/>
      <c r="AD281" s="206"/>
      <c r="AE281" s="206"/>
    </row>
    <row r="282" spans="2:41">
      <c r="H282" s="203"/>
      <c r="I282" s="203"/>
      <c r="J282" s="203"/>
      <c r="V282" s="17"/>
      <c r="AC282" s="206"/>
      <c r="AD282" s="206"/>
      <c r="AE282" s="20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04" t="s">
        <v>359</v>
      </c>
      <c r="F286" s="204"/>
      <c r="G286" s="204"/>
      <c r="H286" s="204"/>
      <c r="V286" s="17"/>
      <c r="X286" s="23" t="s">
        <v>32</v>
      </c>
      <c r="Y286" s="20">
        <f>IF(B286="PAGADO",0,C291)</f>
        <v>-293.98</v>
      </c>
      <c r="AA286" s="204" t="s">
        <v>359</v>
      </c>
      <c r="AB286" s="204"/>
      <c r="AC286" s="204"/>
      <c r="AD286" s="204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7" t="str">
        <f>IF(C291&lt;0,"NO PAGAR","COBRAR")</f>
        <v>NO PAGAR</v>
      </c>
      <c r="C292" s="20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7" t="str">
        <f>IF(Y291&lt;0,"NO PAGAR","COBRAR")</f>
        <v>NO PAGAR</v>
      </c>
      <c r="Y292" s="20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8" t="s">
        <v>9</v>
      </c>
      <c r="C293" s="19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8" t="s">
        <v>9</v>
      </c>
      <c r="Y293" s="19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00" t="s">
        <v>7</v>
      </c>
      <c r="F302" s="201"/>
      <c r="G302" s="20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00" t="s">
        <v>7</v>
      </c>
      <c r="AB302" s="201"/>
      <c r="AC302" s="20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00" t="s">
        <v>7</v>
      </c>
      <c r="O304" s="201"/>
      <c r="P304" s="201"/>
      <c r="Q304" s="202"/>
      <c r="R304" s="18">
        <f>SUM(R288:R303)</f>
        <v>310</v>
      </c>
      <c r="S304" s="3"/>
      <c r="V304" s="17"/>
      <c r="X304" s="12"/>
      <c r="Y304" s="10"/>
      <c r="AJ304" s="200" t="s">
        <v>7</v>
      </c>
      <c r="AK304" s="201"/>
      <c r="AL304" s="201"/>
      <c r="AM304" s="202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03" t="s">
        <v>30</v>
      </c>
      <c r="I326" s="203"/>
      <c r="J326" s="203"/>
      <c r="V326" s="17"/>
      <c r="AA326" s="203" t="s">
        <v>31</v>
      </c>
      <c r="AB326" s="203"/>
      <c r="AC326" s="203"/>
    </row>
    <row r="327" spans="1:43">
      <c r="H327" s="203"/>
      <c r="I327" s="203"/>
      <c r="J327" s="203"/>
      <c r="V327" s="17"/>
      <c r="AA327" s="203"/>
      <c r="AB327" s="203"/>
      <c r="AC327" s="203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04" t="s">
        <v>359</v>
      </c>
      <c r="F331" s="204"/>
      <c r="G331" s="204"/>
      <c r="H331" s="204"/>
      <c r="V331" s="17"/>
      <c r="X331" s="23" t="s">
        <v>32</v>
      </c>
      <c r="Y331" s="20">
        <f>IF(B1086="PAGADO",0,C336)</f>
        <v>-457.30000000000018</v>
      </c>
      <c r="AA331" s="204" t="s">
        <v>61</v>
      </c>
      <c r="AB331" s="204"/>
      <c r="AC331" s="204"/>
      <c r="AD331" s="204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5" t="str">
        <f>IF(Y336&lt;0,"NO PAGAR","COBRAR'")</f>
        <v>NO PAGAR</v>
      </c>
      <c r="Y337" s="20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05" t="str">
        <f>IF(C336&lt;0,"NO PAGAR","COBRAR'")</f>
        <v>NO PAGAR</v>
      </c>
      <c r="C338" s="205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8" t="s">
        <v>9</v>
      </c>
      <c r="C339" s="199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8" t="s">
        <v>9</v>
      </c>
      <c r="Y339" s="19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00" t="s">
        <v>7</v>
      </c>
      <c r="F347" s="201"/>
      <c r="G347" s="20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00" t="s">
        <v>7</v>
      </c>
      <c r="AB347" s="201"/>
      <c r="AC347" s="20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00" t="s">
        <v>7</v>
      </c>
      <c r="O349" s="201"/>
      <c r="P349" s="201"/>
      <c r="Q349" s="202"/>
      <c r="R349" s="18">
        <f>SUM(R333:R348)</f>
        <v>1010</v>
      </c>
      <c r="S349" s="3"/>
      <c r="V349" s="17"/>
      <c r="X349" s="12"/>
      <c r="Y349" s="10"/>
      <c r="AJ349" s="200" t="s">
        <v>7</v>
      </c>
      <c r="AK349" s="201"/>
      <c r="AL349" s="201"/>
      <c r="AM349" s="202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03" t="s">
        <v>28</v>
      </c>
      <c r="I374" s="203"/>
      <c r="J374" s="203"/>
      <c r="V374" s="17"/>
    </row>
    <row r="375" spans="2:41">
      <c r="H375" s="203"/>
      <c r="I375" s="203"/>
      <c r="J375" s="203"/>
      <c r="V375" s="17"/>
    </row>
    <row r="376" spans="2:41">
      <c r="V376" s="17"/>
      <c r="X376" s="219" t="s">
        <v>64</v>
      </c>
      <c r="AB376" s="215" t="s">
        <v>29</v>
      </c>
      <c r="AC376" s="215"/>
      <c r="AD376" s="215"/>
    </row>
    <row r="377" spans="2:41">
      <c r="V377" s="17"/>
      <c r="X377" s="219"/>
      <c r="AB377" s="215"/>
      <c r="AC377" s="215"/>
      <c r="AD377" s="215"/>
    </row>
    <row r="378" spans="2:41" ht="23.25">
      <c r="B378" s="22" t="s">
        <v>64</v>
      </c>
      <c r="V378" s="17"/>
      <c r="X378" s="219"/>
      <c r="AB378" s="215"/>
      <c r="AC378" s="215"/>
      <c r="AD378" s="215"/>
    </row>
    <row r="379" spans="2:41" ht="23.25">
      <c r="B379" s="23" t="s">
        <v>32</v>
      </c>
      <c r="C379" s="20">
        <f>IF(X331="PAGADO",0,Y336)</f>
        <v>-852.37000000000012</v>
      </c>
      <c r="E379" s="204" t="s">
        <v>359</v>
      </c>
      <c r="F379" s="204"/>
      <c r="G379" s="204"/>
      <c r="H379" s="204"/>
      <c r="V379" s="17"/>
      <c r="X379" s="23" t="s">
        <v>32</v>
      </c>
      <c r="Y379" s="20">
        <f>IF(B379="PAGADO",0,C384)</f>
        <v>-887.71000000000015</v>
      </c>
      <c r="AA379" s="204" t="s">
        <v>61</v>
      </c>
      <c r="AB379" s="204"/>
      <c r="AC379" s="204"/>
      <c r="AD379" s="204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7" t="str">
        <f>IF(C384&lt;0,"NO PAGAR","COBRAR")</f>
        <v>NO PAGAR</v>
      </c>
      <c r="C385" s="207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7" t="str">
        <f>IF(Y384&lt;0,"NO PAGAR","COBRAR")</f>
        <v>NO PAGAR</v>
      </c>
      <c r="Y385" s="20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8" t="s">
        <v>9</v>
      </c>
      <c r="C386" s="199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8" t="s">
        <v>9</v>
      </c>
      <c r="Y386" s="19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00" t="s">
        <v>7</v>
      </c>
      <c r="AK390" s="201"/>
      <c r="AL390" s="201"/>
      <c r="AM390" s="202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00" t="s">
        <v>7</v>
      </c>
      <c r="F395" s="201"/>
      <c r="G395" s="20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00" t="s">
        <v>7</v>
      </c>
      <c r="AB395" s="201"/>
      <c r="AC395" s="202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00" t="s">
        <v>7</v>
      </c>
      <c r="O397" s="201"/>
      <c r="P397" s="201"/>
      <c r="Q397" s="202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03" t="s">
        <v>30</v>
      </c>
      <c r="I413" s="203"/>
      <c r="J413" s="203"/>
      <c r="V413" s="17"/>
      <c r="AA413" s="203" t="s">
        <v>31</v>
      </c>
      <c r="AB413" s="203"/>
      <c r="AC413" s="203"/>
    </row>
    <row r="414" spans="1:44">
      <c r="H414" s="203"/>
      <c r="I414" s="203"/>
      <c r="J414" s="203"/>
      <c r="V414" s="17"/>
      <c r="AA414" s="203"/>
      <c r="AB414" s="203"/>
      <c r="AC414" s="203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04" t="s">
        <v>359</v>
      </c>
      <c r="F418" s="204"/>
      <c r="G418" s="204"/>
      <c r="H418" s="204"/>
      <c r="V418" s="17"/>
      <c r="X418" s="23" t="s">
        <v>32</v>
      </c>
      <c r="Y418" s="20">
        <f>IF(B1179="PAGADO",0,C423)</f>
        <v>-980.52000000000021</v>
      </c>
      <c r="AA418" s="204" t="s">
        <v>841</v>
      </c>
      <c r="AB418" s="204"/>
      <c r="AC418" s="204"/>
      <c r="AD418" s="204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5" t="str">
        <f>IF(Y423&lt;0,"NO PAGAR","COBRAR'")</f>
        <v>NO PAGAR</v>
      </c>
      <c r="Y424" s="205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05" t="str">
        <f>IF(C423&lt;0,"NO PAGAR","COBRAR'")</f>
        <v>NO PAGAR</v>
      </c>
      <c r="C425" s="20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8" t="s">
        <v>9</v>
      </c>
      <c r="C426" s="19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8" t="s">
        <v>9</v>
      </c>
      <c r="Y426" s="19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00" t="s">
        <v>7</v>
      </c>
      <c r="O429" s="201"/>
      <c r="P429" s="201"/>
      <c r="Q429" s="20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00" t="s">
        <v>7</v>
      </c>
      <c r="AK429" s="201"/>
      <c r="AL429" s="201"/>
      <c r="AM429" s="202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00" t="s">
        <v>7</v>
      </c>
      <c r="F434" s="201"/>
      <c r="G434" s="202"/>
      <c r="H434" s="5">
        <f>SUM(H420:H433)</f>
        <v>660</v>
      </c>
      <c r="V434" s="17"/>
      <c r="X434" s="11" t="s">
        <v>16</v>
      </c>
      <c r="Y434" s="10"/>
      <c r="AA434" s="200" t="s">
        <v>7</v>
      </c>
      <c r="AB434" s="201"/>
      <c r="AC434" s="202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6" t="s">
        <v>29</v>
      </c>
      <c r="AD458" s="206"/>
      <c r="AE458" s="20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03" t="s">
        <v>28</v>
      </c>
      <c r="I459" s="203"/>
      <c r="J459" s="203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6"/>
      <c r="AD459" s="206"/>
      <c r="AE459" s="206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03"/>
      <c r="I460" s="203"/>
      <c r="J460" s="203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6"/>
      <c r="AD460" s="206"/>
      <c r="AE460" s="206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04" t="s">
        <v>359</v>
      </c>
      <c r="F464" s="204"/>
      <c r="G464" s="204"/>
      <c r="H464" s="204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4" t="s">
        <v>204</v>
      </c>
      <c r="AB464" s="204"/>
      <c r="AC464" s="204"/>
      <c r="AD464" s="204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7" t="str">
        <f>IF(C469&lt;0,"NO PAGAR","COBRAR")</f>
        <v>NO PAGAR</v>
      </c>
      <c r="C470" s="20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7" t="str">
        <f>IF(Y469&lt;0,"NO PAGAR","COBRAR")</f>
        <v>NO PAGAR</v>
      </c>
      <c r="Y470" s="20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8" t="s">
        <v>9</v>
      </c>
      <c r="C471" s="19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8" t="s">
        <v>9</v>
      </c>
      <c r="Y471" s="19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00" t="s">
        <v>7</v>
      </c>
      <c r="O475" s="201"/>
      <c r="P475" s="201"/>
      <c r="Q475" s="20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00" t="s">
        <v>7</v>
      </c>
      <c r="AK475" s="201"/>
      <c r="AL475" s="201"/>
      <c r="AM475" s="202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00" t="s">
        <v>7</v>
      </c>
      <c r="F480" s="201"/>
      <c r="G480" s="202"/>
      <c r="H480" s="5">
        <f>SUM(H466:H479)</f>
        <v>170</v>
      </c>
      <c r="V480" s="17"/>
      <c r="X480" s="11" t="s">
        <v>912</v>
      </c>
      <c r="Y480" s="10">
        <f>AN477</f>
        <v>140</v>
      </c>
      <c r="AA480" s="200" t="s">
        <v>7</v>
      </c>
      <c r="AB480" s="201"/>
      <c r="AC480" s="202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03" t="s">
        <v>30</v>
      </c>
      <c r="I498" s="203"/>
      <c r="J498" s="203"/>
      <c r="V498" s="17"/>
      <c r="AA498" s="203" t="s">
        <v>31</v>
      </c>
      <c r="AB498" s="203"/>
      <c r="AC498" s="203"/>
    </row>
    <row r="499" spans="2:41">
      <c r="H499" s="203"/>
      <c r="I499" s="203"/>
      <c r="J499" s="203"/>
      <c r="V499" s="17"/>
      <c r="AA499" s="203"/>
      <c r="AB499" s="203"/>
      <c r="AC499" s="203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04" t="s">
        <v>204</v>
      </c>
      <c r="F503" s="204"/>
      <c r="G503" s="204"/>
      <c r="H503" s="204"/>
      <c r="V503" s="17"/>
      <c r="X503" s="23" t="s">
        <v>32</v>
      </c>
      <c r="Y503" s="20">
        <f>IF(B1276="PAGADO",0,C508)</f>
        <v>-237.65000000000032</v>
      </c>
      <c r="AA503" s="204" t="s">
        <v>359</v>
      </c>
      <c r="AB503" s="204"/>
      <c r="AC503" s="204"/>
      <c r="AD503" s="204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5" t="str">
        <f>IF(Y508&lt;0,"NO PAGAR","COBRAR'")</f>
        <v>NO PAGAR</v>
      </c>
      <c r="Y509" s="205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05" t="str">
        <f>IF(C508&lt;0,"NO PAGAR","COBRAR'")</f>
        <v>NO PAGAR</v>
      </c>
      <c r="C510" s="20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8" t="s">
        <v>9</v>
      </c>
      <c r="C511" s="19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8" t="s">
        <v>9</v>
      </c>
      <c r="Y511" s="199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00" t="s">
        <v>7</v>
      </c>
      <c r="F519" s="201"/>
      <c r="G519" s="20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00" t="s">
        <v>7</v>
      </c>
      <c r="AB519" s="201"/>
      <c r="AC519" s="20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00" t="s">
        <v>7</v>
      </c>
      <c r="O521" s="201"/>
      <c r="P521" s="201"/>
      <c r="Q521" s="202"/>
      <c r="R521" s="18">
        <f>SUM(R505:R520)</f>
        <v>130</v>
      </c>
      <c r="S521" s="3"/>
      <c r="V521" s="17"/>
      <c r="X521" s="12"/>
      <c r="Y521" s="157"/>
      <c r="AJ521" s="200" t="s">
        <v>7</v>
      </c>
      <c r="AK521" s="201"/>
      <c r="AL521" s="201"/>
      <c r="AM521" s="202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6" t="s">
        <v>29</v>
      </c>
      <c r="AD546" s="206"/>
      <c r="AE546" s="206"/>
    </row>
    <row r="547" spans="2:41">
      <c r="H547" s="203" t="s">
        <v>28</v>
      </c>
      <c r="I547" s="203"/>
      <c r="J547" s="203"/>
      <c r="V547" s="17"/>
      <c r="AC547" s="206"/>
      <c r="AD547" s="206"/>
      <c r="AE547" s="206"/>
    </row>
    <row r="548" spans="2:41">
      <c r="H548" s="203"/>
      <c r="I548" s="203"/>
      <c r="J548" s="203"/>
      <c r="V548" s="17"/>
      <c r="AC548" s="206"/>
      <c r="AD548" s="206"/>
      <c r="AE548" s="206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04" t="s">
        <v>359</v>
      </c>
      <c r="F550" s="204"/>
      <c r="G550" s="204"/>
      <c r="H550" s="204"/>
      <c r="V550" s="17"/>
      <c r="X550" s="23" t="s">
        <v>32</v>
      </c>
      <c r="Y550" s="20">
        <f>IF(B550="PAGADO",0,C555)</f>
        <v>-140.01000000000022</v>
      </c>
      <c r="AA550" s="204" t="s">
        <v>204</v>
      </c>
      <c r="AB550" s="204"/>
      <c r="AC550" s="204"/>
      <c r="AD550" s="204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7" t="str">
        <f>IF(C555&lt;0,"NO PAGAR","COBRAR")</f>
        <v>NO PAGAR</v>
      </c>
      <c r="C556" s="207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7" t="str">
        <f>IF(Y555&lt;0,"NO PAGAR","COBRAR")</f>
        <v>NO PAGAR</v>
      </c>
      <c r="Y556" s="207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8" t="s">
        <v>9</v>
      </c>
      <c r="C557" s="199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8" t="s">
        <v>9</v>
      </c>
      <c r="Y557" s="199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00" t="s">
        <v>7</v>
      </c>
      <c r="F566" s="201"/>
      <c r="G566" s="202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00" t="s">
        <v>7</v>
      </c>
      <c r="AB566" s="201"/>
      <c r="AC566" s="202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00" t="s">
        <v>7</v>
      </c>
      <c r="O568" s="201"/>
      <c r="P568" s="201"/>
      <c r="Q568" s="202"/>
      <c r="R568" s="18">
        <f>SUM(R552:R567)</f>
        <v>581.5</v>
      </c>
      <c r="S568" s="3"/>
      <c r="V568" s="17"/>
      <c r="X568" s="12"/>
      <c r="Y568" s="10"/>
      <c r="AJ568" s="200" t="s">
        <v>7</v>
      </c>
      <c r="AK568" s="201"/>
      <c r="AL568" s="201"/>
      <c r="AM568" s="202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03" t="s">
        <v>30</v>
      </c>
      <c r="I584" s="203"/>
      <c r="J584" s="203"/>
      <c r="V584" s="17"/>
      <c r="AA584" s="203" t="s">
        <v>31</v>
      </c>
      <c r="AB584" s="203"/>
      <c r="AC584" s="203"/>
    </row>
    <row r="585" spans="1:43">
      <c r="H585" s="203"/>
      <c r="I585" s="203"/>
      <c r="J585" s="203"/>
      <c r="V585" s="17"/>
      <c r="AA585" s="203"/>
      <c r="AB585" s="203"/>
      <c r="AC585" s="203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04" t="s">
        <v>204</v>
      </c>
      <c r="F589" s="204"/>
      <c r="G589" s="204"/>
      <c r="H589" s="204"/>
      <c r="V589" s="17"/>
      <c r="X589" s="23" t="s">
        <v>32</v>
      </c>
      <c r="Y589" s="20">
        <f>IF(B1375="PAGADO",0,C594)</f>
        <v>-95.040000000000191</v>
      </c>
      <c r="AA589" s="204" t="s">
        <v>359</v>
      </c>
      <c r="AB589" s="204"/>
      <c r="AC589" s="204"/>
      <c r="AD589" s="204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5" t="str">
        <f>IF(Y594&lt;0,"NO PAGAR","COBRAR'")</f>
        <v>NO PAGAR</v>
      </c>
      <c r="Y595" s="205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05" t="str">
        <f>IF(C594&lt;0,"NO PAGAR","COBRAR'")</f>
        <v>NO PAGAR</v>
      </c>
      <c r="C596" s="205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198" t="s">
        <v>9</v>
      </c>
      <c r="C597" s="199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8" t="s">
        <v>9</v>
      </c>
      <c r="Y597" s="199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00" t="s">
        <v>7</v>
      </c>
      <c r="F605" s="201"/>
      <c r="G605" s="202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00" t="s">
        <v>7</v>
      </c>
      <c r="AB605" s="201"/>
      <c r="AC605" s="202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00" t="s">
        <v>7</v>
      </c>
      <c r="O607" s="201"/>
      <c r="P607" s="201"/>
      <c r="Q607" s="202"/>
      <c r="R607" s="18">
        <f>SUM(R591:R606)</f>
        <v>900</v>
      </c>
      <c r="S607" s="3"/>
      <c r="V607" s="17"/>
      <c r="X607" s="12"/>
      <c r="Y607" s="10"/>
      <c r="AJ607" s="200" t="s">
        <v>7</v>
      </c>
      <c r="AK607" s="201"/>
      <c r="AL607" s="201"/>
      <c r="AM607" s="202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06" t="s">
        <v>29</v>
      </c>
      <c r="AD625" s="206"/>
      <c r="AE625" s="206"/>
    </row>
    <row r="626" spans="2:41">
      <c r="H626" s="203" t="s">
        <v>28</v>
      </c>
      <c r="I626" s="203"/>
      <c r="J626" s="203"/>
      <c r="V626" s="17"/>
      <c r="AC626" s="206"/>
      <c r="AD626" s="206"/>
      <c r="AE626" s="206"/>
    </row>
    <row r="627" spans="2:41">
      <c r="H627" s="203"/>
      <c r="I627" s="203"/>
      <c r="J627" s="203"/>
      <c r="V627" s="17"/>
      <c r="AC627" s="206"/>
      <c r="AD627" s="206"/>
      <c r="AE627" s="206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04" t="s">
        <v>204</v>
      </c>
      <c r="F631" s="204"/>
      <c r="G631" s="204"/>
      <c r="H631" s="204"/>
      <c r="V631" s="17"/>
      <c r="X631" s="23" t="s">
        <v>32</v>
      </c>
      <c r="Y631" s="20">
        <f>IF(B631="PAGADO",0,C636)</f>
        <v>-475.33000000000015</v>
      </c>
      <c r="AA631" s="204" t="s">
        <v>204</v>
      </c>
      <c r="AB631" s="204"/>
      <c r="AC631" s="204"/>
      <c r="AD631" s="204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07" t="str">
        <f>IF(C636&lt;0,"NO PAGAR","COBRAR")</f>
        <v>NO PAGAR</v>
      </c>
      <c r="C637" s="207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7" t="str">
        <f>IF(Y636&lt;0,"NO PAGAR","COBRAR")</f>
        <v>NO PAGAR</v>
      </c>
      <c r="Y637" s="207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8" t="s">
        <v>9</v>
      </c>
      <c r="C638" s="199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8" t="s">
        <v>9</v>
      </c>
      <c r="Y638" s="19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00" t="s">
        <v>7</v>
      </c>
      <c r="F647" s="201"/>
      <c r="G647" s="202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00" t="s">
        <v>7</v>
      </c>
      <c r="AB647" s="201"/>
      <c r="AC647" s="202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00" t="s">
        <v>7</v>
      </c>
      <c r="O649" s="201"/>
      <c r="P649" s="201"/>
      <c r="Q649" s="202"/>
      <c r="R649" s="18">
        <f>SUM(R633:R648)</f>
        <v>296</v>
      </c>
      <c r="S649" s="3"/>
      <c r="V649" s="17"/>
      <c r="X649" s="12"/>
      <c r="Y649" s="10"/>
      <c r="AJ649" s="200" t="s">
        <v>7</v>
      </c>
      <c r="AK649" s="201"/>
      <c r="AL649" s="201"/>
      <c r="AM649" s="202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03" t="s">
        <v>30</v>
      </c>
      <c r="I671" s="203"/>
      <c r="J671" s="203"/>
      <c r="V671" s="17"/>
      <c r="AA671" s="203" t="s">
        <v>31</v>
      </c>
      <c r="AB671" s="203"/>
      <c r="AC671" s="203"/>
    </row>
    <row r="672" spans="1:43">
      <c r="H672" s="203"/>
      <c r="I672" s="203"/>
      <c r="J672" s="203"/>
      <c r="V672" s="17"/>
      <c r="AA672" s="203"/>
      <c r="AB672" s="203"/>
      <c r="AC672" s="203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04" t="s">
        <v>204</v>
      </c>
      <c r="F676" s="204"/>
      <c r="G676" s="204"/>
      <c r="H676" s="204"/>
      <c r="V676" s="17"/>
      <c r="X676" s="23" t="s">
        <v>32</v>
      </c>
      <c r="Y676" s="20">
        <f>IF(B1468="PAGADO",0,C681)</f>
        <v>-874.42000000000007</v>
      </c>
      <c r="AA676" s="204" t="s">
        <v>204</v>
      </c>
      <c r="AB676" s="204"/>
      <c r="AC676" s="204"/>
      <c r="AD676" s="204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5" t="str">
        <f>IF(Y681&lt;0,"NO PAGAR","COBRAR'")</f>
        <v>NO PAGAR</v>
      </c>
      <c r="Y682" s="205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05" t="str">
        <f>IF(C681&lt;0,"NO PAGAR","COBRAR'")</f>
        <v>NO PAGAR</v>
      </c>
      <c r="C683" s="205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8" t="s">
        <v>9</v>
      </c>
      <c r="C684" s="199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8" t="s">
        <v>9</v>
      </c>
      <c r="Y684" s="199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00" t="s">
        <v>7</v>
      </c>
      <c r="F692" s="201"/>
      <c r="G692" s="202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00" t="s">
        <v>7</v>
      </c>
      <c r="AB692" s="201"/>
      <c r="AC692" s="202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00" t="s">
        <v>7</v>
      </c>
      <c r="O694" s="201"/>
      <c r="P694" s="201"/>
      <c r="Q694" s="202"/>
      <c r="R694" s="18">
        <f>SUM(R678:R693)</f>
        <v>195</v>
      </c>
      <c r="S694" s="3"/>
      <c r="V694" s="17"/>
      <c r="X694" s="12"/>
      <c r="Y694" s="10"/>
      <c r="AJ694" s="200" t="s">
        <v>7</v>
      </c>
      <c r="AK694" s="201"/>
      <c r="AL694" s="201"/>
      <c r="AM694" s="202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06" t="s">
        <v>29</v>
      </c>
      <c r="AD718" s="206"/>
      <c r="AE718" s="206"/>
    </row>
    <row r="719" spans="5:31">
      <c r="H719" s="203" t="s">
        <v>28</v>
      </c>
      <c r="I719" s="203"/>
      <c r="J719" s="203"/>
      <c r="V719" s="17"/>
      <c r="AC719" s="206"/>
      <c r="AD719" s="206"/>
      <c r="AE719" s="206"/>
    </row>
    <row r="720" spans="5:31">
      <c r="H720" s="203"/>
      <c r="I720" s="203"/>
      <c r="J720" s="203"/>
      <c r="V720" s="17"/>
      <c r="AC720" s="206"/>
      <c r="AD720" s="206"/>
      <c r="AE720" s="206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04" t="s">
        <v>204</v>
      </c>
      <c r="F724" s="204"/>
      <c r="G724" s="204"/>
      <c r="H724" s="204"/>
      <c r="O724" s="220" t="s">
        <v>10</v>
      </c>
      <c r="P724" s="220"/>
      <c r="Q724" s="220"/>
      <c r="R724" s="220"/>
      <c r="V724" s="17"/>
      <c r="X724" s="23" t="s">
        <v>32</v>
      </c>
      <c r="Y724" s="20">
        <f>IF(B724="PAGADO",0,C729)</f>
        <v>-875.54</v>
      </c>
      <c r="AA724" s="204" t="s">
        <v>204</v>
      </c>
      <c r="AB724" s="204"/>
      <c r="AC724" s="204"/>
      <c r="AD724" s="204"/>
      <c r="AK724" s="204" t="s">
        <v>10</v>
      </c>
      <c r="AL724" s="204"/>
      <c r="AM724" s="204"/>
      <c r="AN724" s="204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7" t="str">
        <f>IF(C729&lt;0,"NO PAGAR","COBRAR")</f>
        <v>NO PAGAR</v>
      </c>
      <c r="C730" s="207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07" t="str">
        <f>IF(Y729&lt;0,"NO PAGAR","COBRAR")</f>
        <v>NO PAGAR</v>
      </c>
      <c r="Y730" s="207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8" t="s">
        <v>9</v>
      </c>
      <c r="C731" s="199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8" t="s">
        <v>9</v>
      </c>
      <c r="Y731" s="19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00" t="s">
        <v>7</v>
      </c>
      <c r="F740" s="201"/>
      <c r="G740" s="202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00" t="s">
        <v>7</v>
      </c>
      <c r="AB740" s="201"/>
      <c r="AC740" s="202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00" t="s">
        <v>7</v>
      </c>
      <c r="O742" s="201"/>
      <c r="P742" s="201"/>
      <c r="Q742" s="202"/>
      <c r="R742" s="18">
        <f>SUM(R726:R741)</f>
        <v>1550.1</v>
      </c>
      <c r="S742" s="3"/>
      <c r="V742" s="17"/>
      <c r="X742" s="12"/>
      <c r="Y742" s="10"/>
      <c r="AJ742" s="200" t="s">
        <v>7</v>
      </c>
      <c r="AK742" s="201"/>
      <c r="AL742" s="201"/>
      <c r="AM742" s="202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3" t="s">
        <v>30</v>
      </c>
      <c r="I760" s="203"/>
      <c r="J760" s="203"/>
      <c r="V760" s="17"/>
      <c r="AA760" s="203" t="s">
        <v>31</v>
      </c>
      <c r="AB760" s="203"/>
      <c r="AC760" s="203"/>
    </row>
    <row r="761" spans="1:43">
      <c r="H761" s="203"/>
      <c r="I761" s="203"/>
      <c r="J761" s="203"/>
      <c r="V761" s="17"/>
      <c r="AA761" s="203"/>
      <c r="AB761" s="203"/>
      <c r="AC761" s="203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04" t="s">
        <v>204</v>
      </c>
      <c r="F763" s="204"/>
      <c r="G763" s="204"/>
      <c r="H763" s="204"/>
      <c r="V763" s="17"/>
      <c r="X763" s="23" t="s">
        <v>32</v>
      </c>
      <c r="Y763" s="20">
        <f>IF(B1561="PAGADO",0,C768)</f>
        <v>-2108.614</v>
      </c>
      <c r="AA763" s="204" t="s">
        <v>61</v>
      </c>
      <c r="AB763" s="204"/>
      <c r="AC763" s="204"/>
      <c r="AD763" s="204"/>
      <c r="AK763" s="211" t="s">
        <v>1419</v>
      </c>
      <c r="AL763" s="211"/>
      <c r="AM763" s="211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5" t="str">
        <f>IF(Y768&lt;0,"NO PAGAR","COBRAR'")</f>
        <v>NO PAGAR</v>
      </c>
      <c r="Y769" s="20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5" t="str">
        <f>IF(C768&lt;0,"NO PAGAR","COBRAR'")</f>
        <v>NO PAGAR</v>
      </c>
      <c r="C770" s="205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8" t="s">
        <v>9</v>
      </c>
      <c r="C771" s="199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8" t="s">
        <v>9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0" t="s">
        <v>7</v>
      </c>
      <c r="F779" s="201"/>
      <c r="G779" s="202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0" t="s">
        <v>7</v>
      </c>
      <c r="AB779" s="201"/>
      <c r="AC779" s="202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0" t="s">
        <v>7</v>
      </c>
      <c r="O781" s="201"/>
      <c r="P781" s="201"/>
      <c r="Q781" s="202"/>
      <c r="R781" s="18">
        <f>SUM(R765:R780)</f>
        <v>800</v>
      </c>
      <c r="S781" s="3"/>
      <c r="V781" s="17"/>
      <c r="X781" s="12"/>
      <c r="Y781" s="10"/>
      <c r="AJ781" s="200" t="s">
        <v>7</v>
      </c>
      <c r="AK781" s="201"/>
      <c r="AL781" s="201"/>
      <c r="AM781" s="202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06" t="s">
        <v>29</v>
      </c>
      <c r="AD803" s="206"/>
      <c r="AE803" s="206"/>
    </row>
    <row r="804" spans="2:41">
      <c r="H804" s="203" t="s">
        <v>28</v>
      </c>
      <c r="I804" s="203"/>
      <c r="J804" s="203"/>
      <c r="V804" s="17"/>
      <c r="AC804" s="206"/>
      <c r="AD804" s="206"/>
      <c r="AE804" s="206"/>
    </row>
    <row r="805" spans="2:41">
      <c r="H805" s="203"/>
      <c r="I805" s="203"/>
      <c r="J805" s="203"/>
      <c r="V805" s="17"/>
      <c r="AC805" s="206"/>
      <c r="AD805" s="206"/>
      <c r="AE805" s="20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04" t="s">
        <v>359</v>
      </c>
      <c r="F809" s="204"/>
      <c r="G809" s="204"/>
      <c r="H809" s="204"/>
      <c r="V809" s="17"/>
      <c r="X809" s="23" t="s">
        <v>32</v>
      </c>
      <c r="Y809" s="20">
        <f>IF(B809="PAGADO",0,C814)</f>
        <v>-2229.69</v>
      </c>
      <c r="AA809" s="204" t="s">
        <v>20</v>
      </c>
      <c r="AB809" s="204"/>
      <c r="AC809" s="204"/>
      <c r="AD809" s="204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7" t="str">
        <f>IF(C814&lt;0,"NO PAGAR","COBRAR")</f>
        <v>NO PAGAR</v>
      </c>
      <c r="C815" s="20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7" t="str">
        <f>IF(Y814&lt;0,"NO PAGAR","COBRAR")</f>
        <v>NO PAGAR</v>
      </c>
      <c r="Y815" s="20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8" t="s">
        <v>9</v>
      </c>
      <c r="C816" s="19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8" t="s">
        <v>9</v>
      </c>
      <c r="Y816" s="19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00" t="s">
        <v>7</v>
      </c>
      <c r="F825" s="201"/>
      <c r="G825" s="202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0" t="s">
        <v>7</v>
      </c>
      <c r="AB825" s="201"/>
      <c r="AC825" s="202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00" t="s">
        <v>7</v>
      </c>
      <c r="O827" s="201"/>
      <c r="P827" s="201"/>
      <c r="Q827" s="202"/>
      <c r="R827" s="18">
        <f>SUM(R811:R826)</f>
        <v>494</v>
      </c>
      <c r="S827" s="3"/>
      <c r="V827" s="17"/>
      <c r="X827" s="12"/>
      <c r="Y827" s="10"/>
      <c r="AJ827" s="200" t="s">
        <v>7</v>
      </c>
      <c r="AK827" s="201"/>
      <c r="AL827" s="201"/>
      <c r="AM827" s="202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3" t="s">
        <v>30</v>
      </c>
      <c r="I849" s="203"/>
      <c r="J849" s="203"/>
      <c r="V849" s="17"/>
      <c r="AA849" s="203" t="s">
        <v>31</v>
      </c>
      <c r="AB849" s="203"/>
      <c r="AC849" s="203"/>
    </row>
    <row r="850" spans="2:41">
      <c r="H850" s="203"/>
      <c r="I850" s="203"/>
      <c r="J850" s="203"/>
      <c r="V850" s="17"/>
      <c r="AA850" s="203"/>
      <c r="AB850" s="203"/>
      <c r="AC850" s="203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-2229.69</v>
      </c>
      <c r="E854" s="204" t="s">
        <v>204</v>
      </c>
      <c r="F854" s="204"/>
      <c r="G854" s="204"/>
      <c r="H854" s="204"/>
      <c r="V854" s="17"/>
      <c r="X854" s="23" t="s">
        <v>32</v>
      </c>
      <c r="Y854" s="20">
        <f>IF(B1654="PAGADO",0,C859)</f>
        <v>-2066.6309999999999</v>
      </c>
      <c r="AA854" s="204" t="s">
        <v>20</v>
      </c>
      <c r="AB854" s="204"/>
      <c r="AC854" s="204"/>
      <c r="AD854" s="204"/>
    </row>
    <row r="855" spans="2:41">
      <c r="B855" s="1" t="s">
        <v>0</v>
      </c>
      <c r="C855" s="19">
        <f>H870</f>
        <v>980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>
        <v>45168</v>
      </c>
      <c r="F856" s="3" t="s">
        <v>199</v>
      </c>
      <c r="G856" s="3" t="s">
        <v>203</v>
      </c>
      <c r="H856" s="5">
        <v>580</v>
      </c>
      <c r="N856" s="25">
        <v>45216</v>
      </c>
      <c r="O856" s="3" t="s">
        <v>110</v>
      </c>
      <c r="P856" s="3"/>
      <c r="Q856" s="3"/>
      <c r="R856" s="18">
        <v>66.83</v>
      </c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980</v>
      </c>
      <c r="E857" s="4">
        <v>45194</v>
      </c>
      <c r="F857" s="3" t="s">
        <v>412</v>
      </c>
      <c r="G857" s="3" t="s">
        <v>200</v>
      </c>
      <c r="H857" s="5">
        <v>200</v>
      </c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3046.6309999999999</v>
      </c>
      <c r="E858" s="4">
        <v>45198</v>
      </c>
      <c r="F858" s="3" t="s">
        <v>412</v>
      </c>
      <c r="G858" s="3" t="s">
        <v>200</v>
      </c>
      <c r="H858" s="5">
        <v>200</v>
      </c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2066.6309999999999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-2066.6309999999999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-2066.6309999999999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5" t="str">
        <f>IF(Y859&lt;0,"NO PAGAR","COBRAR'")</f>
        <v>NO PAGAR</v>
      </c>
      <c r="Y860" s="205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5" t="str">
        <f>IF(C859&lt;0,"NO PAGAR","COBRAR'")</f>
        <v>NO PAGAR</v>
      </c>
      <c r="C861" s="205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8" t="s">
        <v>9</v>
      </c>
      <c r="C862" s="199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8" t="s">
        <v>9</v>
      </c>
      <c r="Y862" s="199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2508.79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2066.6309999999999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66.83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200" t="s">
        <v>7</v>
      </c>
      <c r="F870" s="201"/>
      <c r="G870" s="202"/>
      <c r="H870" s="5">
        <f>SUM(H856:H869)</f>
        <v>980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200" t="s">
        <v>7</v>
      </c>
      <c r="AB870" s="201"/>
      <c r="AC870" s="202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1560</v>
      </c>
      <c r="C871" s="10">
        <f>R878</f>
        <v>471.01099999999997</v>
      </c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200" t="s">
        <v>7</v>
      </c>
      <c r="O872" s="201"/>
      <c r="P872" s="201"/>
      <c r="Q872" s="202"/>
      <c r="R872" s="18">
        <f>SUM(R856:R871)</f>
        <v>66.83</v>
      </c>
      <c r="S872" s="3"/>
      <c r="V872" s="17"/>
      <c r="X872" s="12"/>
      <c r="Y872" s="10"/>
      <c r="AJ872" s="200" t="s">
        <v>7</v>
      </c>
      <c r="AK872" s="201"/>
      <c r="AL872" s="201"/>
      <c r="AM872" s="202"/>
      <c r="AN872" s="18">
        <f>SUM(AN856:AN871)</f>
        <v>0</v>
      </c>
      <c r="AO872" s="3"/>
    </row>
    <row r="873" spans="2:41">
      <c r="B873" s="12"/>
      <c r="C873" s="10"/>
      <c r="N873" t="s">
        <v>1556</v>
      </c>
      <c r="O873" s="196">
        <v>44995</v>
      </c>
      <c r="P873" t="s">
        <v>466</v>
      </c>
      <c r="Q873" t="s">
        <v>474</v>
      </c>
      <c r="R873">
        <v>80</v>
      </c>
      <c r="S873">
        <v>45.712000000000003</v>
      </c>
      <c r="V873" s="17"/>
      <c r="X873" s="12"/>
      <c r="Y873" s="10"/>
    </row>
    <row r="874" spans="2:41">
      <c r="B874" s="12"/>
      <c r="C874" s="10"/>
      <c r="N874" t="s">
        <v>1556</v>
      </c>
      <c r="O874" s="196">
        <v>45148</v>
      </c>
      <c r="P874" t="s">
        <v>466</v>
      </c>
      <c r="Q874" t="s">
        <v>474</v>
      </c>
      <c r="R874">
        <v>108</v>
      </c>
      <c r="S874">
        <v>61.713999999999999</v>
      </c>
      <c r="V874" s="17"/>
      <c r="X874" s="12"/>
      <c r="Y874" s="10"/>
    </row>
    <row r="875" spans="2:41">
      <c r="B875" s="12"/>
      <c r="C875" s="10"/>
      <c r="E875" s="14"/>
      <c r="N875" t="s">
        <v>1556</v>
      </c>
      <c r="O875" s="196">
        <v>45270</v>
      </c>
      <c r="P875" t="s">
        <v>466</v>
      </c>
      <c r="Q875" t="s">
        <v>474</v>
      </c>
      <c r="R875">
        <v>92</v>
      </c>
      <c r="S875">
        <v>52.57</v>
      </c>
      <c r="V875" s="17"/>
      <c r="X875" s="12"/>
      <c r="Y875" s="10"/>
      <c r="AA875" s="14"/>
    </row>
    <row r="876" spans="2:41">
      <c r="B876" s="12"/>
      <c r="C876" s="10"/>
      <c r="N876" t="s">
        <v>1556</v>
      </c>
      <c r="O876" s="196">
        <v>45270</v>
      </c>
      <c r="P876" t="s">
        <v>466</v>
      </c>
      <c r="Q876" t="s">
        <v>474</v>
      </c>
      <c r="R876">
        <v>116.011</v>
      </c>
      <c r="S876">
        <v>66.292000000000002</v>
      </c>
      <c r="V876" s="17"/>
      <c r="X876" s="12"/>
      <c r="Y876" s="10"/>
    </row>
    <row r="877" spans="2:41">
      <c r="B877" s="12"/>
      <c r="C877" s="10"/>
      <c r="N877" t="s">
        <v>1556</v>
      </c>
      <c r="O877" t="s">
        <v>1557</v>
      </c>
      <c r="P877" t="s">
        <v>466</v>
      </c>
      <c r="Q877" t="s">
        <v>474</v>
      </c>
      <c r="R877">
        <v>75</v>
      </c>
      <c r="S877">
        <v>42.856999999999999</v>
      </c>
      <c r="V877" s="17"/>
      <c r="X877" s="12"/>
      <c r="Y877" s="10"/>
    </row>
    <row r="878" spans="2:41">
      <c r="B878" s="12"/>
      <c r="C878" s="10"/>
      <c r="R878">
        <f>SUM(R873:R877)</f>
        <v>471.01099999999997</v>
      </c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3046.6309999999999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2066.6309999999999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6" t="s">
        <v>29</v>
      </c>
      <c r="AD897" s="206"/>
      <c r="AE897" s="206"/>
    </row>
    <row r="898" spans="2:41">
      <c r="H898" s="203" t="s">
        <v>28</v>
      </c>
      <c r="I898" s="203"/>
      <c r="J898" s="203"/>
      <c r="V898" s="17"/>
      <c r="AC898" s="206"/>
      <c r="AD898" s="206"/>
      <c r="AE898" s="206"/>
    </row>
    <row r="899" spans="2:41">
      <c r="H899" s="203"/>
      <c r="I899" s="203"/>
      <c r="J899" s="203"/>
      <c r="V899" s="17"/>
      <c r="AC899" s="206"/>
      <c r="AD899" s="206"/>
      <c r="AE899" s="20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-2066.6309999999999</v>
      </c>
      <c r="E903" s="204" t="s">
        <v>20</v>
      </c>
      <c r="F903" s="204"/>
      <c r="G903" s="204"/>
      <c r="H903" s="204"/>
      <c r="V903" s="17"/>
      <c r="X903" s="23" t="s">
        <v>32</v>
      </c>
      <c r="Y903" s="20">
        <f>IF(B903="PAGADO",0,C908)</f>
        <v>-2066.6309999999999</v>
      </c>
      <c r="AA903" s="204" t="s">
        <v>20</v>
      </c>
      <c r="AB903" s="204"/>
      <c r="AC903" s="204"/>
      <c r="AD903" s="204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2066.6309999999999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2066.6309999999999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-2066.6309999999999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-2066.6309999999999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7" t="str">
        <f>IF(C908&lt;0,"NO PAGAR","COBRAR")</f>
        <v>NO PAGAR</v>
      </c>
      <c r="C909" s="20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7" t="str">
        <f>IF(Y908&lt;0,"NO PAGAR","COBRAR")</f>
        <v>NO PAGAR</v>
      </c>
      <c r="Y909" s="20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8" t="s">
        <v>9</v>
      </c>
      <c r="C910" s="19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8" t="s">
        <v>9</v>
      </c>
      <c r="Y910" s="19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2066.6309999999999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2066.6309999999999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200" t="s">
        <v>7</v>
      </c>
      <c r="F919" s="201"/>
      <c r="G919" s="202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200" t="s">
        <v>7</v>
      </c>
      <c r="AB919" s="201"/>
      <c r="AC919" s="202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200" t="s">
        <v>7</v>
      </c>
      <c r="O921" s="201"/>
      <c r="P921" s="201"/>
      <c r="Q921" s="202"/>
      <c r="R921" s="18">
        <f>SUM(R905:R920)</f>
        <v>0</v>
      </c>
      <c r="S921" s="3"/>
      <c r="V921" s="17"/>
      <c r="X921" s="12"/>
      <c r="Y921" s="10"/>
      <c r="AJ921" s="200" t="s">
        <v>7</v>
      </c>
      <c r="AK921" s="201"/>
      <c r="AL921" s="201"/>
      <c r="AM921" s="202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2066.6309999999999</v>
      </c>
      <c r="V930" s="17"/>
      <c r="X930" s="15" t="s">
        <v>18</v>
      </c>
      <c r="Y930" s="16">
        <f>SUM(Y911:Y929)</f>
        <v>2066.6309999999999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3" t="s">
        <v>30</v>
      </c>
      <c r="I943" s="203"/>
      <c r="J943" s="203"/>
      <c r="V943" s="17"/>
      <c r="AA943" s="203" t="s">
        <v>31</v>
      </c>
      <c r="AB943" s="203"/>
      <c r="AC943" s="203"/>
    </row>
    <row r="944" spans="1:43">
      <c r="H944" s="203"/>
      <c r="I944" s="203"/>
      <c r="J944" s="203"/>
      <c r="V944" s="17"/>
      <c r="AA944" s="203"/>
      <c r="AB944" s="203"/>
      <c r="AC944" s="203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-2066.6309999999999</v>
      </c>
      <c r="E948" s="204" t="s">
        <v>20</v>
      </c>
      <c r="F948" s="204"/>
      <c r="G948" s="204"/>
      <c r="H948" s="204"/>
      <c r="V948" s="17"/>
      <c r="X948" s="23" t="s">
        <v>32</v>
      </c>
      <c r="Y948" s="20">
        <f>IF(B1748="PAGADO",0,C953)</f>
        <v>-2066.6309999999999</v>
      </c>
      <c r="AA948" s="204" t="s">
        <v>20</v>
      </c>
      <c r="AB948" s="204"/>
      <c r="AC948" s="204"/>
      <c r="AD948" s="204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2066.6309999999999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2066.6309999999999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-2066.6309999999999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-2066.6309999999999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5" t="str">
        <f>IF(Y953&lt;0,"NO PAGAR","COBRAR'")</f>
        <v>NO PAGAR</v>
      </c>
      <c r="Y954" s="205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5" t="str">
        <f>IF(C953&lt;0,"NO PAGAR","COBRAR'")</f>
        <v>NO PAGAR</v>
      </c>
      <c r="C955" s="205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8" t="s">
        <v>9</v>
      </c>
      <c r="C956" s="199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8" t="s">
        <v>9</v>
      </c>
      <c r="Y956" s="199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2066.6309999999999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2066.6309999999999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200" t="s">
        <v>7</v>
      </c>
      <c r="F964" s="201"/>
      <c r="G964" s="202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200" t="s">
        <v>7</v>
      </c>
      <c r="AB964" s="201"/>
      <c r="AC964" s="202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200" t="s">
        <v>7</v>
      </c>
      <c r="O966" s="201"/>
      <c r="P966" s="201"/>
      <c r="Q966" s="202"/>
      <c r="R966" s="18">
        <f>SUM(R950:R965)</f>
        <v>0</v>
      </c>
      <c r="S966" s="3"/>
      <c r="V966" s="17"/>
      <c r="X966" s="12"/>
      <c r="Y966" s="10"/>
      <c r="AJ966" s="200" t="s">
        <v>7</v>
      </c>
      <c r="AK966" s="201"/>
      <c r="AL966" s="201"/>
      <c r="AM966" s="202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2066.6309999999999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2066.6309999999999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6" t="s">
        <v>29</v>
      </c>
      <c r="AD990" s="206"/>
      <c r="AE990" s="206"/>
    </row>
    <row r="991" spans="5:31">
      <c r="H991" s="203" t="s">
        <v>28</v>
      </c>
      <c r="I991" s="203"/>
      <c r="J991" s="203"/>
      <c r="V991" s="17"/>
      <c r="AC991" s="206"/>
      <c r="AD991" s="206"/>
      <c r="AE991" s="206"/>
    </row>
    <row r="992" spans="5:31">
      <c r="H992" s="203"/>
      <c r="I992" s="203"/>
      <c r="J992" s="203"/>
      <c r="V992" s="17"/>
      <c r="AC992" s="206"/>
      <c r="AD992" s="206"/>
      <c r="AE992" s="20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-2066.6309999999999</v>
      </c>
      <c r="E996" s="204" t="s">
        <v>20</v>
      </c>
      <c r="F996" s="204"/>
      <c r="G996" s="204"/>
      <c r="H996" s="204"/>
      <c r="V996" s="17"/>
      <c r="X996" s="23" t="s">
        <v>32</v>
      </c>
      <c r="Y996" s="20">
        <f>IF(B996="PAGADO",0,C1001)</f>
        <v>-2066.6309999999999</v>
      </c>
      <c r="AA996" s="204" t="s">
        <v>20</v>
      </c>
      <c r="AB996" s="204"/>
      <c r="AC996" s="204"/>
      <c r="AD996" s="204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2066.6309999999999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2066.6309999999999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-2066.6309999999999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-2066.6309999999999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7" t="str">
        <f>IF(C1001&lt;0,"NO PAGAR","COBRAR")</f>
        <v>NO PAGAR</v>
      </c>
      <c r="C1002" s="20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7" t="str">
        <f>IF(Y1001&lt;0,"NO PAGAR","COBRAR")</f>
        <v>NO PAGAR</v>
      </c>
      <c r="Y1002" s="20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8" t="s">
        <v>9</v>
      </c>
      <c r="C1003" s="19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8" t="s">
        <v>9</v>
      </c>
      <c r="Y1003" s="19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2066.6309999999999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2066.6309999999999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200" t="s">
        <v>7</v>
      </c>
      <c r="F1012" s="201"/>
      <c r="G1012" s="202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200" t="s">
        <v>7</v>
      </c>
      <c r="AB1012" s="201"/>
      <c r="AC1012" s="202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200" t="s">
        <v>7</v>
      </c>
      <c r="O1014" s="201"/>
      <c r="P1014" s="201"/>
      <c r="Q1014" s="202"/>
      <c r="R1014" s="18">
        <f>SUM(R998:R1013)</f>
        <v>0</v>
      </c>
      <c r="S1014" s="3"/>
      <c r="V1014" s="17"/>
      <c r="X1014" s="12"/>
      <c r="Y1014" s="10"/>
      <c r="AJ1014" s="200" t="s">
        <v>7</v>
      </c>
      <c r="AK1014" s="201"/>
      <c r="AL1014" s="201"/>
      <c r="AM1014" s="202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2066.6309999999999</v>
      </c>
      <c r="V1023" s="17"/>
      <c r="X1023" s="15" t="s">
        <v>18</v>
      </c>
      <c r="Y1023" s="16">
        <f>SUM(Y1004:Y1022)</f>
        <v>2066.6309999999999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3" t="s">
        <v>30</v>
      </c>
      <c r="I1036" s="203"/>
      <c r="J1036" s="203"/>
      <c r="V1036" s="17"/>
      <c r="AA1036" s="203" t="s">
        <v>31</v>
      </c>
      <c r="AB1036" s="203"/>
      <c r="AC1036" s="203"/>
    </row>
    <row r="1037" spans="1:43">
      <c r="H1037" s="203"/>
      <c r="I1037" s="203"/>
      <c r="J1037" s="203"/>
      <c r="V1037" s="17"/>
      <c r="AA1037" s="203"/>
      <c r="AB1037" s="203"/>
      <c r="AC1037" s="203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-2066.6309999999999</v>
      </c>
      <c r="E1041" s="204" t="s">
        <v>20</v>
      </c>
      <c r="F1041" s="204"/>
      <c r="G1041" s="204"/>
      <c r="H1041" s="204"/>
      <c r="V1041" s="17"/>
      <c r="X1041" s="23" t="s">
        <v>32</v>
      </c>
      <c r="Y1041" s="20">
        <f>IF(B1841="PAGADO",0,C1046)</f>
        <v>-2066.6309999999999</v>
      </c>
      <c r="AA1041" s="204" t="s">
        <v>20</v>
      </c>
      <c r="AB1041" s="204"/>
      <c r="AC1041" s="204"/>
      <c r="AD1041" s="204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2066.6309999999999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2066.6309999999999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-2066.6309999999999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-2066.6309999999999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5" t="str">
        <f>IF(Y1046&lt;0,"NO PAGAR","COBRAR'")</f>
        <v>NO PAGAR</v>
      </c>
      <c r="Y1047" s="205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5" t="str">
        <f>IF(C1046&lt;0,"NO PAGAR","COBRAR'")</f>
        <v>NO PAGAR</v>
      </c>
      <c r="C1048" s="205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8" t="s">
        <v>9</v>
      </c>
      <c r="C1049" s="199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8" t="s">
        <v>9</v>
      </c>
      <c r="Y1049" s="199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2066.6309999999999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2066.6309999999999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200" t="s">
        <v>7</v>
      </c>
      <c r="F1057" s="201"/>
      <c r="G1057" s="202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200" t="s">
        <v>7</v>
      </c>
      <c r="AB1057" s="201"/>
      <c r="AC1057" s="202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200" t="s">
        <v>7</v>
      </c>
      <c r="O1059" s="201"/>
      <c r="P1059" s="201"/>
      <c r="Q1059" s="202"/>
      <c r="R1059" s="18">
        <f>SUM(R1043:R1058)</f>
        <v>0</v>
      </c>
      <c r="S1059" s="3"/>
      <c r="V1059" s="17"/>
      <c r="X1059" s="12"/>
      <c r="Y1059" s="10"/>
      <c r="AJ1059" s="200" t="s">
        <v>7</v>
      </c>
      <c r="AK1059" s="201"/>
      <c r="AL1059" s="201"/>
      <c r="AM1059" s="202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2066.6309999999999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2066.6309999999999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A827" zoomScale="89" zoomScaleNormal="89" workbookViewId="0">
      <selection activeCell="B850" sqref="B85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4" t="s">
        <v>20</v>
      </c>
      <c r="F8" s="204"/>
      <c r="G8" s="204"/>
      <c r="H8" s="204"/>
      <c r="V8" s="17"/>
      <c r="X8" s="23" t="s">
        <v>82</v>
      </c>
      <c r="Y8" s="20">
        <f>IF(B8="PAGADO",0,C13)</f>
        <v>0</v>
      </c>
      <c r="AA8" s="204" t="s">
        <v>20</v>
      </c>
      <c r="AB8" s="204"/>
      <c r="AC8" s="204"/>
      <c r="AD8" s="20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4" t="s">
        <v>20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20</v>
      </c>
      <c r="AB53" s="204"/>
      <c r="AC53" s="204"/>
      <c r="AD53" s="20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00" t="s">
        <v>7</v>
      </c>
      <c r="F69" s="201"/>
      <c r="G69" s="20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3" t="s">
        <v>28</v>
      </c>
      <c r="I101" s="203"/>
      <c r="J101" s="203"/>
      <c r="V101" s="17"/>
      <c r="AC101" s="206"/>
      <c r="AD101" s="206"/>
      <c r="AE101" s="206"/>
    </row>
    <row r="102" spans="2:41">
      <c r="H102" s="203"/>
      <c r="I102" s="203"/>
      <c r="J102" s="203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4" t="s">
        <v>20</v>
      </c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04" t="s">
        <v>20</v>
      </c>
      <c r="F151" s="204"/>
      <c r="G151" s="204"/>
      <c r="H151" s="204"/>
      <c r="V151" s="17"/>
      <c r="X151" s="23" t="s">
        <v>82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0" t="s">
        <v>7</v>
      </c>
      <c r="F167" s="201"/>
      <c r="G167" s="20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6" t="s">
        <v>29</v>
      </c>
      <c r="AD185" s="206"/>
      <c r="AE185" s="206"/>
    </row>
    <row r="186" spans="2:41">
      <c r="H186" s="203" t="s">
        <v>28</v>
      </c>
      <c r="I186" s="203"/>
      <c r="J186" s="203"/>
      <c r="V186" s="17"/>
      <c r="AC186" s="206"/>
      <c r="AD186" s="206"/>
      <c r="AE186" s="206"/>
    </row>
    <row r="187" spans="2:41">
      <c r="H187" s="203"/>
      <c r="I187" s="203"/>
      <c r="J187" s="203"/>
      <c r="V187" s="17"/>
      <c r="AC187" s="206"/>
      <c r="AD187" s="206"/>
      <c r="AE187" s="20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04" t="s">
        <v>20</v>
      </c>
      <c r="F191" s="204"/>
      <c r="G191" s="204"/>
      <c r="H191" s="204"/>
      <c r="V191" s="17"/>
      <c r="X191" s="23" t="s">
        <v>32</v>
      </c>
      <c r="Y191" s="20">
        <f>IF(B191="PAGADO",0,C196)</f>
        <v>0</v>
      </c>
      <c r="AA191" s="204" t="s">
        <v>20</v>
      </c>
      <c r="AB191" s="204"/>
      <c r="AC191" s="204"/>
      <c r="AD191" s="204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7" t="str">
        <f>IF(C196&lt;0,"NO PAGAR","COBRAR")</f>
        <v>COBRAR</v>
      </c>
      <c r="C197" s="20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7" t="str">
        <f>IF(Y196&lt;0,"NO PAGAR","COBRAR")</f>
        <v>COBRAR</v>
      </c>
      <c r="Y197" s="20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8" t="s">
        <v>9</v>
      </c>
      <c r="C198" s="19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8" t="s">
        <v>9</v>
      </c>
      <c r="Y198" s="19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0" t="s">
        <v>7</v>
      </c>
      <c r="F207" s="201"/>
      <c r="G207" s="20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00" t="s">
        <v>7</v>
      </c>
      <c r="AB207" s="201"/>
      <c r="AC207" s="20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0" t="s">
        <v>7</v>
      </c>
      <c r="O209" s="201"/>
      <c r="P209" s="201"/>
      <c r="Q209" s="202"/>
      <c r="R209" s="18">
        <f>SUM(R193:R208)</f>
        <v>0</v>
      </c>
      <c r="S209" s="3"/>
      <c r="V209" s="17"/>
      <c r="X209" s="12"/>
      <c r="Y209" s="10"/>
      <c r="AJ209" s="200" t="s">
        <v>7</v>
      </c>
      <c r="AK209" s="201"/>
      <c r="AL209" s="201"/>
      <c r="AM209" s="20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3" t="s">
        <v>30</v>
      </c>
      <c r="I231" s="203"/>
      <c r="J231" s="203"/>
      <c r="V231" s="17"/>
      <c r="AA231" s="203" t="s">
        <v>31</v>
      </c>
      <c r="AB231" s="203"/>
      <c r="AC231" s="203"/>
    </row>
    <row r="232" spans="1:43">
      <c r="H232" s="203"/>
      <c r="I232" s="203"/>
      <c r="J232" s="203"/>
      <c r="V232" s="17"/>
      <c r="AA232" s="203"/>
      <c r="AB232" s="203"/>
      <c r="AC232" s="20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4" t="s">
        <v>20</v>
      </c>
      <c r="F236" s="204"/>
      <c r="G236" s="204"/>
      <c r="H236" s="204"/>
      <c r="V236" s="17"/>
      <c r="X236" s="23" t="s">
        <v>32</v>
      </c>
      <c r="Y236" s="20">
        <f>IF(B236="PAGADO",0,C241)</f>
        <v>0</v>
      </c>
      <c r="AA236" s="204" t="s">
        <v>20</v>
      </c>
      <c r="AB236" s="204"/>
      <c r="AC236" s="204"/>
      <c r="AD236" s="20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5" t="str">
        <f>IF(Y241&lt;0,"NO PAGAR","COBRAR'")</f>
        <v>COBRAR'</v>
      </c>
      <c r="Y242" s="20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05" t="str">
        <f>IF(C241&lt;0,"NO PAGAR","COBRAR'")</f>
        <v>COBRAR'</v>
      </c>
      <c r="C243" s="20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8" t="s">
        <v>9</v>
      </c>
      <c r="C244" s="19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8" t="s">
        <v>9</v>
      </c>
      <c r="Y244" s="19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0" t="s">
        <v>7</v>
      </c>
      <c r="F252" s="201"/>
      <c r="G252" s="20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0" t="s">
        <v>7</v>
      </c>
      <c r="AB252" s="201"/>
      <c r="AC252" s="20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0" t="s">
        <v>7</v>
      </c>
      <c r="O254" s="201"/>
      <c r="P254" s="201"/>
      <c r="Q254" s="202"/>
      <c r="R254" s="18">
        <f>SUM(R238:R253)</f>
        <v>0</v>
      </c>
      <c r="S254" s="3"/>
      <c r="V254" s="17"/>
      <c r="X254" s="12"/>
      <c r="Y254" s="10"/>
      <c r="AJ254" s="200" t="s">
        <v>7</v>
      </c>
      <c r="AK254" s="201"/>
      <c r="AL254" s="201"/>
      <c r="AM254" s="20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6" t="s">
        <v>29</v>
      </c>
      <c r="AD277" s="206"/>
      <c r="AE277" s="206"/>
    </row>
    <row r="278" spans="2:41">
      <c r="H278" s="203" t="s">
        <v>28</v>
      </c>
      <c r="I278" s="203"/>
      <c r="J278" s="203"/>
      <c r="V278" s="17"/>
      <c r="AC278" s="206"/>
      <c r="AD278" s="206"/>
      <c r="AE278" s="206"/>
    </row>
    <row r="279" spans="2:41">
      <c r="H279" s="203"/>
      <c r="I279" s="203"/>
      <c r="J279" s="203"/>
      <c r="V279" s="17"/>
      <c r="AC279" s="206"/>
      <c r="AD279" s="206"/>
      <c r="AE279" s="20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04" t="s">
        <v>20</v>
      </c>
      <c r="F283" s="204"/>
      <c r="G283" s="204"/>
      <c r="H283" s="204"/>
      <c r="V283" s="17"/>
      <c r="X283" s="23" t="s">
        <v>32</v>
      </c>
      <c r="Y283" s="20">
        <f>IF(B283="PAGADO",0,C288)</f>
        <v>0</v>
      </c>
      <c r="AA283" s="204" t="s">
        <v>20</v>
      </c>
      <c r="AB283" s="204"/>
      <c r="AC283" s="204"/>
      <c r="AD283" s="20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7" t="str">
        <f>IF(C288&lt;0,"NO PAGAR","COBRAR")</f>
        <v>COBRAR</v>
      </c>
      <c r="C289" s="20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7" t="str">
        <f>IF(Y288&lt;0,"NO PAGAR","COBRAR")</f>
        <v>COBRAR</v>
      </c>
      <c r="Y289" s="20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8" t="s">
        <v>9</v>
      </c>
      <c r="C290" s="19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8" t="s">
        <v>9</v>
      </c>
      <c r="Y290" s="19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0" t="s">
        <v>7</v>
      </c>
      <c r="F299" s="201"/>
      <c r="G299" s="20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0" t="s">
        <v>7</v>
      </c>
      <c r="AB299" s="201"/>
      <c r="AC299" s="20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0" t="s">
        <v>7</v>
      </c>
      <c r="O301" s="201"/>
      <c r="P301" s="201"/>
      <c r="Q301" s="202"/>
      <c r="R301" s="18">
        <f>SUM(R285:R300)</f>
        <v>0</v>
      </c>
      <c r="S301" s="3"/>
      <c r="V301" s="17"/>
      <c r="X301" s="12"/>
      <c r="Y301" s="10"/>
      <c r="AJ301" s="200" t="s">
        <v>7</v>
      </c>
      <c r="AK301" s="201"/>
      <c r="AL301" s="201"/>
      <c r="AM301" s="20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3" t="s">
        <v>30</v>
      </c>
      <c r="I323" s="203"/>
      <c r="J323" s="203"/>
      <c r="V323" s="17"/>
      <c r="AA323" s="203" t="s">
        <v>31</v>
      </c>
      <c r="AB323" s="203"/>
      <c r="AC323" s="203"/>
    </row>
    <row r="324" spans="1:43">
      <c r="H324" s="203"/>
      <c r="I324" s="203"/>
      <c r="J324" s="203"/>
      <c r="V324" s="17"/>
      <c r="AA324" s="203"/>
      <c r="AB324" s="203"/>
      <c r="AC324" s="20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04" t="s">
        <v>20</v>
      </c>
      <c r="F328" s="204"/>
      <c r="G328" s="204"/>
      <c r="H328" s="204"/>
      <c r="V328" s="17"/>
      <c r="X328" s="23" t="s">
        <v>156</v>
      </c>
      <c r="Y328" s="20">
        <f>IF(B1065="PAGADO",0,C333)</f>
        <v>0</v>
      </c>
      <c r="AA328" s="204" t="s">
        <v>20</v>
      </c>
      <c r="AB328" s="204"/>
      <c r="AC328" s="204"/>
      <c r="AD328" s="20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5" t="str">
        <f>IF(Y333&lt;0,"NO PAGAR","COBRAR'")</f>
        <v>COBRAR'</v>
      </c>
      <c r="Y334" s="20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05" t="str">
        <f>IF(C333&lt;0,"NO PAGAR","COBRAR'")</f>
        <v>COBRAR'</v>
      </c>
      <c r="C335" s="20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8" t="s">
        <v>9</v>
      </c>
      <c r="C336" s="19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8" t="s">
        <v>9</v>
      </c>
      <c r="Y336" s="19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00" t="s">
        <v>7</v>
      </c>
      <c r="F344" s="201"/>
      <c r="G344" s="20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0" t="s">
        <v>7</v>
      </c>
      <c r="AB344" s="201"/>
      <c r="AC344" s="20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0" t="s">
        <v>7</v>
      </c>
      <c r="O346" s="201"/>
      <c r="P346" s="201"/>
      <c r="Q346" s="202"/>
      <c r="R346" s="18">
        <f>SUM(R330:R345)</f>
        <v>0</v>
      </c>
      <c r="S346" s="3"/>
      <c r="V346" s="17"/>
      <c r="X346" s="12"/>
      <c r="Y346" s="10"/>
      <c r="AJ346" s="200" t="s">
        <v>7</v>
      </c>
      <c r="AK346" s="201"/>
      <c r="AL346" s="201"/>
      <c r="AM346" s="20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3" t="s">
        <v>28</v>
      </c>
      <c r="I371" s="203"/>
      <c r="J371" s="203"/>
      <c r="V371" s="17"/>
    </row>
    <row r="372" spans="2:41">
      <c r="H372" s="203"/>
      <c r="I372" s="203"/>
      <c r="J372" s="203"/>
      <c r="V372" s="17"/>
    </row>
    <row r="373" spans="2:41">
      <c r="V373" s="17"/>
      <c r="X373" s="219" t="s">
        <v>64</v>
      </c>
      <c r="AB373" s="215" t="s">
        <v>29</v>
      </c>
      <c r="AC373" s="215"/>
      <c r="AD373" s="215"/>
    </row>
    <row r="374" spans="2:41">
      <c r="V374" s="17"/>
      <c r="X374" s="219"/>
      <c r="AB374" s="215"/>
      <c r="AC374" s="215"/>
      <c r="AD374" s="215"/>
    </row>
    <row r="375" spans="2:41" ht="23.25">
      <c r="B375" s="22" t="s">
        <v>64</v>
      </c>
      <c r="V375" s="17"/>
      <c r="X375" s="219"/>
      <c r="AB375" s="215"/>
      <c r="AC375" s="215"/>
      <c r="AD375" s="215"/>
    </row>
    <row r="376" spans="2:41" ht="23.25">
      <c r="B376" s="23" t="s">
        <v>130</v>
      </c>
      <c r="C376" s="20">
        <f>IF(X328="PAGADO",0,Y333)</f>
        <v>0</v>
      </c>
      <c r="E376" s="204" t="s">
        <v>928</v>
      </c>
      <c r="F376" s="204"/>
      <c r="G376" s="204"/>
      <c r="H376" s="204"/>
      <c r="V376" s="17"/>
      <c r="X376" s="23" t="s">
        <v>32</v>
      </c>
      <c r="Y376" s="20">
        <f>IF(B376="PAGADO",0,C381)</f>
        <v>0</v>
      </c>
      <c r="AA376" s="204" t="s">
        <v>553</v>
      </c>
      <c r="AB376" s="204"/>
      <c r="AC376" s="204"/>
      <c r="AD376" s="204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7" t="str">
        <f>IF(C381&lt;0,"NO PAGAR","COBRAR")</f>
        <v>COBRAR</v>
      </c>
      <c r="C382" s="20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7" t="str">
        <f>IF(Y381&lt;0,"NO PAGAR","COBRAR")</f>
        <v>COBRAR</v>
      </c>
      <c r="Y382" s="20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8" t="s">
        <v>9</v>
      </c>
      <c r="C383" s="19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8" t="s">
        <v>9</v>
      </c>
      <c r="Y383" s="19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00" t="s">
        <v>7</v>
      </c>
      <c r="AB392" s="201"/>
      <c r="AC392" s="20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00" t="s">
        <v>7</v>
      </c>
      <c r="O394" s="201"/>
      <c r="P394" s="201"/>
      <c r="Q394" s="202"/>
      <c r="R394" s="18">
        <f>SUM(R378:R393)</f>
        <v>0</v>
      </c>
      <c r="S394" s="3"/>
      <c r="V394" s="17"/>
      <c r="X394" s="12"/>
      <c r="Y394" s="10"/>
      <c r="AJ394" s="200" t="s">
        <v>7</v>
      </c>
      <c r="AK394" s="201"/>
      <c r="AL394" s="201"/>
      <c r="AM394" s="202"/>
      <c r="AN394" s="18">
        <f>SUM(AN378:AN393)</f>
        <v>0</v>
      </c>
      <c r="AO394" s="3"/>
    </row>
    <row r="395" spans="2:46">
      <c r="B395" s="12"/>
      <c r="C395" s="10"/>
      <c r="E395" s="200" t="s">
        <v>7</v>
      </c>
      <c r="F395" s="201"/>
      <c r="G395" s="202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03" t="s">
        <v>31</v>
      </c>
      <c r="AB410" s="203"/>
      <c r="AC410" s="203"/>
    </row>
    <row r="411" spans="1:43" ht="15" customHeight="1">
      <c r="H411" s="75"/>
      <c r="I411" s="75"/>
      <c r="J411" s="75"/>
      <c r="V411" s="17"/>
      <c r="AA411" s="203"/>
      <c r="AB411" s="203"/>
      <c r="AC411" s="203"/>
    </row>
    <row r="412" spans="1:43">
      <c r="B412" s="218" t="s">
        <v>64</v>
      </c>
      <c r="F412" s="217" t="s">
        <v>30</v>
      </c>
      <c r="G412" s="217"/>
      <c r="H412" s="217"/>
      <c r="V412" s="17"/>
    </row>
    <row r="413" spans="1:43">
      <c r="B413" s="218"/>
      <c r="F413" s="217"/>
      <c r="G413" s="217"/>
      <c r="H413" s="217"/>
      <c r="V413" s="17"/>
    </row>
    <row r="414" spans="1:43" ht="26.25" customHeight="1">
      <c r="B414" s="218"/>
      <c r="F414" s="217"/>
      <c r="G414" s="217"/>
      <c r="H414" s="21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04" t="s">
        <v>553</v>
      </c>
      <c r="F415" s="204"/>
      <c r="G415" s="204"/>
      <c r="H415" s="204"/>
      <c r="V415" s="17"/>
      <c r="X415" s="23" t="s">
        <v>32</v>
      </c>
      <c r="Y415" s="20">
        <f>IF(B415="PAGADO",0,C420)</f>
        <v>0</v>
      </c>
      <c r="AA415" s="204" t="s">
        <v>553</v>
      </c>
      <c r="AB415" s="204"/>
      <c r="AC415" s="204"/>
      <c r="AD415" s="204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5" t="str">
        <f>IF(Y420&lt;0,"NO PAGAR","COBRAR'")</f>
        <v>NO PAGAR</v>
      </c>
      <c r="Y421" s="20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5" t="str">
        <f>IF(C420&lt;0,"NO PAGAR","COBRAR'")</f>
        <v>COBRAR'</v>
      </c>
      <c r="C422" s="20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8" t="s">
        <v>9</v>
      </c>
      <c r="C423" s="19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8" t="s">
        <v>9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00" t="s">
        <v>7</v>
      </c>
      <c r="AK425" s="201"/>
      <c r="AL425" s="201"/>
      <c r="AM425" s="202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00" t="s">
        <v>7</v>
      </c>
      <c r="F431" s="201"/>
      <c r="G431" s="20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0" t="s">
        <v>7</v>
      </c>
      <c r="AB431" s="201"/>
      <c r="AC431" s="202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00" t="s">
        <v>7</v>
      </c>
      <c r="O433" s="201"/>
      <c r="P433" s="201"/>
      <c r="Q433" s="202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18" t="s">
        <v>66</v>
      </c>
      <c r="F449" s="217" t="s">
        <v>28</v>
      </c>
      <c r="G449" s="217"/>
      <c r="H449" s="217"/>
      <c r="V449" s="17"/>
      <c r="X449" s="219" t="s">
        <v>66</v>
      </c>
      <c r="AB449" s="215" t="s">
        <v>29</v>
      </c>
      <c r="AC449" s="215"/>
      <c r="AD449" s="215"/>
    </row>
    <row r="450" spans="2:41">
      <c r="B450" s="218"/>
      <c r="F450" s="217"/>
      <c r="G450" s="217"/>
      <c r="H450" s="217"/>
      <c r="V450" s="17"/>
      <c r="X450" s="219"/>
      <c r="AB450" s="215"/>
      <c r="AC450" s="215"/>
      <c r="AD450" s="215"/>
    </row>
    <row r="451" spans="2:41" ht="23.25" customHeight="1">
      <c r="B451" s="218"/>
      <c r="F451" s="217"/>
      <c r="G451" s="217"/>
      <c r="H451" s="217"/>
      <c r="V451" s="17"/>
      <c r="X451" s="219"/>
      <c r="AB451" s="215"/>
      <c r="AC451" s="215"/>
      <c r="AD451" s="215"/>
    </row>
    <row r="452" spans="2:41" ht="23.25">
      <c r="B452" s="23" t="s">
        <v>32</v>
      </c>
      <c r="C452" s="20">
        <f>IF(X415="PAGADO",0,Y420)</f>
        <v>-64.009999999999991</v>
      </c>
      <c r="E452" s="204" t="s">
        <v>553</v>
      </c>
      <c r="F452" s="204"/>
      <c r="G452" s="204"/>
      <c r="H452" s="204"/>
      <c r="V452" s="17"/>
      <c r="X452" s="23" t="s">
        <v>32</v>
      </c>
      <c r="Y452" s="20">
        <f>IF(B452="PAGADO",0,C457)</f>
        <v>27.330000000000013</v>
      </c>
      <c r="AA452" s="204" t="s">
        <v>553</v>
      </c>
      <c r="AB452" s="204"/>
      <c r="AC452" s="204"/>
      <c r="AD452" s="204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7" t="str">
        <f>IF(C457&lt;0,"NO PAGAR","COBRAR")</f>
        <v>COBRAR</v>
      </c>
      <c r="C458" s="20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7" t="str">
        <f>IF(Y457&lt;0,"NO PAGAR","COBRAR")</f>
        <v>NO PAGAR</v>
      </c>
      <c r="Y458" s="20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8" t="s">
        <v>9</v>
      </c>
      <c r="C459" s="19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8" t="s">
        <v>9</v>
      </c>
      <c r="Y459" s="19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00" t="s">
        <v>7</v>
      </c>
      <c r="F468" s="201"/>
      <c r="G468" s="20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00" t="s">
        <v>7</v>
      </c>
      <c r="AB468" s="201"/>
      <c r="AC468" s="20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00" t="s">
        <v>7</v>
      </c>
      <c r="O470" s="201"/>
      <c r="P470" s="201"/>
      <c r="Q470" s="20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00" t="s">
        <v>7</v>
      </c>
      <c r="AK472" s="201"/>
      <c r="AL472" s="201"/>
      <c r="AM472" s="202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18" t="s">
        <v>66</v>
      </c>
      <c r="F488" s="221" t="s">
        <v>30</v>
      </c>
      <c r="G488" s="221"/>
      <c r="H488" s="221"/>
      <c r="V488" s="17"/>
      <c r="X488" s="219" t="s">
        <v>66</v>
      </c>
      <c r="AB488" s="217" t="s">
        <v>31</v>
      </c>
      <c r="AC488" s="217"/>
      <c r="AD488" s="217"/>
    </row>
    <row r="489" spans="1:43" ht="15" customHeight="1">
      <c r="B489" s="218"/>
      <c r="F489" s="221"/>
      <c r="G489" s="221"/>
      <c r="H489" s="221"/>
      <c r="V489" s="17"/>
      <c r="X489" s="219"/>
      <c r="AB489" s="217"/>
      <c r="AC489" s="217"/>
      <c r="AD489" s="217"/>
    </row>
    <row r="490" spans="1:43" ht="23.25" customHeight="1">
      <c r="B490" s="218"/>
      <c r="F490" s="221"/>
      <c r="G490" s="221"/>
      <c r="H490" s="221"/>
      <c r="V490" s="17"/>
      <c r="X490" s="219"/>
      <c r="AB490" s="217"/>
      <c r="AC490" s="217"/>
      <c r="AD490" s="217"/>
    </row>
    <row r="491" spans="1:43" ht="23.25">
      <c r="B491" s="23" t="s">
        <v>82</v>
      </c>
      <c r="C491" s="20">
        <f>IF(X452="PAGADO",0,Y457)</f>
        <v>-239.15</v>
      </c>
      <c r="E491" s="204" t="s">
        <v>553</v>
      </c>
      <c r="F491" s="204"/>
      <c r="G491" s="204"/>
      <c r="H491" s="204"/>
      <c r="V491" s="17"/>
      <c r="X491" s="23" t="s">
        <v>32</v>
      </c>
      <c r="Y491" s="20">
        <f>IF(B491="PAGADO",0,C496)</f>
        <v>0</v>
      </c>
      <c r="AA491" s="204" t="s">
        <v>553</v>
      </c>
      <c r="AB491" s="204"/>
      <c r="AC491" s="204"/>
      <c r="AD491" s="204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5" t="str">
        <f>IF(Y496&lt;0,"NO PAGAR","COBRAR'")</f>
        <v>COBRAR'</v>
      </c>
      <c r="Y497" s="205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05" t="str">
        <f>IF(C496&lt;0,"NO PAGAR","COBRAR'")</f>
        <v>COBRAR'</v>
      </c>
      <c r="C498" s="205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8" t="s">
        <v>9</v>
      </c>
      <c r="C499" s="19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8" t="s">
        <v>9</v>
      </c>
      <c r="Y499" s="19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00" t="s">
        <v>7</v>
      </c>
      <c r="F507" s="201"/>
      <c r="G507" s="20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00" t="s">
        <v>7</v>
      </c>
      <c r="AB507" s="201"/>
      <c r="AC507" s="20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00" t="s">
        <v>7</v>
      </c>
      <c r="O509" s="201"/>
      <c r="P509" s="201"/>
      <c r="Q509" s="202"/>
      <c r="R509" s="18">
        <f>SUM(R493:R508)</f>
        <v>25</v>
      </c>
      <c r="S509" s="3"/>
      <c r="V509" s="17"/>
      <c r="X509" s="12"/>
      <c r="Y509" s="10"/>
      <c r="AJ509" s="200" t="s">
        <v>7</v>
      </c>
      <c r="AK509" s="201"/>
      <c r="AL509" s="201"/>
      <c r="AM509" s="202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06" t="s">
        <v>29</v>
      </c>
      <c r="AD532" s="206"/>
      <c r="AE532" s="206"/>
    </row>
    <row r="533" spans="2:41" ht="15" customHeight="1">
      <c r="I533" s="75"/>
      <c r="J533" s="75"/>
      <c r="V533" s="17"/>
      <c r="AC533" s="206"/>
      <c r="AD533" s="206"/>
      <c r="AE533" s="206"/>
    </row>
    <row r="534" spans="2:41" ht="15" customHeight="1">
      <c r="H534" s="75"/>
      <c r="I534" s="75"/>
      <c r="J534" s="75"/>
      <c r="V534" s="17"/>
      <c r="AC534" s="206"/>
      <c r="AD534" s="206"/>
      <c r="AE534" s="206"/>
    </row>
    <row r="535" spans="2:41">
      <c r="B535" s="219" t="s">
        <v>67</v>
      </c>
      <c r="F535" s="217" t="s">
        <v>28</v>
      </c>
      <c r="G535" s="217"/>
      <c r="H535" s="217"/>
      <c r="V535" s="17"/>
    </row>
    <row r="536" spans="2:41">
      <c r="B536" s="219"/>
      <c r="F536" s="217"/>
      <c r="G536" s="217"/>
      <c r="H536" s="217"/>
      <c r="V536" s="17"/>
    </row>
    <row r="537" spans="2:41" ht="26.25" customHeight="1">
      <c r="B537" s="219"/>
      <c r="F537" s="217"/>
      <c r="G537" s="217"/>
      <c r="H537" s="217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04" t="s">
        <v>553</v>
      </c>
      <c r="F538" s="204"/>
      <c r="G538" s="204"/>
      <c r="H538" s="204"/>
      <c r="V538" s="17"/>
      <c r="X538" s="23" t="s">
        <v>32</v>
      </c>
      <c r="Y538" s="20">
        <f>IF(B538="PAGADO",0,C543)</f>
        <v>-76.499999999999773</v>
      </c>
      <c r="AA538" s="204" t="s">
        <v>553</v>
      </c>
      <c r="AB538" s="204"/>
      <c r="AC538" s="204"/>
      <c r="AD538" s="204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7" t="str">
        <f>IF(C543&lt;0,"NO PAGAR","COBRAR")</f>
        <v>NO PAGAR</v>
      </c>
      <c r="C544" s="20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7" t="str">
        <f>IF(Y543&lt;0,"NO PAGAR","COBRAR")</f>
        <v>COBRAR</v>
      </c>
      <c r="Y544" s="207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8" t="s">
        <v>9</v>
      </c>
      <c r="C545" s="19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8" t="s">
        <v>9</v>
      </c>
      <c r="Y545" s="19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00" t="s">
        <v>7</v>
      </c>
      <c r="F554" s="201"/>
      <c r="G554" s="202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00" t="s">
        <v>7</v>
      </c>
      <c r="AB554" s="201"/>
      <c r="AC554" s="202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0" t="s">
        <v>7</v>
      </c>
      <c r="O556" s="201"/>
      <c r="P556" s="201"/>
      <c r="Q556" s="202"/>
      <c r="R556" s="18">
        <f>SUM(R540:R555)</f>
        <v>985.81</v>
      </c>
      <c r="S556" s="3"/>
      <c r="V556" s="17"/>
      <c r="X556" s="12"/>
      <c r="Y556" s="10"/>
      <c r="AJ556" s="200" t="s">
        <v>7</v>
      </c>
      <c r="AK556" s="201"/>
      <c r="AL556" s="201"/>
      <c r="AM556" s="202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03" t="s">
        <v>31</v>
      </c>
      <c r="AB573" s="203"/>
      <c r="AC573" s="203"/>
    </row>
    <row r="574" spans="1:43" ht="15" customHeight="1">
      <c r="H574" s="75"/>
      <c r="I574" s="75"/>
      <c r="J574" s="75"/>
      <c r="V574" s="17"/>
      <c r="AA574" s="203"/>
      <c r="AB574" s="203"/>
      <c r="AC574" s="203"/>
    </row>
    <row r="575" spans="1:43">
      <c r="B575" s="218" t="s">
        <v>67</v>
      </c>
      <c r="F575" s="217" t="s">
        <v>30</v>
      </c>
      <c r="G575" s="217"/>
      <c r="H575" s="217"/>
      <c r="V575" s="17"/>
    </row>
    <row r="576" spans="1:43">
      <c r="B576" s="218"/>
      <c r="F576" s="217"/>
      <c r="G576" s="217"/>
      <c r="H576" s="217"/>
      <c r="V576" s="17"/>
    </row>
    <row r="577" spans="2:41" ht="26.25" customHeight="1">
      <c r="B577" s="218"/>
      <c r="F577" s="217"/>
      <c r="G577" s="217"/>
      <c r="H577" s="217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04" t="s">
        <v>553</v>
      </c>
      <c r="F578" s="204"/>
      <c r="G578" s="204"/>
      <c r="H578" s="204"/>
      <c r="V578" s="17"/>
      <c r="X578" s="23" t="s">
        <v>32</v>
      </c>
      <c r="Y578" s="20">
        <f>IF(B578="PAGADO",0,C583)</f>
        <v>0</v>
      </c>
      <c r="AA578" s="204" t="s">
        <v>553</v>
      </c>
      <c r="AB578" s="204"/>
      <c r="AC578" s="204"/>
      <c r="AD578" s="204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5" t="str">
        <f>IF(Y583&lt;0,"NO PAGAR","COBRAR'")</f>
        <v>COBRAR'</v>
      </c>
      <c r="Y584" s="205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05" t="str">
        <f>IF(C583&lt;0,"NO PAGAR","COBRAR'")</f>
        <v>COBRAR'</v>
      </c>
      <c r="C585" s="205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8" t="s">
        <v>9</v>
      </c>
      <c r="C586" s="199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8" t="s">
        <v>9</v>
      </c>
      <c r="Y586" s="199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00" t="s">
        <v>7</v>
      </c>
      <c r="F594" s="201"/>
      <c r="G594" s="202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00" t="s">
        <v>7</v>
      </c>
      <c r="AB594" s="201"/>
      <c r="AC594" s="202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00" t="s">
        <v>7</v>
      </c>
      <c r="O596" s="201"/>
      <c r="P596" s="201"/>
      <c r="Q596" s="202"/>
      <c r="R596" s="18">
        <f>SUM(R580:R595)</f>
        <v>0</v>
      </c>
      <c r="S596" s="3"/>
      <c r="V596" s="17"/>
      <c r="X596" s="12"/>
      <c r="Y596" s="10"/>
      <c r="AJ596" s="200" t="s">
        <v>7</v>
      </c>
      <c r="AK596" s="201"/>
      <c r="AL596" s="201"/>
      <c r="AM596" s="202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06" t="s">
        <v>29</v>
      </c>
      <c r="AD614" s="206"/>
      <c r="AE614" s="206"/>
    </row>
    <row r="615" spans="2:41" ht="15" customHeight="1">
      <c r="I615" s="75"/>
      <c r="J615" s="75"/>
      <c r="V615" s="17"/>
      <c r="AC615" s="206"/>
      <c r="AD615" s="206"/>
      <c r="AE615" s="206"/>
    </row>
    <row r="616" spans="2:41" ht="15" customHeight="1">
      <c r="H616" s="75"/>
      <c r="I616" s="75"/>
      <c r="J616" s="75"/>
      <c r="V616" s="17"/>
      <c r="AC616" s="206"/>
      <c r="AD616" s="206"/>
      <c r="AE616" s="206"/>
    </row>
    <row r="617" spans="2:41">
      <c r="B617" s="219" t="s">
        <v>68</v>
      </c>
      <c r="F617" s="217" t="s">
        <v>28</v>
      </c>
      <c r="G617" s="217"/>
      <c r="H617" s="217"/>
      <c r="V617" s="17"/>
    </row>
    <row r="618" spans="2:41">
      <c r="B618" s="219"/>
      <c r="F618" s="217"/>
      <c r="G618" s="217"/>
      <c r="H618" s="217"/>
      <c r="V618" s="17"/>
    </row>
    <row r="619" spans="2:41" ht="26.25" customHeight="1">
      <c r="B619" s="219"/>
      <c r="F619" s="217"/>
      <c r="G619" s="217"/>
      <c r="H619" s="217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04" t="s">
        <v>553</v>
      </c>
      <c r="F620" s="204"/>
      <c r="G620" s="204"/>
      <c r="H620" s="204"/>
      <c r="V620" s="17"/>
      <c r="X620" s="23" t="s">
        <v>32</v>
      </c>
      <c r="Y620" s="20">
        <f>IF(B620="PAGADO",0,C625)</f>
        <v>0</v>
      </c>
      <c r="AA620" s="204" t="s">
        <v>1169</v>
      </c>
      <c r="AB620" s="204"/>
      <c r="AC620" s="204"/>
      <c r="AD620" s="204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7" t="str">
        <f>IF(C625&lt;0,"NO PAGAR","COBRAR")</f>
        <v>COBRAR</v>
      </c>
      <c r="C626" s="20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7" t="str">
        <f>IF(Y625&lt;0,"NO PAGAR","COBRAR")</f>
        <v>COBRAR</v>
      </c>
      <c r="Y626" s="20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8" t="s">
        <v>9</v>
      </c>
      <c r="C627" s="199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8" t="s">
        <v>9</v>
      </c>
      <c r="Y627" s="19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00" t="s">
        <v>7</v>
      </c>
      <c r="F636" s="201"/>
      <c r="G636" s="202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00" t="s">
        <v>7</v>
      </c>
      <c r="AB636" s="201"/>
      <c r="AC636" s="202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00" t="s">
        <v>7</v>
      </c>
      <c r="O638" s="201"/>
      <c r="P638" s="201"/>
      <c r="Q638" s="202"/>
      <c r="R638" s="18">
        <f>SUM(R622:R637)</f>
        <v>0</v>
      </c>
      <c r="S638" s="3"/>
      <c r="V638" s="17"/>
      <c r="X638" s="12"/>
      <c r="Y638" s="10"/>
      <c r="AJ638" s="200" t="s">
        <v>7</v>
      </c>
      <c r="AK638" s="201"/>
      <c r="AL638" s="201"/>
      <c r="AM638" s="202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03" t="s">
        <v>31</v>
      </c>
      <c r="AB656" s="203"/>
      <c r="AC656" s="203"/>
    </row>
    <row r="657" spans="2:41" ht="15" customHeight="1">
      <c r="H657" s="75"/>
      <c r="I657" s="75"/>
      <c r="J657" s="75"/>
      <c r="V657" s="17"/>
      <c r="AA657" s="203"/>
      <c r="AB657" s="203"/>
      <c r="AC657" s="203"/>
    </row>
    <row r="658" spans="2:41">
      <c r="B658" s="218" t="s">
        <v>68</v>
      </c>
      <c r="F658" s="217" t="s">
        <v>30</v>
      </c>
      <c r="G658" s="217"/>
      <c r="H658" s="217"/>
      <c r="V658" s="17"/>
    </row>
    <row r="659" spans="2:41">
      <c r="B659" s="218"/>
      <c r="F659" s="217"/>
      <c r="G659" s="217"/>
      <c r="H659" s="217"/>
      <c r="V659" s="17"/>
    </row>
    <row r="660" spans="2:41" ht="26.25" customHeight="1">
      <c r="B660" s="218"/>
      <c r="F660" s="217"/>
      <c r="G660" s="217"/>
      <c r="H660" s="217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04" t="s">
        <v>553</v>
      </c>
      <c r="F661" s="204"/>
      <c r="G661" s="204"/>
      <c r="H661" s="204"/>
      <c r="V661" s="17"/>
      <c r="X661" s="23" t="s">
        <v>32</v>
      </c>
      <c r="Y661" s="20">
        <f>IF(B661="PAGADO",0,C666)</f>
        <v>0</v>
      </c>
      <c r="AA661" s="204" t="s">
        <v>553</v>
      </c>
      <c r="AB661" s="204"/>
      <c r="AC661" s="204"/>
      <c r="AD661" s="204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22" t="str">
        <f>IF(C666&lt;0,"NO PAGAR","COBRAR'")</f>
        <v>COBRAR'</v>
      </c>
      <c r="C667" s="222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5" t="str">
        <f>IF(Y666&lt;0,"NO PAGAR","COBRAR'")</f>
        <v>COBRAR'</v>
      </c>
      <c r="Y667" s="20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23"/>
      <c r="C668" s="223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8" t="s">
        <v>9</v>
      </c>
      <c r="C669" s="199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8" t="s">
        <v>9</v>
      </c>
      <c r="Y669" s="199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00" t="s">
        <v>7</v>
      </c>
      <c r="F677" s="201"/>
      <c r="G677" s="202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00" t="s">
        <v>7</v>
      </c>
      <c r="AB677" s="201"/>
      <c r="AC677" s="202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00" t="s">
        <v>7</v>
      </c>
      <c r="O679" s="201"/>
      <c r="P679" s="201"/>
      <c r="Q679" s="202"/>
      <c r="R679" s="18">
        <f>SUM(R663:R678)</f>
        <v>0</v>
      </c>
      <c r="S679" s="3"/>
      <c r="V679" s="17"/>
      <c r="X679" s="12"/>
      <c r="Y679" s="10"/>
      <c r="AJ679" s="200" t="s">
        <v>7</v>
      </c>
      <c r="AK679" s="201"/>
      <c r="AL679" s="201"/>
      <c r="AM679" s="202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06" t="s">
        <v>29</v>
      </c>
      <c r="AD698" s="206"/>
      <c r="AE698" s="206"/>
    </row>
    <row r="699" spans="2:31" ht="15" customHeight="1">
      <c r="I699" s="75"/>
      <c r="J699" s="75"/>
      <c r="V699" s="17"/>
      <c r="AC699" s="206"/>
      <c r="AD699" s="206"/>
      <c r="AE699" s="206"/>
    </row>
    <row r="700" spans="2:31" ht="15" customHeight="1">
      <c r="H700" s="75"/>
      <c r="I700" s="75"/>
      <c r="J700" s="75"/>
      <c r="V700" s="17"/>
      <c r="AC700" s="206"/>
      <c r="AD700" s="206"/>
      <c r="AE700" s="206"/>
    </row>
    <row r="701" spans="2:31">
      <c r="B701" s="219" t="s">
        <v>69</v>
      </c>
      <c r="F701" s="217" t="s">
        <v>28</v>
      </c>
      <c r="G701" s="217"/>
      <c r="H701" s="217"/>
      <c r="V701" s="17"/>
    </row>
    <row r="702" spans="2:31">
      <c r="B702" s="219"/>
      <c r="F702" s="217"/>
      <c r="G702" s="217"/>
      <c r="H702" s="217"/>
      <c r="V702" s="17"/>
    </row>
    <row r="703" spans="2:31" ht="26.25" customHeight="1">
      <c r="B703" s="219"/>
      <c r="F703" s="217"/>
      <c r="G703" s="217"/>
      <c r="H703" s="217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04" t="s">
        <v>553</v>
      </c>
      <c r="F704" s="204"/>
      <c r="G704" s="204"/>
      <c r="H704" s="204"/>
      <c r="O704" s="211" t="s">
        <v>110</v>
      </c>
      <c r="P704" s="211"/>
      <c r="Q704" s="211"/>
      <c r="R704" s="211"/>
      <c r="V704" s="17"/>
      <c r="X704" s="23" t="s">
        <v>82</v>
      </c>
      <c r="Y704" s="20">
        <f>IF(B704="PAGADO",0,C709)</f>
        <v>194.41000000000008</v>
      </c>
      <c r="AA704" s="204" t="s">
        <v>553</v>
      </c>
      <c r="AB704" s="204"/>
      <c r="AC704" s="204"/>
      <c r="AD704" s="204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7" t="str">
        <f>IF(C709&lt;0,"NO PAGAR","COBRAR")</f>
        <v>COBRAR</v>
      </c>
      <c r="C710" s="207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7" t="str">
        <f>IF(Y709&lt;0,"NO PAGAR","COBRAR")</f>
        <v>COBRAR</v>
      </c>
      <c r="Y710" s="207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8" t="s">
        <v>9</v>
      </c>
      <c r="C711" s="199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8" t="s">
        <v>9</v>
      </c>
      <c r="Y711" s="199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00" t="s">
        <v>7</v>
      </c>
      <c r="F720" s="201"/>
      <c r="G720" s="202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00" t="s">
        <v>7</v>
      </c>
      <c r="AB720" s="201"/>
      <c r="AC720" s="202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00" t="s">
        <v>7</v>
      </c>
      <c r="O722" s="201"/>
      <c r="P722" s="201"/>
      <c r="Q722" s="202"/>
      <c r="R722" s="18">
        <f>SUM(R706:R721)</f>
        <v>520</v>
      </c>
      <c r="S722" s="3"/>
      <c r="V722" s="17"/>
      <c r="X722" s="12"/>
      <c r="Y722" s="10"/>
      <c r="AJ722" s="200" t="s">
        <v>7</v>
      </c>
      <c r="AK722" s="201"/>
      <c r="AL722" s="201"/>
      <c r="AM722" s="202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03" t="s">
        <v>31</v>
      </c>
      <c r="AB741" s="203"/>
      <c r="AC741" s="203"/>
    </row>
    <row r="742" spans="1:43" ht="15" customHeight="1">
      <c r="H742" s="75"/>
      <c r="I742" s="75"/>
      <c r="J742" s="75"/>
      <c r="V742" s="17"/>
      <c r="AA742" s="203"/>
      <c r="AB742" s="203"/>
      <c r="AC742" s="203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04" t="s">
        <v>553</v>
      </c>
      <c r="F744" s="204"/>
      <c r="G744" s="204"/>
      <c r="H744" s="204"/>
      <c r="V744" s="17"/>
      <c r="X744" s="23" t="s">
        <v>32</v>
      </c>
      <c r="Y744" s="20">
        <f>IF(B744="PAGADO",0,C749)</f>
        <v>0</v>
      </c>
      <c r="AA744" s="204" t="s">
        <v>553</v>
      </c>
      <c r="AB744" s="204"/>
      <c r="AC744" s="204"/>
      <c r="AD744" s="204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5" t="str">
        <f>IF(Y749&lt;0,"NO PAGAR","COBRAR'")</f>
        <v>COBRAR'</v>
      </c>
      <c r="Y750" s="205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05" t="str">
        <f>IF(C749&lt;0,"NO PAGAR","COBRAR'")</f>
        <v>COBRAR'</v>
      </c>
      <c r="C751" s="205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8" t="s">
        <v>9</v>
      </c>
      <c r="C752" s="19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8" t="s">
        <v>9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00" t="s">
        <v>7</v>
      </c>
      <c r="F760" s="201"/>
      <c r="G760" s="202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00" t="s">
        <v>7</v>
      </c>
      <c r="AB760" s="201"/>
      <c r="AC760" s="202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00" t="s">
        <v>7</v>
      </c>
      <c r="O762" s="201"/>
      <c r="P762" s="201"/>
      <c r="Q762" s="202"/>
      <c r="R762" s="18">
        <f>SUM(R746:R761)</f>
        <v>0</v>
      </c>
      <c r="S762" s="3"/>
      <c r="V762" s="17"/>
      <c r="X762" s="12"/>
      <c r="Y762" s="10"/>
      <c r="AJ762" s="200" t="s">
        <v>7</v>
      </c>
      <c r="AK762" s="201"/>
      <c r="AL762" s="201"/>
      <c r="AM762" s="202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06" t="s">
        <v>29</v>
      </c>
      <c r="AD782" s="206"/>
      <c r="AE782" s="206"/>
    </row>
    <row r="783" spans="5:31" ht="15" customHeight="1">
      <c r="H783" s="75" t="s">
        <v>28</v>
      </c>
      <c r="I783" s="75"/>
      <c r="J783" s="75"/>
      <c r="V783" s="17"/>
      <c r="AC783" s="206"/>
      <c r="AD783" s="206"/>
      <c r="AE783" s="206"/>
    </row>
    <row r="784" spans="5:31" ht="15" customHeight="1">
      <c r="H784" s="75"/>
      <c r="I784" s="75"/>
      <c r="J784" s="75"/>
      <c r="V784" s="17"/>
      <c r="AC784" s="206"/>
      <c r="AD784" s="206"/>
      <c r="AE784" s="206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04" t="s">
        <v>553</v>
      </c>
      <c r="F788" s="204"/>
      <c r="G788" s="204"/>
      <c r="H788" s="204"/>
      <c r="V788" s="17"/>
      <c r="X788" s="23" t="s">
        <v>32</v>
      </c>
      <c r="Y788" s="20">
        <f>IF(B788="PAGADO",0,C793)</f>
        <v>0</v>
      </c>
      <c r="AA788" s="204" t="s">
        <v>1169</v>
      </c>
      <c r="AB788" s="204"/>
      <c r="AC788" s="204"/>
      <c r="AD788" s="204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7" t="str">
        <f>IF(C793&lt;0,"NO PAGAR","COBRAR")</f>
        <v>COBRAR</v>
      </c>
      <c r="C794" s="20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7" t="str">
        <f>IF(Y793&lt;0,"NO PAGAR","COBRAR")</f>
        <v>COBRAR</v>
      </c>
      <c r="Y794" s="20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8" t="s">
        <v>9</v>
      </c>
      <c r="C795" s="199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8" t="s">
        <v>9</v>
      </c>
      <c r="Y795" s="199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00" t="s">
        <v>7</v>
      </c>
      <c r="F804" s="201"/>
      <c r="G804" s="202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00" t="s">
        <v>7</v>
      </c>
      <c r="AB804" s="201"/>
      <c r="AC804" s="202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00" t="s">
        <v>7</v>
      </c>
      <c r="O806" s="201"/>
      <c r="P806" s="201"/>
      <c r="Q806" s="202"/>
      <c r="R806" s="18">
        <f>SUM(R790:R805)</f>
        <v>7</v>
      </c>
      <c r="S806" s="3"/>
      <c r="V806" s="17"/>
      <c r="X806" s="12"/>
      <c r="Y806" s="10"/>
      <c r="AJ806" s="200" t="s">
        <v>7</v>
      </c>
      <c r="AK806" s="201"/>
      <c r="AL806" s="201"/>
      <c r="AM806" s="202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03" t="s">
        <v>31</v>
      </c>
      <c r="AB828" s="203"/>
      <c r="AC828" s="203"/>
    </row>
    <row r="829" spans="1:43" ht="15" customHeight="1">
      <c r="H829" s="75"/>
      <c r="I829" s="75"/>
      <c r="J829" s="75"/>
      <c r="V829" s="17"/>
      <c r="AA829" s="203"/>
      <c r="AB829" s="203"/>
      <c r="AC829" s="203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04" t="s">
        <v>553</v>
      </c>
      <c r="F833" s="204"/>
      <c r="G833" s="204"/>
      <c r="H833" s="204"/>
      <c r="V833" s="17"/>
      <c r="X833" s="23" t="s">
        <v>32</v>
      </c>
      <c r="Y833" s="20">
        <f>IF(B1633="PAGADO",0,C838)</f>
        <v>488.84900000000005</v>
      </c>
      <c r="AA833" s="204" t="s">
        <v>20</v>
      </c>
      <c r="AB833" s="204"/>
      <c r="AC833" s="204"/>
      <c r="AD833" s="204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488.84900000000005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488.84900000000005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5" t="str">
        <f>IF(Y838&lt;0,"NO PAGAR","COBRAR'")</f>
        <v>COBRAR'</v>
      </c>
      <c r="Y839" s="205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05" t="str">
        <f>IF(C838&lt;0,"NO PAGAR","COBRAR'")</f>
        <v>COBRAR'</v>
      </c>
      <c r="C840" s="205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8" t="s">
        <v>9</v>
      </c>
      <c r="C841" s="19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8" t="s">
        <v>9</v>
      </c>
      <c r="Y841" s="199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00" t="s">
        <v>7</v>
      </c>
      <c r="F849" s="201"/>
      <c r="G849" s="202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00" t="s">
        <v>7</v>
      </c>
      <c r="AB849" s="201"/>
      <c r="AC849" s="202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00" t="s">
        <v>7</v>
      </c>
      <c r="O851" s="201"/>
      <c r="P851" s="201"/>
      <c r="Q851" s="202"/>
      <c r="R851" s="18">
        <f>SUM(R835:R850)</f>
        <v>0</v>
      </c>
      <c r="S851" s="3"/>
      <c r="V851" s="17"/>
      <c r="X851" s="12"/>
      <c r="Y851" s="10"/>
      <c r="AJ851" s="200" t="s">
        <v>7</v>
      </c>
      <c r="AK851" s="201"/>
      <c r="AL851" s="201"/>
      <c r="AM851" s="202"/>
      <c r="AN851" s="18">
        <f>SUM(AN835:AN850)</f>
        <v>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215.61099999999999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206" t="s">
        <v>29</v>
      </c>
      <c r="AD876" s="206"/>
      <c r="AE876" s="206"/>
    </row>
    <row r="877" spans="8:31" ht="15" customHeight="1">
      <c r="H877" s="75" t="s">
        <v>28</v>
      </c>
      <c r="I877" s="75"/>
      <c r="J877" s="75"/>
      <c r="V877" s="17"/>
      <c r="AC877" s="206"/>
      <c r="AD877" s="206"/>
      <c r="AE877" s="206"/>
    </row>
    <row r="878" spans="8:31" ht="15" customHeight="1">
      <c r="H878" s="75"/>
      <c r="I878" s="75"/>
      <c r="J878" s="75"/>
      <c r="V878" s="17"/>
      <c r="AC878" s="206"/>
      <c r="AD878" s="206"/>
      <c r="AE878" s="206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488.84900000000005</v>
      </c>
      <c r="E882" s="204" t="s">
        <v>553</v>
      </c>
      <c r="F882" s="204"/>
      <c r="G882" s="204"/>
      <c r="H882" s="204"/>
      <c r="V882" s="17"/>
      <c r="X882" s="23" t="s">
        <v>32</v>
      </c>
      <c r="Y882" s="20">
        <f>IF(B882="PAGADO",0,C887)</f>
        <v>488.84900000000005</v>
      </c>
      <c r="AA882" s="204" t="s">
        <v>20</v>
      </c>
      <c r="AB882" s="204"/>
      <c r="AC882" s="204"/>
      <c r="AD882" s="204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488.84900000000005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488.84900000000005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488.84900000000005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488.84900000000005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207" t="str">
        <f>IF(C887&lt;0,"NO PAGAR","COBRAR")</f>
        <v>COBRAR</v>
      </c>
      <c r="C888" s="20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7" t="str">
        <f>IF(Y887&lt;0,"NO PAGAR","COBRAR")</f>
        <v>COBRAR</v>
      </c>
      <c r="Y888" s="207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8" t="s">
        <v>9</v>
      </c>
      <c r="C889" s="199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8" t="s">
        <v>9</v>
      </c>
      <c r="Y889" s="199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200" t="s">
        <v>7</v>
      </c>
      <c r="F898" s="201"/>
      <c r="G898" s="202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200" t="s">
        <v>7</v>
      </c>
      <c r="AB898" s="201"/>
      <c r="AC898" s="202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200" t="s">
        <v>7</v>
      </c>
      <c r="O900" s="201"/>
      <c r="P900" s="201"/>
      <c r="Q900" s="202"/>
      <c r="R900" s="18">
        <f>SUM(R884:R899)</f>
        <v>0</v>
      </c>
      <c r="S900" s="3"/>
      <c r="V900" s="17"/>
      <c r="X900" s="12"/>
      <c r="Y900" s="10"/>
      <c r="AJ900" s="200" t="s">
        <v>7</v>
      </c>
      <c r="AK900" s="201"/>
      <c r="AL900" s="201"/>
      <c r="AM900" s="202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5" t="s">
        <v>30</v>
      </c>
      <c r="I922" s="75"/>
      <c r="J922" s="75"/>
      <c r="V922" s="17"/>
      <c r="AA922" s="203" t="s">
        <v>31</v>
      </c>
      <c r="AB922" s="203"/>
      <c r="AC922" s="203"/>
    </row>
    <row r="923" spans="1:43" ht="15" customHeight="1">
      <c r="H923" s="75"/>
      <c r="I923" s="75"/>
      <c r="J923" s="75"/>
      <c r="V923" s="17"/>
      <c r="AA923" s="203"/>
      <c r="AB923" s="203"/>
      <c r="AC923" s="203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488.84900000000005</v>
      </c>
      <c r="E927" s="204" t="s">
        <v>553</v>
      </c>
      <c r="F927" s="204"/>
      <c r="G927" s="204"/>
      <c r="H927" s="204"/>
      <c r="V927" s="17"/>
      <c r="X927" s="23" t="s">
        <v>32</v>
      </c>
      <c r="Y927" s="20">
        <f>IF(B1727="PAGADO",0,C932)</f>
        <v>488.84900000000005</v>
      </c>
      <c r="AA927" s="204" t="s">
        <v>20</v>
      </c>
      <c r="AB927" s="204"/>
      <c r="AC927" s="204"/>
      <c r="AD927" s="204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488.84900000000005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488.84900000000005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488.84900000000005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488.84900000000005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05" t="str">
        <f>IF(Y932&lt;0,"NO PAGAR","COBRAR'")</f>
        <v>COBRAR'</v>
      </c>
      <c r="Y933" s="205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205" t="str">
        <f>IF(C932&lt;0,"NO PAGAR","COBRAR'")</f>
        <v>COBRAR'</v>
      </c>
      <c r="C934" s="205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8" t="s">
        <v>9</v>
      </c>
      <c r="C935" s="19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8" t="s">
        <v>9</v>
      </c>
      <c r="Y935" s="19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200" t="s">
        <v>7</v>
      </c>
      <c r="F943" s="201"/>
      <c r="G943" s="202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200" t="s">
        <v>7</v>
      </c>
      <c r="AB943" s="201"/>
      <c r="AC943" s="202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200" t="s">
        <v>7</v>
      </c>
      <c r="O945" s="201"/>
      <c r="P945" s="201"/>
      <c r="Q945" s="202"/>
      <c r="R945" s="18">
        <f>SUM(R929:R944)</f>
        <v>0</v>
      </c>
      <c r="S945" s="3"/>
      <c r="V945" s="17"/>
      <c r="X945" s="12"/>
      <c r="Y945" s="10"/>
      <c r="AJ945" s="200" t="s">
        <v>7</v>
      </c>
      <c r="AK945" s="201"/>
      <c r="AL945" s="201"/>
      <c r="AM945" s="202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206" t="s">
        <v>29</v>
      </c>
      <c r="AD969" s="206"/>
      <c r="AE969" s="206"/>
    </row>
    <row r="970" spans="2:41" ht="15" customHeight="1">
      <c r="H970" s="75" t="s">
        <v>28</v>
      </c>
      <c r="I970" s="75"/>
      <c r="J970" s="75"/>
      <c r="V970" s="17"/>
      <c r="AC970" s="206"/>
      <c r="AD970" s="206"/>
      <c r="AE970" s="206"/>
    </row>
    <row r="971" spans="2:41" ht="15" customHeight="1">
      <c r="H971" s="75"/>
      <c r="I971" s="75"/>
      <c r="J971" s="75"/>
      <c r="V971" s="17"/>
      <c r="AC971" s="206"/>
      <c r="AD971" s="206"/>
      <c r="AE971" s="206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488.84900000000005</v>
      </c>
      <c r="E975" s="204" t="s">
        <v>553</v>
      </c>
      <c r="F975" s="204"/>
      <c r="G975" s="204"/>
      <c r="H975" s="204"/>
      <c r="V975" s="17"/>
      <c r="X975" s="23" t="s">
        <v>32</v>
      </c>
      <c r="Y975" s="20">
        <f>IF(B975="PAGADO",0,C980)</f>
        <v>488.84900000000005</v>
      </c>
      <c r="AA975" s="204" t="s">
        <v>20</v>
      </c>
      <c r="AB975" s="204"/>
      <c r="AC975" s="204"/>
      <c r="AD975" s="204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488.84900000000005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488.84900000000005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488.84900000000005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488.84900000000005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207" t="str">
        <f>IF(C980&lt;0,"NO PAGAR","COBRAR")</f>
        <v>COBRAR</v>
      </c>
      <c r="C981" s="20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7" t="str">
        <f>IF(Y980&lt;0,"NO PAGAR","COBRAR")</f>
        <v>COBRAR</v>
      </c>
      <c r="Y981" s="207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8" t="s">
        <v>9</v>
      </c>
      <c r="C982" s="199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8" t="s">
        <v>9</v>
      </c>
      <c r="Y982" s="199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200" t="s">
        <v>7</v>
      </c>
      <c r="F991" s="201"/>
      <c r="G991" s="202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200" t="s">
        <v>7</v>
      </c>
      <c r="AB991" s="201"/>
      <c r="AC991" s="202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200" t="s">
        <v>7</v>
      </c>
      <c r="O993" s="201"/>
      <c r="P993" s="201"/>
      <c r="Q993" s="202"/>
      <c r="R993" s="18">
        <f>SUM(R977:R992)</f>
        <v>0</v>
      </c>
      <c r="S993" s="3"/>
      <c r="V993" s="17"/>
      <c r="X993" s="12"/>
      <c r="Y993" s="10"/>
      <c r="AJ993" s="200" t="s">
        <v>7</v>
      </c>
      <c r="AK993" s="201"/>
      <c r="AL993" s="201"/>
      <c r="AM993" s="202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5" t="s">
        <v>30</v>
      </c>
      <c r="I1015" s="75"/>
      <c r="J1015" s="75"/>
      <c r="V1015" s="17"/>
      <c r="AA1015" s="203" t="s">
        <v>31</v>
      </c>
      <c r="AB1015" s="203"/>
      <c r="AC1015" s="203"/>
    </row>
    <row r="1016" spans="1:43" ht="15" customHeight="1">
      <c r="H1016" s="75"/>
      <c r="I1016" s="75"/>
      <c r="J1016" s="75"/>
      <c r="V1016" s="17"/>
      <c r="AA1016" s="203"/>
      <c r="AB1016" s="203"/>
      <c r="AC1016" s="203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488.84900000000005</v>
      </c>
      <c r="E1020" s="204" t="s">
        <v>553</v>
      </c>
      <c r="F1020" s="204"/>
      <c r="G1020" s="204"/>
      <c r="H1020" s="204"/>
      <c r="V1020" s="17"/>
      <c r="X1020" s="23" t="s">
        <v>32</v>
      </c>
      <c r="Y1020" s="20">
        <f>IF(B1820="PAGADO",0,C1025)</f>
        <v>488.84900000000005</v>
      </c>
      <c r="AA1020" s="204" t="s">
        <v>20</v>
      </c>
      <c r="AB1020" s="204"/>
      <c r="AC1020" s="204"/>
      <c r="AD1020" s="204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488.84900000000005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488.84900000000005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488.84900000000005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488.84900000000005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205" t="str">
        <f>IF(Y1025&lt;0,"NO PAGAR","COBRAR'")</f>
        <v>COBRAR'</v>
      </c>
      <c r="Y1026" s="205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205" t="str">
        <f>IF(C1025&lt;0,"NO PAGAR","COBRAR'")</f>
        <v>COBRAR'</v>
      </c>
      <c r="C1027" s="205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8" t="s">
        <v>9</v>
      </c>
      <c r="C1028" s="19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8" t="s">
        <v>9</v>
      </c>
      <c r="Y1028" s="199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200" t="s">
        <v>7</v>
      </c>
      <c r="F1036" s="201"/>
      <c r="G1036" s="202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200" t="s">
        <v>7</v>
      </c>
      <c r="AB1036" s="201"/>
      <c r="AC1036" s="202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200" t="s">
        <v>7</v>
      </c>
      <c r="O1038" s="201"/>
      <c r="P1038" s="201"/>
      <c r="Q1038" s="202"/>
      <c r="R1038" s="18">
        <f>SUM(R1022:R1037)</f>
        <v>0</v>
      </c>
      <c r="S1038" s="3"/>
      <c r="V1038" s="17"/>
      <c r="X1038" s="12"/>
      <c r="Y1038" s="10"/>
      <c r="AJ1038" s="200" t="s">
        <v>7</v>
      </c>
      <c r="AK1038" s="201"/>
      <c r="AL1038" s="201"/>
      <c r="AM1038" s="202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A778" zoomScale="82" zoomScaleNormal="82" workbookViewId="0">
      <selection activeCell="B785" sqref="B785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4" t="s">
        <v>83</v>
      </c>
      <c r="F8" s="204"/>
      <c r="G8" s="204"/>
      <c r="H8" s="204"/>
      <c r="V8" s="17"/>
      <c r="X8" s="23" t="s">
        <v>130</v>
      </c>
      <c r="Y8" s="20">
        <f>IF(B8="PAGADO",0,C13)</f>
        <v>0</v>
      </c>
      <c r="AA8" s="204" t="s">
        <v>20</v>
      </c>
      <c r="AB8" s="204"/>
      <c r="AC8" s="204"/>
      <c r="AD8" s="204"/>
      <c r="AK8" s="216" t="s">
        <v>10</v>
      </c>
      <c r="AL8" s="216"/>
      <c r="AM8" s="216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00" t="s">
        <v>7</v>
      </c>
      <c r="AB24" s="201"/>
      <c r="AC24" s="20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102.65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4" t="s">
        <v>197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83</v>
      </c>
      <c r="AB53" s="204"/>
      <c r="AC53" s="204"/>
      <c r="AD53" s="204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06" t="s">
        <v>29</v>
      </c>
      <c r="AD96" s="206"/>
      <c r="AE96" s="206"/>
    </row>
    <row r="97" spans="2:41">
      <c r="H97" s="203" t="s">
        <v>28</v>
      </c>
      <c r="I97" s="203"/>
      <c r="J97" s="203"/>
      <c r="V97" s="17"/>
      <c r="AC97" s="206"/>
      <c r="AD97" s="206"/>
      <c r="AE97" s="206"/>
    </row>
    <row r="98" spans="2:41">
      <c r="H98" s="203"/>
      <c r="I98" s="203"/>
      <c r="J98" s="203"/>
      <c r="V98" s="17"/>
      <c r="AC98" s="206"/>
      <c r="AD98" s="206"/>
      <c r="AE98" s="20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04" t="s">
        <v>83</v>
      </c>
      <c r="F102" s="204"/>
      <c r="G102" s="204"/>
      <c r="H102" s="204"/>
      <c r="V102" s="17"/>
      <c r="X102" s="23" t="s">
        <v>32</v>
      </c>
      <c r="Y102" s="20">
        <f>IF(B102="PAGADO",0,C107)</f>
        <v>0</v>
      </c>
      <c r="AA102" s="204" t="s">
        <v>20</v>
      </c>
      <c r="AB102" s="204"/>
      <c r="AC102" s="204"/>
      <c r="AD102" s="204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7" t="str">
        <f>IF(C107&lt;0,"NO PAGAR","COBRAR")</f>
        <v>COBRAR</v>
      </c>
      <c r="C108" s="20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7" t="str">
        <f>IF(Y107&lt;0,"NO PAGAR","COBRAR")</f>
        <v>NO PAGAR</v>
      </c>
      <c r="Y108" s="20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8" t="s">
        <v>9</v>
      </c>
      <c r="C109" s="19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8" t="s">
        <v>9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00" t="s">
        <v>7</v>
      </c>
      <c r="F118" s="201"/>
      <c r="G118" s="20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00" t="s">
        <v>7</v>
      </c>
      <c r="AB118" s="201"/>
      <c r="AC118" s="20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00" t="s">
        <v>7</v>
      </c>
      <c r="O120" s="201"/>
      <c r="P120" s="201"/>
      <c r="Q120" s="202"/>
      <c r="R120" s="18">
        <f>SUM(R104:R119)</f>
        <v>0</v>
      </c>
      <c r="S120" s="3"/>
      <c r="V120" s="17"/>
      <c r="X120" s="12"/>
      <c r="Y120" s="10"/>
      <c r="AJ120" s="200" t="s">
        <v>7</v>
      </c>
      <c r="AK120" s="201"/>
      <c r="AL120" s="201"/>
      <c r="AM120" s="202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03" t="s">
        <v>30</v>
      </c>
      <c r="I128" s="203"/>
      <c r="J128" s="203"/>
      <c r="V128" s="17"/>
      <c r="AA128" s="203" t="s">
        <v>31</v>
      </c>
      <c r="AB128" s="203"/>
      <c r="AC128" s="203"/>
    </row>
    <row r="129" spans="2:41">
      <c r="H129" s="203"/>
      <c r="I129" s="203"/>
      <c r="J129" s="203"/>
      <c r="V129" s="17"/>
      <c r="AA129" s="203"/>
      <c r="AB129" s="203"/>
      <c r="AC129" s="203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04" t="s">
        <v>20</v>
      </c>
      <c r="F133" s="204"/>
      <c r="G133" s="204"/>
      <c r="H133" s="204"/>
      <c r="V133" s="17"/>
      <c r="X133" s="23" t="s">
        <v>32</v>
      </c>
      <c r="Y133" s="20">
        <f>IF(B133="PAGADO",0,C138)</f>
        <v>0</v>
      </c>
      <c r="AA133" s="204" t="s">
        <v>20</v>
      </c>
      <c r="AB133" s="204"/>
      <c r="AC133" s="204"/>
      <c r="AD133" s="204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5" t="str">
        <f>IF(Y138&lt;0,"NO PAGAR","COBRAR'")</f>
        <v>COBRAR'</v>
      </c>
      <c r="Y139" s="205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05" t="str">
        <f>IF(C138&lt;0,"NO PAGAR","COBRAR'")</f>
        <v>COBRAR'</v>
      </c>
      <c r="C140" s="205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8" t="s">
        <v>9</v>
      </c>
      <c r="C141" s="19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8" t="s">
        <v>9</v>
      </c>
      <c r="Y141" s="19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00" t="s">
        <v>7</v>
      </c>
      <c r="F149" s="201"/>
      <c r="G149" s="20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00" t="s">
        <v>7</v>
      </c>
      <c r="AB149" s="201"/>
      <c r="AC149" s="20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00" t="s">
        <v>7</v>
      </c>
      <c r="O151" s="201"/>
      <c r="P151" s="201"/>
      <c r="Q151" s="202"/>
      <c r="R151" s="18">
        <f>SUM(R135:R150)</f>
        <v>0</v>
      </c>
      <c r="S151" s="3"/>
      <c r="V151" s="17"/>
      <c r="X151" s="12"/>
      <c r="Y151" s="10"/>
      <c r="AJ151" s="200" t="s">
        <v>7</v>
      </c>
      <c r="AK151" s="201"/>
      <c r="AL151" s="201"/>
      <c r="AM151" s="202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06" t="s">
        <v>29</v>
      </c>
      <c r="AD167" s="206"/>
      <c r="AE167" s="206"/>
    </row>
    <row r="168" spans="2:41">
      <c r="H168" s="203" t="s">
        <v>28</v>
      </c>
      <c r="I168" s="203"/>
      <c r="J168" s="203"/>
      <c r="V168" s="17"/>
      <c r="AC168" s="206"/>
      <c r="AD168" s="206"/>
      <c r="AE168" s="206"/>
    </row>
    <row r="169" spans="2:41">
      <c r="H169" s="203"/>
      <c r="I169" s="203"/>
      <c r="J169" s="203"/>
      <c r="V169" s="17"/>
      <c r="AC169" s="206"/>
      <c r="AD169" s="206"/>
      <c r="AE169" s="20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04" t="s">
        <v>20</v>
      </c>
      <c r="F173" s="204"/>
      <c r="G173" s="204"/>
      <c r="H173" s="204"/>
      <c r="V173" s="17"/>
      <c r="X173" s="23" t="s">
        <v>32</v>
      </c>
      <c r="Y173" s="20">
        <f>IF(B172="PAGADO",0,C177)</f>
        <v>76.029999999999973</v>
      </c>
      <c r="AA173" s="204" t="s">
        <v>433</v>
      </c>
      <c r="AB173" s="204"/>
      <c r="AC173" s="204"/>
      <c r="AD173" s="204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7" t="str">
        <f>IF(C177&lt;0,"NO PAGAR","COBRAR")</f>
        <v>COBRAR</v>
      </c>
      <c r="C178" s="20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8" t="s">
        <v>9</v>
      </c>
      <c r="C179" s="19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7" t="str">
        <f>IF(Y178&lt;0,"NO PAGAR","COBRAR")</f>
        <v>NO PAGAR</v>
      </c>
      <c r="Y179" s="20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8" t="s">
        <v>9</v>
      </c>
      <c r="Y180" s="19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00" t="s">
        <v>7</v>
      </c>
      <c r="F189" s="201"/>
      <c r="G189" s="20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00" t="s">
        <v>7</v>
      </c>
      <c r="AB189" s="201"/>
      <c r="AC189" s="20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00" t="s">
        <v>7</v>
      </c>
      <c r="O191" s="201"/>
      <c r="P191" s="201"/>
      <c r="Q191" s="202"/>
      <c r="R191" s="18">
        <f>SUM(R175:R190)</f>
        <v>0</v>
      </c>
      <c r="S191" s="3"/>
      <c r="V191" s="17"/>
      <c r="X191" s="12"/>
      <c r="Y191" s="10"/>
      <c r="AJ191" s="200" t="s">
        <v>7</v>
      </c>
      <c r="AK191" s="201"/>
      <c r="AL191" s="201"/>
      <c r="AM191" s="202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03" t="s">
        <v>30</v>
      </c>
      <c r="I213" s="203"/>
      <c r="J213" s="203"/>
      <c r="V213" s="17"/>
      <c r="AA213" s="203" t="s">
        <v>31</v>
      </c>
      <c r="AB213" s="203"/>
      <c r="AC213" s="203"/>
    </row>
    <row r="214" spans="1:43">
      <c r="H214" s="203"/>
      <c r="I214" s="203"/>
      <c r="J214" s="203"/>
      <c r="V214" s="17"/>
      <c r="AA214" s="203"/>
      <c r="AB214" s="203"/>
      <c r="AC214" s="203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04" t="s">
        <v>493</v>
      </c>
      <c r="F218" s="204"/>
      <c r="G218" s="204"/>
      <c r="H218" s="204"/>
      <c r="V218" s="17"/>
      <c r="X218" s="23" t="s">
        <v>32</v>
      </c>
      <c r="Y218" s="20">
        <f>IF(B239="PAGADO",0,C222)</f>
        <v>293.27999999999997</v>
      </c>
      <c r="AA218" s="204" t="s">
        <v>530</v>
      </c>
      <c r="AB218" s="204"/>
      <c r="AC218" s="204"/>
      <c r="AD218" s="204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05" t="str">
        <f>IF(C222&lt;0,"NO PAGAR","COBRAR'")</f>
        <v>COBRAR'</v>
      </c>
      <c r="C224" s="205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5" t="str">
        <f>IF(Y223&lt;0,"NO PAGAR","COBRAR'")</f>
        <v>NO PAGAR</v>
      </c>
      <c r="Y224" s="205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8" t="s">
        <v>9</v>
      </c>
      <c r="C225" s="19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8" t="s">
        <v>9</v>
      </c>
      <c r="Y226" s="19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00" t="s">
        <v>7</v>
      </c>
      <c r="F234" s="201"/>
      <c r="G234" s="20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00" t="s">
        <v>7</v>
      </c>
      <c r="AB234" s="201"/>
      <c r="AC234" s="20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00" t="s">
        <v>7</v>
      </c>
      <c r="O236" s="201"/>
      <c r="P236" s="201"/>
      <c r="Q236" s="202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00" t="s">
        <v>7</v>
      </c>
      <c r="AK236" s="201"/>
      <c r="AL236" s="201"/>
      <c r="AM236" s="202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06" t="s">
        <v>29</v>
      </c>
      <c r="AD259" s="206"/>
      <c r="AE259" s="206"/>
    </row>
    <row r="260" spans="2:41">
      <c r="H260" s="203" t="s">
        <v>28</v>
      </c>
      <c r="I260" s="203"/>
      <c r="J260" s="203"/>
      <c r="V260" s="17"/>
      <c r="AC260" s="206"/>
      <c r="AD260" s="206"/>
      <c r="AE260" s="206"/>
    </row>
    <row r="261" spans="2:41">
      <c r="H261" s="203"/>
      <c r="I261" s="203"/>
      <c r="J261" s="203"/>
      <c r="V261" s="17"/>
      <c r="AC261" s="206"/>
      <c r="AD261" s="206"/>
      <c r="AE261" s="20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04" t="s">
        <v>590</v>
      </c>
      <c r="F265" s="204"/>
      <c r="G265" s="204"/>
      <c r="H265" s="204"/>
      <c r="V265" s="17"/>
      <c r="X265" s="23" t="s">
        <v>32</v>
      </c>
      <c r="Y265" s="20">
        <f>IF(B264="PAGADO",0,C269)</f>
        <v>205.25000000000011</v>
      </c>
      <c r="AA265" s="204" t="s">
        <v>433</v>
      </c>
      <c r="AB265" s="204"/>
      <c r="AC265" s="204"/>
      <c r="AD265" s="204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7" t="str">
        <f>IF(C269&lt;0,"NO PAGAR","COBRAR")</f>
        <v>COBRAR</v>
      </c>
      <c r="C270" s="20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8" t="s">
        <v>9</v>
      </c>
      <c r="C271" s="19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7" t="str">
        <f>IF(Y270&lt;0,"NO PAGAR","COBRAR")</f>
        <v>COBRAR</v>
      </c>
      <c r="Y271" s="20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8" t="s">
        <v>9</v>
      </c>
      <c r="Y272" s="19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00" t="s">
        <v>7</v>
      </c>
      <c r="F281" s="201"/>
      <c r="G281" s="20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00" t="s">
        <v>7</v>
      </c>
      <c r="AB281" s="201"/>
      <c r="AC281" s="20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00" t="s">
        <v>7</v>
      </c>
      <c r="O283" s="201"/>
      <c r="P283" s="201"/>
      <c r="Q283" s="202"/>
      <c r="R283" s="18">
        <f>SUM(R267:R282)</f>
        <v>40</v>
      </c>
      <c r="S283" s="3"/>
      <c r="V283" s="17"/>
      <c r="X283" s="12"/>
      <c r="Y283" s="10"/>
      <c r="AJ283" s="200" t="s">
        <v>7</v>
      </c>
      <c r="AK283" s="201"/>
      <c r="AL283" s="201"/>
      <c r="AM283" s="202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03" t="s">
        <v>30</v>
      </c>
      <c r="I305" s="203"/>
      <c r="J305" s="203"/>
      <c r="V305" s="17"/>
      <c r="AA305" s="203" t="s">
        <v>31</v>
      </c>
      <c r="AB305" s="203"/>
      <c r="AC305" s="203"/>
    </row>
    <row r="306" spans="2:41">
      <c r="H306" s="203"/>
      <c r="I306" s="203"/>
      <c r="J306" s="203"/>
      <c r="V306" s="17"/>
      <c r="AA306" s="203"/>
      <c r="AB306" s="203"/>
      <c r="AC306" s="203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04" t="s">
        <v>433</v>
      </c>
      <c r="F310" s="204"/>
      <c r="G310" s="204"/>
      <c r="H310" s="204"/>
      <c r="V310" s="17"/>
      <c r="X310" s="23" t="s">
        <v>32</v>
      </c>
      <c r="Y310" s="20">
        <f>IF(B1022="PAGADO",0,C315)</f>
        <v>-647.71</v>
      </c>
      <c r="AA310" s="204" t="s">
        <v>700</v>
      </c>
      <c r="AB310" s="204"/>
      <c r="AC310" s="204"/>
      <c r="AD310" s="204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5" t="str">
        <f>IF(Y315&lt;0,"NO PAGAR","COBRAR'")</f>
        <v>NO PAGAR</v>
      </c>
      <c r="Y316" s="205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5" t="str">
        <f>IF(C315&lt;0,"NO PAGAR","COBRAR'")</f>
        <v>NO PAGAR</v>
      </c>
      <c r="C317" s="205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8" t="s">
        <v>9</v>
      </c>
      <c r="C318" s="199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8" t="s">
        <v>9</v>
      </c>
      <c r="Y318" s="19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00" t="s">
        <v>7</v>
      </c>
      <c r="F326" s="201"/>
      <c r="G326" s="20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00" t="s">
        <v>7</v>
      </c>
      <c r="AB326" s="201"/>
      <c r="AC326" s="20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00" t="s">
        <v>7</v>
      </c>
      <c r="O328" s="201"/>
      <c r="P328" s="201"/>
      <c r="Q328" s="202"/>
      <c r="R328" s="18">
        <f>SUM(R312:R327)</f>
        <v>2600</v>
      </c>
      <c r="S328" s="3"/>
      <c r="V328" s="17"/>
      <c r="X328" s="12"/>
      <c r="Y328" s="10"/>
      <c r="AJ328" s="200" t="s">
        <v>7</v>
      </c>
      <c r="AK328" s="201"/>
      <c r="AL328" s="201"/>
      <c r="AM328" s="202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03" t="s">
        <v>28</v>
      </c>
      <c r="I345" s="203"/>
      <c r="J345" s="203"/>
      <c r="V345" s="17"/>
    </row>
    <row r="346" spans="2:41">
      <c r="H346" s="203"/>
      <c r="I346" s="203"/>
      <c r="J346" s="203"/>
      <c r="V346" s="17"/>
    </row>
    <row r="347" spans="2:41">
      <c r="V347" s="17"/>
      <c r="X347" s="219" t="s">
        <v>64</v>
      </c>
      <c r="AB347" s="215" t="s">
        <v>29</v>
      </c>
      <c r="AC347" s="215"/>
      <c r="AD347" s="215"/>
    </row>
    <row r="348" spans="2:41">
      <c r="V348" s="17"/>
      <c r="X348" s="219"/>
      <c r="AB348" s="215"/>
      <c r="AC348" s="215"/>
      <c r="AD348" s="215"/>
    </row>
    <row r="349" spans="2:41" ht="23.25">
      <c r="B349" s="22" t="s">
        <v>64</v>
      </c>
      <c r="V349" s="17"/>
      <c r="X349" s="219"/>
      <c r="AB349" s="215"/>
      <c r="AC349" s="215"/>
      <c r="AD349" s="215"/>
    </row>
    <row r="350" spans="2:41" ht="23.25">
      <c r="B350" s="23" t="s">
        <v>32</v>
      </c>
      <c r="C350" s="20">
        <f>IF(X310="PAGADO",0,Y315)</f>
        <v>-785.77</v>
      </c>
      <c r="E350" s="204" t="s">
        <v>433</v>
      </c>
      <c r="F350" s="204"/>
      <c r="G350" s="204"/>
      <c r="H350" s="204"/>
      <c r="V350" s="17"/>
      <c r="X350" s="23" t="s">
        <v>32</v>
      </c>
      <c r="Y350" s="20">
        <f>IF(B350="PAGADO",0,C355)</f>
        <v>-215.76999999999998</v>
      </c>
      <c r="AA350" s="204" t="s">
        <v>700</v>
      </c>
      <c r="AB350" s="204"/>
      <c r="AC350" s="204"/>
      <c r="AD350" s="204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7" t="str">
        <f>IF(C355&lt;0,"NO PAGAR","COBRAR")</f>
        <v>NO PAGAR</v>
      </c>
      <c r="C356" s="20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7" t="str">
        <f>IF(Y355&lt;0,"NO PAGAR","COBRAR")</f>
        <v>COBRAR</v>
      </c>
      <c r="Y356" s="207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8" t="s">
        <v>9</v>
      </c>
      <c r="C357" s="19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8" t="s">
        <v>9</v>
      </c>
      <c r="Y357" s="19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00" t="s">
        <v>7</v>
      </c>
      <c r="AK361" s="201"/>
      <c r="AL361" s="201"/>
      <c r="AM361" s="202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00" t="s">
        <v>7</v>
      </c>
      <c r="F366" s="201"/>
      <c r="G366" s="20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00" t="s">
        <v>7</v>
      </c>
      <c r="AB366" s="201"/>
      <c r="AC366" s="202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00" t="s">
        <v>7</v>
      </c>
      <c r="O368" s="201"/>
      <c r="P368" s="201"/>
      <c r="Q368" s="202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03" t="s">
        <v>30</v>
      </c>
      <c r="I384" s="203"/>
      <c r="J384" s="203"/>
      <c r="V384" s="17"/>
      <c r="AA384" s="203" t="s">
        <v>31</v>
      </c>
      <c r="AB384" s="203"/>
      <c r="AC384" s="203"/>
    </row>
    <row r="385" spans="2:41">
      <c r="H385" s="203"/>
      <c r="I385" s="203"/>
      <c r="J385" s="203"/>
      <c r="V385" s="17"/>
      <c r="AA385" s="203"/>
      <c r="AB385" s="203"/>
      <c r="AC385" s="203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04" t="s">
        <v>776</v>
      </c>
      <c r="F389" s="204"/>
      <c r="G389" s="204"/>
      <c r="H389" s="204"/>
      <c r="V389" s="17"/>
      <c r="X389" s="23" t="s">
        <v>32</v>
      </c>
      <c r="Y389" s="20">
        <f>IF(B1115="PAGADO",0,C394)</f>
        <v>-132.38000000000011</v>
      </c>
      <c r="AA389" s="204" t="s">
        <v>840</v>
      </c>
      <c r="AB389" s="204"/>
      <c r="AC389" s="204"/>
      <c r="AD389" s="204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5" t="str">
        <f>IF(Y394&lt;0,"NO PAGAR","COBRAR'")</f>
        <v>COBRAR'</v>
      </c>
      <c r="Y395" s="205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05" t="str">
        <f>IF(C394&lt;0,"NO PAGAR","COBRAR'")</f>
        <v>NO PAGAR</v>
      </c>
      <c r="C396" s="205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8" t="s">
        <v>9</v>
      </c>
      <c r="C397" s="19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8" t="s">
        <v>9</v>
      </c>
      <c r="Y397" s="19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00" t="s">
        <v>7</v>
      </c>
      <c r="AK399" s="201"/>
      <c r="AL399" s="201"/>
      <c r="AM399" s="202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00" t="s">
        <v>7</v>
      </c>
      <c r="F405" s="201"/>
      <c r="G405" s="20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00" t="s">
        <v>7</v>
      </c>
      <c r="AB405" s="201"/>
      <c r="AC405" s="202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00" t="s">
        <v>7</v>
      </c>
      <c r="O407" s="201"/>
      <c r="P407" s="201"/>
      <c r="Q407" s="202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03" t="s">
        <v>28</v>
      </c>
      <c r="I419" s="203"/>
      <c r="J419" s="203"/>
      <c r="V419" s="17"/>
      <c r="AC419" s="24"/>
      <c r="AD419" s="24"/>
      <c r="AE419" s="24"/>
    </row>
    <row r="420" spans="2:41" ht="15" customHeight="1">
      <c r="H420" s="203"/>
      <c r="I420" s="203"/>
      <c r="J420" s="203"/>
      <c r="V420" s="17"/>
      <c r="AC420" s="24"/>
      <c r="AD420" s="24"/>
      <c r="AE420" s="24"/>
    </row>
    <row r="421" spans="2:41" ht="23.25">
      <c r="V421" s="17"/>
      <c r="AB421" s="206" t="s">
        <v>29</v>
      </c>
      <c r="AC421" s="20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04" t="s">
        <v>776</v>
      </c>
      <c r="F424" s="204"/>
      <c r="G424" s="204"/>
      <c r="H424" s="204"/>
      <c r="V424" s="17"/>
      <c r="X424" s="23" t="s">
        <v>32</v>
      </c>
      <c r="Y424" s="20">
        <f>IF(B424="PAGADO",0,C429)</f>
        <v>233.90999999999997</v>
      </c>
      <c r="AA424" s="204" t="s">
        <v>433</v>
      </c>
      <c r="AB424" s="204"/>
      <c r="AC424" s="204"/>
      <c r="AD424" s="204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7" t="str">
        <f>IF(C429&lt;0,"NO PAGAR","COBRAR")</f>
        <v>COBRAR</v>
      </c>
      <c r="C430" s="20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7" t="str">
        <f>IF(Y429&lt;0,"NO PAGAR","COBRAR")</f>
        <v>COBRAR</v>
      </c>
      <c r="Y430" s="20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8" t="s">
        <v>9</v>
      </c>
      <c r="C431" s="19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8" t="s">
        <v>9</v>
      </c>
      <c r="Y431" s="19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00" t="s">
        <v>7</v>
      </c>
      <c r="AK439" s="201"/>
      <c r="AL439" s="201"/>
      <c r="AM439" s="202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00" t="s">
        <v>7</v>
      </c>
      <c r="F440" s="201"/>
      <c r="G440" s="20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00" t="s">
        <v>7</v>
      </c>
      <c r="AB440" s="201"/>
      <c r="AC440" s="202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00" t="s">
        <v>7</v>
      </c>
      <c r="O442" s="201"/>
      <c r="P442" s="201"/>
      <c r="Q442" s="202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03" t="s">
        <v>30</v>
      </c>
      <c r="I459" s="203"/>
      <c r="J459" s="203"/>
      <c r="V459" s="17"/>
      <c r="AA459" s="203" t="s">
        <v>31</v>
      </c>
      <c r="AB459" s="203"/>
      <c r="AC459" s="203"/>
    </row>
    <row r="460" spans="1:43">
      <c r="H460" s="203"/>
      <c r="I460" s="203"/>
      <c r="J460" s="203"/>
      <c r="V460" s="17"/>
      <c r="AA460" s="203"/>
      <c r="AB460" s="203"/>
      <c r="AC460" s="203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04" t="s">
        <v>776</v>
      </c>
      <c r="F464" s="204"/>
      <c r="G464" s="204"/>
      <c r="H464" s="204"/>
      <c r="V464" s="17"/>
      <c r="X464" s="23" t="s">
        <v>32</v>
      </c>
      <c r="Y464" s="20">
        <f>IF(B464="PAGADO",0,C469)</f>
        <v>0</v>
      </c>
      <c r="AA464" s="204" t="s">
        <v>433</v>
      </c>
      <c r="AB464" s="204"/>
      <c r="AC464" s="204"/>
      <c r="AD464" s="204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5" t="str">
        <f>IF(Y469&lt;0,"NO PAGAR","COBRAR'")</f>
        <v>COBRAR'</v>
      </c>
      <c r="Y470" s="205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05" t="str">
        <f>IF(C469&lt;0,"NO PAGAR","COBRAR'")</f>
        <v>COBRAR'</v>
      </c>
      <c r="C471" s="205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8" t="s">
        <v>9</v>
      </c>
      <c r="C472" s="19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8" t="s">
        <v>9</v>
      </c>
      <c r="Y472" s="19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00" t="s">
        <v>7</v>
      </c>
      <c r="F480" s="201"/>
      <c r="G480" s="20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00" t="s">
        <v>7</v>
      </c>
      <c r="AB480" s="201"/>
      <c r="AC480" s="20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00" t="s">
        <v>7</v>
      </c>
      <c r="O482" s="201"/>
      <c r="P482" s="201"/>
      <c r="Q482" s="202"/>
      <c r="R482" s="18">
        <f>SUM(R466:R481)</f>
        <v>25</v>
      </c>
      <c r="S482" s="3"/>
      <c r="V482" s="17"/>
      <c r="X482" s="12"/>
      <c r="Y482" s="10"/>
      <c r="AJ482" s="200" t="s">
        <v>7</v>
      </c>
      <c r="AK482" s="201"/>
      <c r="AL482" s="201"/>
      <c r="AM482" s="202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06" t="s">
        <v>29</v>
      </c>
      <c r="AD491" s="206"/>
      <c r="AE491" s="206"/>
    </row>
    <row r="492" spans="2:42">
      <c r="H492" s="203" t="s">
        <v>28</v>
      </c>
      <c r="I492" s="203"/>
      <c r="J492" s="203"/>
      <c r="V492" s="17"/>
      <c r="AC492" s="206"/>
      <c r="AD492" s="206"/>
      <c r="AE492" s="206"/>
    </row>
    <row r="493" spans="2:42">
      <c r="H493" s="203"/>
      <c r="I493" s="203"/>
      <c r="J493" s="203"/>
      <c r="V493" s="17"/>
      <c r="AC493" s="206"/>
      <c r="AD493" s="206"/>
      <c r="AE493" s="206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04" t="s">
        <v>776</v>
      </c>
      <c r="F497" s="204"/>
      <c r="G497" s="204"/>
      <c r="H497" s="204"/>
      <c r="V497" s="17"/>
      <c r="X497" s="23" t="s">
        <v>32</v>
      </c>
      <c r="Y497" s="20">
        <f>IF(B497="PAGADO",0,C502)</f>
        <v>-76.500000000000227</v>
      </c>
      <c r="AA497" s="204" t="s">
        <v>530</v>
      </c>
      <c r="AB497" s="204"/>
      <c r="AC497" s="204"/>
      <c r="AD497" s="204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7" t="str">
        <f>IF(C502&lt;0,"NO PAGAR","COBRAR")</f>
        <v>NO PAGAR</v>
      </c>
      <c r="C503" s="20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7" t="str">
        <f>IF(Y502&lt;0,"NO PAGAR","COBRAR")</f>
        <v>COBRAR</v>
      </c>
      <c r="Y503" s="20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8" t="s">
        <v>9</v>
      </c>
      <c r="C504" s="19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8" t="s">
        <v>9</v>
      </c>
      <c r="Y504" s="19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00" t="s">
        <v>7</v>
      </c>
      <c r="F513" s="201"/>
      <c r="G513" s="202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00" t="s">
        <v>7</v>
      </c>
      <c r="AB513" s="201"/>
      <c r="AC513" s="202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00" t="s">
        <v>7</v>
      </c>
      <c r="O515" s="201"/>
      <c r="P515" s="201"/>
      <c r="Q515" s="202"/>
      <c r="R515" s="18">
        <f>SUM(R499:R514)</f>
        <v>1250.68</v>
      </c>
      <c r="S515" s="3"/>
      <c r="V515" s="17"/>
      <c r="X515" s="12"/>
      <c r="Y515" s="10"/>
      <c r="AJ515" s="200" t="s">
        <v>7</v>
      </c>
      <c r="AK515" s="201"/>
      <c r="AL515" s="201"/>
      <c r="AM515" s="202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03" t="s">
        <v>30</v>
      </c>
      <c r="I533" s="203"/>
      <c r="J533" s="203"/>
      <c r="V533" s="17"/>
      <c r="AA533" s="203" t="s">
        <v>31</v>
      </c>
      <c r="AB533" s="203"/>
      <c r="AC533" s="203"/>
    </row>
    <row r="534" spans="1:43">
      <c r="H534" s="203"/>
      <c r="I534" s="203"/>
      <c r="J534" s="203"/>
      <c r="V534" s="17"/>
      <c r="AA534" s="203"/>
      <c r="AB534" s="203"/>
      <c r="AC534" s="203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04" t="s">
        <v>433</v>
      </c>
      <c r="F538" s="204"/>
      <c r="G538" s="204"/>
      <c r="H538" s="204"/>
      <c r="V538" s="17"/>
      <c r="X538" s="23" t="s">
        <v>32</v>
      </c>
      <c r="Y538" s="20">
        <f>IF(B538="PAGADO",0,C543)</f>
        <v>0</v>
      </c>
      <c r="AA538" s="204" t="s">
        <v>433</v>
      </c>
      <c r="AB538" s="204"/>
      <c r="AC538" s="204"/>
      <c r="AD538" s="204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5" t="str">
        <f>IF(Y543&lt;0,"NO PAGAR","COBRAR'")</f>
        <v>COBRAR'</v>
      </c>
      <c r="Y544" s="205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05" t="str">
        <f>IF(C543&lt;0,"NO PAGAR","COBRAR'")</f>
        <v>COBRAR'</v>
      </c>
      <c r="C545" s="205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8" t="s">
        <v>9</v>
      </c>
      <c r="C546" s="199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8" t="s">
        <v>9</v>
      </c>
      <c r="Y546" s="199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00" t="s">
        <v>7</v>
      </c>
      <c r="F554" s="201"/>
      <c r="G554" s="202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00" t="s">
        <v>7</v>
      </c>
      <c r="AB554" s="201"/>
      <c r="AC554" s="202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0" t="s">
        <v>7</v>
      </c>
      <c r="O556" s="201"/>
      <c r="P556" s="201"/>
      <c r="Q556" s="202"/>
      <c r="R556" s="18">
        <f>SUM(R540:R555)</f>
        <v>0</v>
      </c>
      <c r="S556" s="3"/>
      <c r="V556" s="17"/>
      <c r="X556" s="12"/>
      <c r="Y556" s="10"/>
      <c r="AJ556" s="200" t="s">
        <v>7</v>
      </c>
      <c r="AK556" s="201"/>
      <c r="AL556" s="201"/>
      <c r="AM556" s="202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06" t="s">
        <v>29</v>
      </c>
      <c r="AD565" s="206"/>
      <c r="AE565" s="206"/>
    </row>
    <row r="566" spans="2:41">
      <c r="H566" s="203" t="s">
        <v>28</v>
      </c>
      <c r="I566" s="203"/>
      <c r="J566" s="203"/>
      <c r="V566" s="17"/>
      <c r="AC566" s="206"/>
      <c r="AD566" s="206"/>
      <c r="AE566" s="206"/>
    </row>
    <row r="567" spans="2:41">
      <c r="H567" s="203"/>
      <c r="I567" s="203"/>
      <c r="J567" s="203"/>
      <c r="V567" s="17"/>
      <c r="AC567" s="206"/>
      <c r="AD567" s="206"/>
      <c r="AE567" s="206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04" t="s">
        <v>20</v>
      </c>
      <c r="F571" s="204"/>
      <c r="G571" s="204"/>
      <c r="H571" s="204"/>
      <c r="V571" s="17"/>
      <c r="X571" s="23" t="s">
        <v>32</v>
      </c>
      <c r="Y571" s="20">
        <f>IF(B571="PAGADO",0,C576)</f>
        <v>0</v>
      </c>
      <c r="AA571" s="204" t="s">
        <v>1168</v>
      </c>
      <c r="AB571" s="204"/>
      <c r="AC571" s="204"/>
      <c r="AD571" s="204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7" t="str">
        <f>IF(C576&lt;0,"NO PAGAR","COBRAR")</f>
        <v>COBRAR</v>
      </c>
      <c r="C577" s="207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7" t="str">
        <f>IF(Y576&lt;0,"NO PAGAR","COBRAR")</f>
        <v>NO PAGAR</v>
      </c>
      <c r="Y577" s="20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8" t="s">
        <v>9</v>
      </c>
      <c r="C578" s="199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8" t="s">
        <v>9</v>
      </c>
      <c r="Y578" s="199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00" t="s">
        <v>7</v>
      </c>
      <c r="F587" s="201"/>
      <c r="G587" s="202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00" t="s">
        <v>7</v>
      </c>
      <c r="AB587" s="201"/>
      <c r="AC587" s="202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00" t="s">
        <v>7</v>
      </c>
      <c r="O589" s="201"/>
      <c r="P589" s="201"/>
      <c r="Q589" s="202"/>
      <c r="R589" s="18">
        <f>SUM(R573:R588)</f>
        <v>0</v>
      </c>
      <c r="S589" s="3"/>
      <c r="V589" s="17"/>
      <c r="X589" s="12"/>
      <c r="Y589" s="10"/>
      <c r="AJ589" s="200" t="s">
        <v>7</v>
      </c>
      <c r="AK589" s="201"/>
      <c r="AL589" s="201"/>
      <c r="AM589" s="202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03" t="s">
        <v>30</v>
      </c>
      <c r="I611" s="203"/>
      <c r="J611" s="203"/>
      <c r="V611" s="17"/>
      <c r="AA611" s="203" t="s">
        <v>31</v>
      </c>
      <c r="AB611" s="203"/>
      <c r="AC611" s="203"/>
    </row>
    <row r="612" spans="1:43">
      <c r="H612" s="203"/>
      <c r="I612" s="203"/>
      <c r="J612" s="203"/>
      <c r="V612" s="17"/>
      <c r="AA612" s="203"/>
      <c r="AB612" s="203"/>
      <c r="AC612" s="203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04" t="s">
        <v>1168</v>
      </c>
      <c r="F616" s="204"/>
      <c r="G616" s="204"/>
      <c r="H616" s="204"/>
      <c r="V616" s="17"/>
      <c r="X616" s="23" t="s">
        <v>32</v>
      </c>
      <c r="Y616" s="20">
        <f>IF(B616="PAGADO",0,C621)</f>
        <v>0</v>
      </c>
      <c r="AA616" s="204" t="s">
        <v>1168</v>
      </c>
      <c r="AB616" s="204"/>
      <c r="AC616" s="204"/>
      <c r="AD616" s="204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5" t="str">
        <f>IF(Y621&lt;0,"NO PAGAR","COBRAR'")</f>
        <v>COBRAR'</v>
      </c>
      <c r="Y622" s="205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05" t="str">
        <f>IF(C621&lt;0,"NO PAGAR","COBRAR'")</f>
        <v>COBRAR'</v>
      </c>
      <c r="C623" s="205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8" t="s">
        <v>9</v>
      </c>
      <c r="C624" s="199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8" t="s">
        <v>9</v>
      </c>
      <c r="Y624" s="19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00" t="s">
        <v>7</v>
      </c>
      <c r="F632" s="201"/>
      <c r="G632" s="202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00" t="s">
        <v>7</v>
      </c>
      <c r="AB632" s="201"/>
      <c r="AC632" s="202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00" t="s">
        <v>7</v>
      </c>
      <c r="O634" s="201"/>
      <c r="P634" s="201"/>
      <c r="Q634" s="202"/>
      <c r="R634" s="18">
        <f>SUM(R618:R633)</f>
        <v>0</v>
      </c>
      <c r="S634" s="3"/>
      <c r="V634" s="17"/>
      <c r="X634" s="12"/>
      <c r="Y634" s="10"/>
      <c r="AJ634" s="200" t="s">
        <v>7</v>
      </c>
      <c r="AK634" s="201"/>
      <c r="AL634" s="201"/>
      <c r="AM634" s="202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03" t="s">
        <v>28</v>
      </c>
      <c r="I654" s="203"/>
      <c r="J654" s="203"/>
      <c r="V654" s="17"/>
      <c r="AC654" s="24" t="s">
        <v>29</v>
      </c>
      <c r="AD654" s="24"/>
      <c r="AE654" s="24"/>
    </row>
    <row r="655" spans="2:31" ht="15" customHeight="1">
      <c r="H655" s="203"/>
      <c r="I655" s="203"/>
      <c r="J655" s="203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04" t="s">
        <v>1168</v>
      </c>
      <c r="F657" s="204"/>
      <c r="G657" s="204"/>
      <c r="H657" s="204"/>
      <c r="O657" s="211" t="s">
        <v>110</v>
      </c>
      <c r="P657" s="211"/>
      <c r="Q657" s="211"/>
      <c r="V657" s="17"/>
      <c r="X657" s="23" t="s">
        <v>130</v>
      </c>
      <c r="Y657" s="20">
        <f>IF(B657="PAGADO",0,C662)</f>
        <v>-699.46999999999935</v>
      </c>
      <c r="AA657" s="204" t="s">
        <v>20</v>
      </c>
      <c r="AB657" s="204"/>
      <c r="AC657" s="204"/>
      <c r="AD657" s="204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7" t="str">
        <f>IF(C662&lt;0,"NO PAGAR","COBRAR")</f>
        <v>NO PAGAR</v>
      </c>
      <c r="C663" s="207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7" t="str">
        <f>IF(Y662&lt;0,"NO PAGAR","COBRAR")</f>
        <v>COBRAR</v>
      </c>
      <c r="Y663" s="207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8" t="s">
        <v>9</v>
      </c>
      <c r="C664" s="199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8" t="s">
        <v>9</v>
      </c>
      <c r="Y664" s="19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00" t="s">
        <v>7</v>
      </c>
      <c r="F673" s="201"/>
      <c r="G673" s="202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00" t="s">
        <v>7</v>
      </c>
      <c r="AB673" s="201"/>
      <c r="AC673" s="202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00" t="s">
        <v>7</v>
      </c>
      <c r="O675" s="201"/>
      <c r="P675" s="201"/>
      <c r="Q675" s="202"/>
      <c r="R675" s="18">
        <f>SUM(R659:R674)</f>
        <v>2399.1799999999998</v>
      </c>
      <c r="S675" s="3"/>
      <c r="V675" s="17"/>
      <c r="X675" s="12"/>
      <c r="Y675" s="10"/>
      <c r="AJ675" s="200" t="s">
        <v>7</v>
      </c>
      <c r="AK675" s="201"/>
      <c r="AL675" s="201"/>
      <c r="AM675" s="202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03" t="s">
        <v>30</v>
      </c>
      <c r="I697" s="203"/>
      <c r="J697" s="203"/>
      <c r="V697" s="17"/>
      <c r="AA697" s="203" t="s">
        <v>31</v>
      </c>
      <c r="AB697" s="203"/>
      <c r="AC697" s="203"/>
    </row>
    <row r="698" spans="1:43">
      <c r="H698" s="203"/>
      <c r="I698" s="203"/>
      <c r="J698" s="203"/>
      <c r="V698" s="17"/>
      <c r="AA698" s="203"/>
      <c r="AB698" s="203"/>
      <c r="AC698" s="203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04" t="s">
        <v>20</v>
      </c>
      <c r="F700" s="204"/>
      <c r="G700" s="204"/>
      <c r="H700" s="204"/>
      <c r="V700" s="17"/>
      <c r="X700" s="23" t="s">
        <v>32</v>
      </c>
      <c r="Y700" s="20">
        <f>IF(B700="PAGADO",0,C705)</f>
        <v>0</v>
      </c>
      <c r="AA700" s="204" t="s">
        <v>433</v>
      </c>
      <c r="AB700" s="204"/>
      <c r="AC700" s="204"/>
      <c r="AD700" s="204"/>
      <c r="AK700" s="204" t="s">
        <v>10</v>
      </c>
      <c r="AL700" s="204"/>
      <c r="AM700" s="204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5" t="str">
        <f>IF(Y705&lt;0,"NO PAGAR","COBRAR'")</f>
        <v>COBRAR'</v>
      </c>
      <c r="Y706" s="205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05" t="str">
        <f>IF(C705&lt;0,"NO PAGAR","COBRAR'")</f>
        <v>COBRAR'</v>
      </c>
      <c r="C707" s="205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8" t="s">
        <v>9</v>
      </c>
      <c r="C708" s="199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8" t="s">
        <v>9</v>
      </c>
      <c r="Y708" s="19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00" t="s">
        <v>7</v>
      </c>
      <c r="F716" s="201"/>
      <c r="G716" s="202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00" t="s">
        <v>7</v>
      </c>
      <c r="AB716" s="201"/>
      <c r="AC716" s="202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00" t="s">
        <v>7</v>
      </c>
      <c r="O718" s="201"/>
      <c r="P718" s="201"/>
      <c r="Q718" s="202"/>
      <c r="R718" s="18">
        <f>SUM(R702:R717)</f>
        <v>0</v>
      </c>
      <c r="S718" s="3"/>
      <c r="V718" s="17"/>
      <c r="X718" s="12"/>
      <c r="Y718" s="10"/>
      <c r="AJ718" s="200" t="s">
        <v>7</v>
      </c>
      <c r="AK718" s="201"/>
      <c r="AL718" s="201"/>
      <c r="AM718" s="202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06" t="s">
        <v>29</v>
      </c>
      <c r="AD739" s="206"/>
      <c r="AE739" s="206"/>
    </row>
    <row r="740" spans="2:41">
      <c r="H740" s="203" t="s">
        <v>28</v>
      </c>
      <c r="I740" s="203"/>
      <c r="J740" s="203"/>
      <c r="V740" s="17"/>
      <c r="AC740" s="206"/>
      <c r="AD740" s="206"/>
      <c r="AE740" s="206"/>
    </row>
    <row r="741" spans="2:41">
      <c r="H741" s="203"/>
      <c r="I741" s="203"/>
      <c r="J741" s="203"/>
      <c r="V741" s="17"/>
      <c r="AC741" s="206"/>
      <c r="AD741" s="206"/>
      <c r="AE741" s="206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04" t="s">
        <v>20</v>
      </c>
      <c r="F745" s="204"/>
      <c r="G745" s="204"/>
      <c r="H745" s="204"/>
      <c r="V745" s="17"/>
      <c r="X745" s="23" t="s">
        <v>32</v>
      </c>
      <c r="Y745" s="20">
        <f>IF(B745="PAGADO",0,C750)</f>
        <v>0</v>
      </c>
      <c r="AA745" s="204" t="s">
        <v>20</v>
      </c>
      <c r="AB745" s="204"/>
      <c r="AC745" s="204"/>
      <c r="AD745" s="204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7" t="str">
        <f>IF(C750&lt;0,"NO PAGAR","COBRAR")</f>
        <v>COBRAR</v>
      </c>
      <c r="C751" s="20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7" t="str">
        <f>IF(Y750&lt;0,"NO PAGAR","COBRAR")</f>
        <v>COBRAR</v>
      </c>
      <c r="Y751" s="20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8" t="s">
        <v>9</v>
      </c>
      <c r="C752" s="19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8" t="s">
        <v>9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00" t="s">
        <v>7</v>
      </c>
      <c r="F761" s="201"/>
      <c r="G761" s="202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00" t="s">
        <v>7</v>
      </c>
      <c r="AB761" s="201"/>
      <c r="AC761" s="202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00" t="s">
        <v>7</v>
      </c>
      <c r="O763" s="201"/>
      <c r="P763" s="201"/>
      <c r="Q763" s="202"/>
      <c r="R763" s="18">
        <f>SUM(R747:R762)</f>
        <v>7</v>
      </c>
      <c r="S763" s="3"/>
      <c r="V763" s="17"/>
      <c r="X763" s="12"/>
      <c r="Y763" s="10"/>
      <c r="AJ763" s="200" t="s">
        <v>7</v>
      </c>
      <c r="AK763" s="201"/>
      <c r="AL763" s="201"/>
      <c r="AM763" s="202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03" t="s">
        <v>30</v>
      </c>
      <c r="I785" s="203"/>
      <c r="J785" s="203"/>
      <c r="V785" s="17"/>
      <c r="AA785" s="203" t="s">
        <v>31</v>
      </c>
      <c r="AB785" s="203"/>
      <c r="AC785" s="203"/>
    </row>
    <row r="786" spans="2:41">
      <c r="H786" s="203"/>
      <c r="I786" s="203"/>
      <c r="J786" s="203"/>
      <c r="V786" s="17"/>
      <c r="AA786" s="203"/>
      <c r="AB786" s="203"/>
      <c r="AC786" s="203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IF(X745="PAGADO",0,Y750)</f>
        <v>221.71999999999997</v>
      </c>
      <c r="E790" s="204" t="s">
        <v>20</v>
      </c>
      <c r="F790" s="204"/>
      <c r="G790" s="204"/>
      <c r="H790" s="204"/>
      <c r="V790" s="17"/>
      <c r="X790" s="23" t="s">
        <v>32</v>
      </c>
      <c r="Y790" s="20">
        <f>IF(B1590="PAGADO",0,C795)</f>
        <v>438.03599999999983</v>
      </c>
      <c r="AA790" s="204" t="s">
        <v>20</v>
      </c>
      <c r="AB790" s="204"/>
      <c r="AC790" s="204"/>
      <c r="AD790" s="204"/>
    </row>
    <row r="791" spans="2:41">
      <c r="B791" s="1" t="s">
        <v>0</v>
      </c>
      <c r="C791" s="19">
        <f>H806</f>
        <v>629.91999999999996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>
        <v>45194</v>
      </c>
      <c r="F792" s="3" t="s">
        <v>412</v>
      </c>
      <c r="G792" s="3" t="s">
        <v>200</v>
      </c>
      <c r="H792" s="5">
        <v>200</v>
      </c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851.63999999999987</v>
      </c>
      <c r="E793" s="4">
        <v>45190</v>
      </c>
      <c r="F793" s="3" t="s">
        <v>1094</v>
      </c>
      <c r="G793" s="3" t="s">
        <v>722</v>
      </c>
      <c r="H793" s="5">
        <v>145.54</v>
      </c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438.03599999999983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413.60400000000004</v>
      </c>
      <c r="E794" s="4">
        <v>45191</v>
      </c>
      <c r="F794" s="3" t="s">
        <v>722</v>
      </c>
      <c r="G794" s="3" t="s">
        <v>290</v>
      </c>
      <c r="H794" s="5">
        <v>138.84</v>
      </c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438.03599999999983</v>
      </c>
      <c r="E795" s="4">
        <v>45199</v>
      </c>
      <c r="F795" s="3" t="s">
        <v>722</v>
      </c>
      <c r="G795" s="3" t="s">
        <v>200</v>
      </c>
      <c r="H795" s="5">
        <v>145.54</v>
      </c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438.03599999999983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5" t="str">
        <f>IF(Y795&lt;0,"NO PAGAR","COBRAR'")</f>
        <v>COBRAR'</v>
      </c>
      <c r="Y796" s="205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205" t="str">
        <f>IF(C795&lt;0,"NO PAGAR","COBRAR'")</f>
        <v>COBRAR'</v>
      </c>
      <c r="C797" s="205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8" t="s">
        <v>9</v>
      </c>
      <c r="C798" s="199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8" t="s">
        <v>9</v>
      </c>
      <c r="Y798" s="199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200" t="s">
        <v>7</v>
      </c>
      <c r="F806" s="201"/>
      <c r="G806" s="202"/>
      <c r="H806" s="5">
        <f>SUM(H792:H805)</f>
        <v>629.91999999999996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200" t="s">
        <v>7</v>
      </c>
      <c r="AB806" s="201"/>
      <c r="AC806" s="202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1560</v>
      </c>
      <c r="C807" s="10">
        <f>R816</f>
        <v>413.60400000000004</v>
      </c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200" t="s">
        <v>7</v>
      </c>
      <c r="O808" s="201"/>
      <c r="P808" s="201"/>
      <c r="Q808" s="202"/>
      <c r="R808" s="18">
        <f>SUM(R792:R807)</f>
        <v>0</v>
      </c>
      <c r="S808" s="3"/>
      <c r="V808" s="17"/>
      <c r="X808" s="12"/>
      <c r="Y808" s="10"/>
      <c r="AJ808" s="200" t="s">
        <v>7</v>
      </c>
      <c r="AK808" s="201"/>
      <c r="AL808" s="201"/>
      <c r="AM808" s="202"/>
      <c r="AN808" s="18">
        <f>SUM(AN792:AN807)</f>
        <v>0</v>
      </c>
      <c r="AO808" s="3"/>
    </row>
    <row r="809" spans="2:41">
      <c r="B809" s="12"/>
      <c r="C809" s="10"/>
      <c r="N809" t="s">
        <v>1556</v>
      </c>
      <c r="O809" s="196">
        <v>45026</v>
      </c>
      <c r="P809" t="s">
        <v>471</v>
      </c>
      <c r="Q809" t="s">
        <v>474</v>
      </c>
      <c r="R809">
        <v>32.5</v>
      </c>
      <c r="S809">
        <v>18.573</v>
      </c>
      <c r="V809" s="17"/>
      <c r="X809" s="12"/>
      <c r="Y809" s="10"/>
    </row>
    <row r="810" spans="2:41">
      <c r="B810" s="12"/>
      <c r="C810" s="10"/>
      <c r="N810" t="s">
        <v>1556</v>
      </c>
      <c r="O810" s="196">
        <v>45056</v>
      </c>
      <c r="P810" t="s">
        <v>471</v>
      </c>
      <c r="Q810" t="s">
        <v>474</v>
      </c>
      <c r="R810">
        <v>48.338000000000001</v>
      </c>
      <c r="S810">
        <v>27.622</v>
      </c>
      <c r="V810" s="17"/>
      <c r="X810" s="12"/>
      <c r="Y810" s="10"/>
    </row>
    <row r="811" spans="2:41">
      <c r="B811" s="12"/>
      <c r="C811" s="10"/>
      <c r="E811" s="14"/>
      <c r="N811" t="s">
        <v>1556</v>
      </c>
      <c r="O811" s="196">
        <v>45087</v>
      </c>
      <c r="P811" t="s">
        <v>471</v>
      </c>
      <c r="Q811" t="s">
        <v>474</v>
      </c>
      <c r="R811">
        <v>77.066000000000003</v>
      </c>
      <c r="S811">
        <v>44.037999999999997</v>
      </c>
      <c r="V811" s="17"/>
      <c r="X811" s="12"/>
      <c r="Y811" s="10"/>
      <c r="AA811" s="14"/>
    </row>
    <row r="812" spans="2:41">
      <c r="B812" s="12"/>
      <c r="C812" s="10"/>
      <c r="N812" t="s">
        <v>1556</v>
      </c>
      <c r="O812" s="196">
        <v>45240</v>
      </c>
      <c r="P812" t="s">
        <v>471</v>
      </c>
      <c r="Q812" t="s">
        <v>474</v>
      </c>
      <c r="R812">
        <v>58.85</v>
      </c>
      <c r="S812">
        <v>33.625999999999998</v>
      </c>
      <c r="V812" s="17"/>
      <c r="X812" s="12"/>
      <c r="Y812" s="10"/>
    </row>
    <row r="813" spans="2:41">
      <c r="B813" s="12"/>
      <c r="C813" s="10"/>
      <c r="N813" t="s">
        <v>1556</v>
      </c>
      <c r="O813" s="196">
        <v>45270</v>
      </c>
      <c r="P813" t="s">
        <v>471</v>
      </c>
      <c r="Q813" t="s">
        <v>474</v>
      </c>
      <c r="R813">
        <v>59.2</v>
      </c>
      <c r="S813">
        <v>33.826000000000001</v>
      </c>
      <c r="V813" s="17"/>
      <c r="X813" s="12"/>
      <c r="Y813" s="10"/>
    </row>
    <row r="814" spans="2:41">
      <c r="B814" s="12"/>
      <c r="C814" s="10"/>
      <c r="N814" t="s">
        <v>1556</v>
      </c>
      <c r="O814" s="197" t="s">
        <v>1558</v>
      </c>
      <c r="P814" t="s">
        <v>471</v>
      </c>
      <c r="Q814" t="s">
        <v>474</v>
      </c>
      <c r="R814">
        <v>71.61</v>
      </c>
      <c r="S814">
        <v>40.917999999999999</v>
      </c>
      <c r="V814" s="17"/>
      <c r="X814" s="12"/>
      <c r="Y814" s="10"/>
    </row>
    <row r="815" spans="2:41">
      <c r="B815" s="12"/>
      <c r="C815" s="10"/>
      <c r="N815" t="s">
        <v>1556</v>
      </c>
      <c r="O815" s="197" t="s">
        <v>1559</v>
      </c>
      <c r="P815" t="s">
        <v>471</v>
      </c>
      <c r="Q815" t="s">
        <v>474</v>
      </c>
      <c r="R815">
        <v>66.040000000000006</v>
      </c>
      <c r="S815">
        <v>37.74</v>
      </c>
      <c r="V815" s="17"/>
      <c r="X815" s="12"/>
      <c r="Y815" s="10"/>
    </row>
    <row r="816" spans="2:41">
      <c r="B816" s="12"/>
      <c r="C816" s="10"/>
      <c r="R816">
        <f>SUM(R809:R815)</f>
        <v>413.60400000000004</v>
      </c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413.60400000000004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206" t="s">
        <v>29</v>
      </c>
      <c r="AD833" s="206"/>
      <c r="AE833" s="206"/>
    </row>
    <row r="834" spans="2:41">
      <c r="H834" s="203" t="s">
        <v>28</v>
      </c>
      <c r="I834" s="203"/>
      <c r="J834" s="203"/>
      <c r="V834" s="17"/>
      <c r="AC834" s="206"/>
      <c r="AD834" s="206"/>
      <c r="AE834" s="206"/>
    </row>
    <row r="835" spans="2:41">
      <c r="H835" s="203"/>
      <c r="I835" s="203"/>
      <c r="J835" s="203"/>
      <c r="V835" s="17"/>
      <c r="AC835" s="206"/>
      <c r="AD835" s="206"/>
      <c r="AE835" s="206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438.03599999999983</v>
      </c>
      <c r="E839" s="204" t="s">
        <v>20</v>
      </c>
      <c r="F839" s="204"/>
      <c r="G839" s="204"/>
      <c r="H839" s="204"/>
      <c r="V839" s="17"/>
      <c r="X839" s="23" t="s">
        <v>32</v>
      </c>
      <c r="Y839" s="20">
        <f>IF(B839="PAGADO",0,C844)</f>
        <v>438.03599999999983</v>
      </c>
      <c r="AA839" s="204" t="s">
        <v>20</v>
      </c>
      <c r="AB839" s="204"/>
      <c r="AC839" s="204"/>
      <c r="AD839" s="204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438.03599999999983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438.03599999999983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438.03599999999983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438.03599999999983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207" t="str">
        <f>IF(C844&lt;0,"NO PAGAR","COBRAR")</f>
        <v>COBRAR</v>
      </c>
      <c r="C845" s="20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7" t="str">
        <f>IF(Y844&lt;0,"NO PAGAR","COBRAR")</f>
        <v>COBRAR</v>
      </c>
      <c r="Y845" s="207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8" t="s">
        <v>9</v>
      </c>
      <c r="C846" s="19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8" t="s">
        <v>9</v>
      </c>
      <c r="Y846" s="199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200" t="s">
        <v>7</v>
      </c>
      <c r="F855" s="201"/>
      <c r="G855" s="202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200" t="s">
        <v>7</v>
      </c>
      <c r="AB855" s="201"/>
      <c r="AC855" s="202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200" t="s">
        <v>7</v>
      </c>
      <c r="O857" s="201"/>
      <c r="P857" s="201"/>
      <c r="Q857" s="202"/>
      <c r="R857" s="18">
        <f>SUM(R841:R856)</f>
        <v>0</v>
      </c>
      <c r="S857" s="3"/>
      <c r="V857" s="17"/>
      <c r="X857" s="12"/>
      <c r="Y857" s="10"/>
      <c r="AJ857" s="200" t="s">
        <v>7</v>
      </c>
      <c r="AK857" s="201"/>
      <c r="AL857" s="201"/>
      <c r="AM857" s="202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203" t="s">
        <v>30</v>
      </c>
      <c r="I879" s="203"/>
      <c r="J879" s="203"/>
      <c r="V879" s="17"/>
      <c r="AA879" s="203" t="s">
        <v>31</v>
      </c>
      <c r="AB879" s="203"/>
      <c r="AC879" s="203"/>
    </row>
    <row r="880" spans="1:43">
      <c r="H880" s="203"/>
      <c r="I880" s="203"/>
      <c r="J880" s="203"/>
      <c r="V880" s="17"/>
      <c r="AA880" s="203"/>
      <c r="AB880" s="203"/>
      <c r="AC880" s="203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438.03599999999983</v>
      </c>
      <c r="E884" s="204" t="s">
        <v>20</v>
      </c>
      <c r="F884" s="204"/>
      <c r="G884" s="204"/>
      <c r="H884" s="204"/>
      <c r="V884" s="17"/>
      <c r="X884" s="23" t="s">
        <v>32</v>
      </c>
      <c r="Y884" s="20">
        <f>IF(B1684="PAGADO",0,C889)</f>
        <v>438.03599999999983</v>
      </c>
      <c r="AA884" s="204" t="s">
        <v>20</v>
      </c>
      <c r="AB884" s="204"/>
      <c r="AC884" s="204"/>
      <c r="AD884" s="204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438.03599999999983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438.03599999999983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438.03599999999983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438.03599999999983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205" t="str">
        <f>IF(Y889&lt;0,"NO PAGAR","COBRAR'")</f>
        <v>COBRAR'</v>
      </c>
      <c r="Y890" s="205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205" t="str">
        <f>IF(C889&lt;0,"NO PAGAR","COBRAR'")</f>
        <v>COBRAR'</v>
      </c>
      <c r="C891" s="205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8" t="s">
        <v>9</v>
      </c>
      <c r="C892" s="199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8" t="s">
        <v>9</v>
      </c>
      <c r="Y892" s="199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200" t="s">
        <v>7</v>
      </c>
      <c r="F900" s="201"/>
      <c r="G900" s="202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200" t="s">
        <v>7</v>
      </c>
      <c r="AB900" s="201"/>
      <c r="AC900" s="202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200" t="s">
        <v>7</v>
      </c>
      <c r="O902" s="201"/>
      <c r="P902" s="201"/>
      <c r="Q902" s="202"/>
      <c r="R902" s="18">
        <f>SUM(R886:R901)</f>
        <v>0</v>
      </c>
      <c r="S902" s="3"/>
      <c r="V902" s="17"/>
      <c r="X902" s="12"/>
      <c r="Y902" s="10"/>
      <c r="AJ902" s="200" t="s">
        <v>7</v>
      </c>
      <c r="AK902" s="201"/>
      <c r="AL902" s="201"/>
      <c r="AM902" s="202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206" t="s">
        <v>29</v>
      </c>
      <c r="AD926" s="206"/>
      <c r="AE926" s="206"/>
    </row>
    <row r="927" spans="5:31">
      <c r="H927" s="203" t="s">
        <v>28</v>
      </c>
      <c r="I927" s="203"/>
      <c r="J927" s="203"/>
      <c r="V927" s="17"/>
      <c r="AC927" s="206"/>
      <c r="AD927" s="206"/>
      <c r="AE927" s="206"/>
    </row>
    <row r="928" spans="5:31">
      <c r="H928" s="203"/>
      <c r="I928" s="203"/>
      <c r="J928" s="203"/>
      <c r="V928" s="17"/>
      <c r="AC928" s="206"/>
      <c r="AD928" s="206"/>
      <c r="AE928" s="206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438.03599999999983</v>
      </c>
      <c r="E932" s="204" t="s">
        <v>20</v>
      </c>
      <c r="F932" s="204"/>
      <c r="G932" s="204"/>
      <c r="H932" s="204"/>
      <c r="V932" s="17"/>
      <c r="X932" s="23" t="s">
        <v>32</v>
      </c>
      <c r="Y932" s="20">
        <f>IF(B932="PAGADO",0,C937)</f>
        <v>438.03599999999983</v>
      </c>
      <c r="AA932" s="204" t="s">
        <v>20</v>
      </c>
      <c r="AB932" s="204"/>
      <c r="AC932" s="204"/>
      <c r="AD932" s="204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438.03599999999983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438.03599999999983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438.03599999999983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438.03599999999983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207" t="str">
        <f>IF(C937&lt;0,"NO PAGAR","COBRAR")</f>
        <v>COBRAR</v>
      </c>
      <c r="C938" s="20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7" t="str">
        <f>IF(Y937&lt;0,"NO PAGAR","COBRAR")</f>
        <v>COBRAR</v>
      </c>
      <c r="Y938" s="207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8" t="s">
        <v>9</v>
      </c>
      <c r="C939" s="199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8" t="s">
        <v>9</v>
      </c>
      <c r="Y939" s="199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200" t="s">
        <v>7</v>
      </c>
      <c r="F948" s="201"/>
      <c r="G948" s="202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200" t="s">
        <v>7</v>
      </c>
      <c r="AB948" s="201"/>
      <c r="AC948" s="202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200" t="s">
        <v>7</v>
      </c>
      <c r="O950" s="201"/>
      <c r="P950" s="201"/>
      <c r="Q950" s="202"/>
      <c r="R950" s="18">
        <f>SUM(R934:R949)</f>
        <v>0</v>
      </c>
      <c r="S950" s="3"/>
      <c r="V950" s="17"/>
      <c r="X950" s="12"/>
      <c r="Y950" s="10"/>
      <c r="AJ950" s="200" t="s">
        <v>7</v>
      </c>
      <c r="AK950" s="201"/>
      <c r="AL950" s="201"/>
      <c r="AM950" s="202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203" t="s">
        <v>30</v>
      </c>
      <c r="I972" s="203"/>
      <c r="J972" s="203"/>
      <c r="V972" s="17"/>
      <c r="AA972" s="203" t="s">
        <v>31</v>
      </c>
      <c r="AB972" s="203"/>
      <c r="AC972" s="203"/>
    </row>
    <row r="973" spans="1:43">
      <c r="H973" s="203"/>
      <c r="I973" s="203"/>
      <c r="J973" s="203"/>
      <c r="V973" s="17"/>
      <c r="AA973" s="203"/>
      <c r="AB973" s="203"/>
      <c r="AC973" s="203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438.03599999999983</v>
      </c>
      <c r="E977" s="204" t="s">
        <v>20</v>
      </c>
      <c r="F977" s="204"/>
      <c r="G977" s="204"/>
      <c r="H977" s="204"/>
      <c r="V977" s="17"/>
      <c r="X977" s="23" t="s">
        <v>32</v>
      </c>
      <c r="Y977" s="20">
        <f>IF(B1777="PAGADO",0,C982)</f>
        <v>438.03599999999983</v>
      </c>
      <c r="AA977" s="204" t="s">
        <v>20</v>
      </c>
      <c r="AB977" s="204"/>
      <c r="AC977" s="204"/>
      <c r="AD977" s="204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438.03599999999983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438.03599999999983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438.03599999999983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438.03599999999983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205" t="str">
        <f>IF(Y982&lt;0,"NO PAGAR","COBRAR'")</f>
        <v>COBRAR'</v>
      </c>
      <c r="Y983" s="205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205" t="str">
        <f>IF(C982&lt;0,"NO PAGAR","COBRAR'")</f>
        <v>COBRAR'</v>
      </c>
      <c r="C984" s="205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8" t="s">
        <v>9</v>
      </c>
      <c r="C985" s="199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8" t="s">
        <v>9</v>
      </c>
      <c r="Y985" s="199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200" t="s">
        <v>7</v>
      </c>
      <c r="F993" s="201"/>
      <c r="G993" s="202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200" t="s">
        <v>7</v>
      </c>
      <c r="AB993" s="201"/>
      <c r="AC993" s="202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200" t="s">
        <v>7</v>
      </c>
      <c r="O995" s="201"/>
      <c r="P995" s="201"/>
      <c r="Q995" s="202"/>
      <c r="R995" s="18">
        <f>SUM(R979:R994)</f>
        <v>0</v>
      </c>
      <c r="S995" s="3"/>
      <c r="V995" s="17"/>
      <c r="X995" s="12"/>
      <c r="Y995" s="10"/>
      <c r="AJ995" s="200" t="s">
        <v>7</v>
      </c>
      <c r="AK995" s="201"/>
      <c r="AL995" s="201"/>
      <c r="AM995" s="202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A827" zoomScale="93" zoomScaleNormal="93" workbookViewId="0">
      <selection activeCell="B844" sqref="B844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80</v>
      </c>
      <c r="F8" s="204"/>
      <c r="G8" s="204"/>
      <c r="H8" s="204"/>
      <c r="V8" s="17"/>
      <c r="X8" s="23" t="s">
        <v>383</v>
      </c>
      <c r="Y8" s="20">
        <f>IF(B8="PAGADO",0,C13)</f>
        <v>-2248.4700000000003</v>
      </c>
      <c r="AA8" s="204" t="s">
        <v>80</v>
      </c>
      <c r="AB8" s="204"/>
      <c r="AC8" s="204"/>
      <c r="AD8" s="204"/>
      <c r="AK8" s="216" t="s">
        <v>10</v>
      </c>
      <c r="AL8" s="216"/>
      <c r="AM8" s="216"/>
      <c r="AN8" s="21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NO PAGAR</v>
      </c>
      <c r="Y14" s="20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00" t="s">
        <v>7</v>
      </c>
      <c r="AB24" s="201"/>
      <c r="AC24" s="20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102.65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04" t="s">
        <v>80</v>
      </c>
      <c r="F53" s="204"/>
      <c r="G53" s="204"/>
      <c r="H53" s="204"/>
      <c r="V53" s="17"/>
      <c r="X53" s="23" t="s">
        <v>32</v>
      </c>
      <c r="Y53" s="20">
        <f>IF(B53="PAGADO",0,C58)</f>
        <v>-2773.2900000000004</v>
      </c>
      <c r="AA53" s="204" t="s">
        <v>254</v>
      </c>
      <c r="AB53" s="204"/>
      <c r="AC53" s="204"/>
      <c r="AD53" s="204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NO PAGAR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NO PAGAR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0" t="s">
        <v>7</v>
      </c>
      <c r="F69" s="201"/>
      <c r="G69" s="20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1750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06" t="s">
        <v>29</v>
      </c>
      <c r="AD95" s="206"/>
      <c r="AE95" s="206"/>
    </row>
    <row r="96" spans="8:31">
      <c r="H96" s="203" t="s">
        <v>28</v>
      </c>
      <c r="I96" s="203"/>
      <c r="J96" s="203"/>
      <c r="V96" s="17"/>
      <c r="AC96" s="206"/>
      <c r="AD96" s="206"/>
      <c r="AE96" s="206"/>
    </row>
    <row r="97" spans="2:41">
      <c r="H97" s="203"/>
      <c r="I97" s="203"/>
      <c r="J97" s="203"/>
      <c r="V97" s="17"/>
      <c r="AC97" s="206"/>
      <c r="AD97" s="206"/>
      <c r="AE97" s="20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04" t="s">
        <v>80</v>
      </c>
      <c r="F101" s="204"/>
      <c r="G101" s="204"/>
      <c r="H101" s="204"/>
      <c r="V101" s="17"/>
      <c r="X101" s="23" t="s">
        <v>32</v>
      </c>
      <c r="Y101" s="20">
        <f>IF(B101="PAGADO",0,C106)</f>
        <v>-793.29000000000042</v>
      </c>
      <c r="AA101" s="204" t="s">
        <v>80</v>
      </c>
      <c r="AB101" s="204"/>
      <c r="AC101" s="204"/>
      <c r="AD101" s="204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07" t="str">
        <f>IF(C106&lt;0,"NO PAGAR","COBRAR")</f>
        <v>NO PAGAR</v>
      </c>
      <c r="C107" s="20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7" t="str">
        <f>IF(Y106&lt;0,"NO PAGAR","COBRAR")</f>
        <v>NO PAGAR</v>
      </c>
      <c r="Y107" s="20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8" t="s">
        <v>9</v>
      </c>
      <c r="C108" s="19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8" t="s">
        <v>9</v>
      </c>
      <c r="Y108" s="19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00" t="s">
        <v>7</v>
      </c>
      <c r="F117" s="201"/>
      <c r="G117" s="20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0" t="s">
        <v>7</v>
      </c>
      <c r="AB117" s="201"/>
      <c r="AC117" s="20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00" t="s">
        <v>7</v>
      </c>
      <c r="O119" s="201"/>
      <c r="P119" s="201"/>
      <c r="Q119" s="202"/>
      <c r="R119" s="18">
        <f>SUM(R103:R118)</f>
        <v>0</v>
      </c>
      <c r="S119" s="3"/>
      <c r="V119" s="17"/>
      <c r="X119" s="12"/>
      <c r="Y119" s="10"/>
      <c r="AJ119" s="200" t="s">
        <v>7</v>
      </c>
      <c r="AK119" s="201"/>
      <c r="AL119" s="201"/>
      <c r="AM119" s="202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03" t="s">
        <v>30</v>
      </c>
      <c r="I129" s="203"/>
      <c r="J129" s="203"/>
      <c r="V129" s="17"/>
      <c r="AA129" s="203" t="s">
        <v>31</v>
      </c>
      <c r="AB129" s="203"/>
      <c r="AC129" s="203"/>
    </row>
    <row r="130" spans="2:41">
      <c r="H130" s="203"/>
      <c r="I130" s="203"/>
      <c r="J130" s="203"/>
      <c r="V130" s="17"/>
      <c r="AA130" s="203"/>
      <c r="AB130" s="203"/>
      <c r="AC130" s="203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04" t="s">
        <v>254</v>
      </c>
      <c r="F134" s="204"/>
      <c r="G134" s="204"/>
      <c r="H134" s="204"/>
      <c r="V134" s="17"/>
      <c r="X134" s="23" t="s">
        <v>32</v>
      </c>
      <c r="Y134" s="20">
        <f>IF(B134="PAGADO",0,C139)</f>
        <v>-1640.3300000000004</v>
      </c>
      <c r="AA134" s="204" t="s">
        <v>356</v>
      </c>
      <c r="AB134" s="204"/>
      <c r="AC134" s="204"/>
      <c r="AD134" s="204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5" t="str">
        <f>IF(Y139&lt;0,"NO PAGAR","COBRAR'")</f>
        <v>NO PAGAR</v>
      </c>
      <c r="Y140" s="20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05" t="str">
        <f>IF(C139&lt;0,"NO PAGAR","COBRAR'")</f>
        <v>NO PAGAR</v>
      </c>
      <c r="C141" s="20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8" t="s">
        <v>9</v>
      </c>
      <c r="C142" s="19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8" t="s">
        <v>9</v>
      </c>
      <c r="Y142" s="19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00" t="s">
        <v>7</v>
      </c>
      <c r="F150" s="201"/>
      <c r="G150" s="20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00" t="s">
        <v>7</v>
      </c>
      <c r="AB150" s="201"/>
      <c r="AC150" s="20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00" t="s">
        <v>7</v>
      </c>
      <c r="O152" s="201"/>
      <c r="P152" s="201"/>
      <c r="Q152" s="202"/>
      <c r="R152" s="18">
        <f>SUM(R136:R151)</f>
        <v>1580</v>
      </c>
      <c r="S152" s="3"/>
      <c r="V152" s="17"/>
      <c r="X152" s="12"/>
      <c r="Y152" s="10"/>
      <c r="AJ152" s="200" t="s">
        <v>7</v>
      </c>
      <c r="AK152" s="201"/>
      <c r="AL152" s="201"/>
      <c r="AM152" s="202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06" t="s">
        <v>29</v>
      </c>
      <c r="AD168" s="206"/>
      <c r="AE168" s="206"/>
    </row>
    <row r="169" spans="2:41">
      <c r="H169" s="203" t="s">
        <v>28</v>
      </c>
      <c r="I169" s="203"/>
      <c r="J169" s="203"/>
      <c r="V169" s="17"/>
      <c r="AC169" s="206"/>
      <c r="AD169" s="206"/>
      <c r="AE169" s="206"/>
    </row>
    <row r="170" spans="2:41">
      <c r="H170" s="203"/>
      <c r="I170" s="203"/>
      <c r="J170" s="203"/>
      <c r="V170" s="17"/>
      <c r="AC170" s="206"/>
      <c r="AD170" s="206"/>
      <c r="AE170" s="20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04" t="s">
        <v>356</v>
      </c>
      <c r="F174" s="204"/>
      <c r="G174" s="204"/>
      <c r="H174" s="204"/>
      <c r="V174" s="17"/>
      <c r="X174" s="23" t="s">
        <v>32</v>
      </c>
      <c r="Y174" s="20">
        <f>IF(B173="PAGADO",0,C178)</f>
        <v>-1065.8100000000004</v>
      </c>
      <c r="AA174" s="204" t="s">
        <v>356</v>
      </c>
      <c r="AB174" s="204"/>
      <c r="AC174" s="204"/>
      <c r="AD174" s="204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7" t="str">
        <f>IF(C178&lt;0,"NO PAGAR","COBRAR")</f>
        <v>NO PAGAR</v>
      </c>
      <c r="C179" s="20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8" t="s">
        <v>9</v>
      </c>
      <c r="C180" s="19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7" t="str">
        <f>IF(Y179&lt;0,"NO PAGAR","COBRAR")</f>
        <v>NO PAGAR</v>
      </c>
      <c r="Y180" s="20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8" t="s">
        <v>9</v>
      </c>
      <c r="Y181" s="19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00" t="s">
        <v>7</v>
      </c>
      <c r="F190" s="201"/>
      <c r="G190" s="20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00" t="s">
        <v>7</v>
      </c>
      <c r="AB190" s="201"/>
      <c r="AC190" s="20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00" t="s">
        <v>7</v>
      </c>
      <c r="O192" s="201"/>
      <c r="P192" s="201"/>
      <c r="Q192" s="202"/>
      <c r="R192" s="18">
        <f>SUM(R176:R191)</f>
        <v>450</v>
      </c>
      <c r="S192" s="3"/>
      <c r="V192" s="17"/>
      <c r="X192" s="12"/>
      <c r="Y192" s="10"/>
      <c r="AJ192" s="200" t="s">
        <v>7</v>
      </c>
      <c r="AK192" s="201"/>
      <c r="AL192" s="201"/>
      <c r="AM192" s="202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03" t="s">
        <v>30</v>
      </c>
      <c r="I214" s="203"/>
      <c r="J214" s="203"/>
      <c r="V214" s="17"/>
      <c r="AA214" s="203" t="s">
        <v>31</v>
      </c>
      <c r="AB214" s="203"/>
      <c r="AC214" s="203"/>
    </row>
    <row r="215" spans="1:43">
      <c r="H215" s="203"/>
      <c r="I215" s="203"/>
      <c r="J215" s="203"/>
      <c r="V215" s="17"/>
      <c r="AA215" s="203"/>
      <c r="AB215" s="203"/>
      <c r="AC215" s="203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04" t="s">
        <v>356</v>
      </c>
      <c r="F219" s="204"/>
      <c r="G219" s="204"/>
      <c r="H219" s="204"/>
      <c r="V219" s="17"/>
      <c r="X219" s="23" t="s">
        <v>32</v>
      </c>
      <c r="Y219" s="20">
        <f>IF(B239="PAGADO",0,C223)</f>
        <v>-2403.2800000000007</v>
      </c>
      <c r="AA219" s="204" t="s">
        <v>529</v>
      </c>
      <c r="AB219" s="204"/>
      <c r="AC219" s="204"/>
      <c r="AD219" s="204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05" t="str">
        <f>IF(C223&lt;0,"NO PAGAR","COBRAR'")</f>
        <v>NO PAGAR</v>
      </c>
      <c r="C225" s="205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05" t="str">
        <f>IF(Y224&lt;0,"NO PAGAR","COBRAR'")</f>
        <v>NO PAGAR</v>
      </c>
      <c r="Y225" s="205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8" t="s">
        <v>9</v>
      </c>
      <c r="C226" s="19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8" t="s">
        <v>9</v>
      </c>
      <c r="Y227" s="19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00" t="s">
        <v>7</v>
      </c>
      <c r="F235" s="201"/>
      <c r="G235" s="20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00" t="s">
        <v>7</v>
      </c>
      <c r="AB235" s="201"/>
      <c r="AC235" s="20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00" t="s">
        <v>7</v>
      </c>
      <c r="O237" s="201"/>
      <c r="P237" s="201"/>
      <c r="Q237" s="202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00" t="s">
        <v>7</v>
      </c>
      <c r="AK237" s="201"/>
      <c r="AL237" s="201"/>
      <c r="AM237" s="202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06" t="s">
        <v>29</v>
      </c>
      <c r="AD260" s="206"/>
      <c r="AE260" s="206"/>
    </row>
    <row r="261" spans="2:41">
      <c r="H261" s="203" t="s">
        <v>28</v>
      </c>
      <c r="I261" s="203"/>
      <c r="J261" s="203"/>
      <c r="V261" s="17"/>
      <c r="AC261" s="206"/>
      <c r="AD261" s="206"/>
      <c r="AE261" s="206"/>
    </row>
    <row r="262" spans="2:41">
      <c r="H262" s="203"/>
      <c r="I262" s="203"/>
      <c r="J262" s="203"/>
      <c r="V262" s="17"/>
      <c r="AC262" s="206"/>
      <c r="AD262" s="206"/>
      <c r="AE262" s="20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04" t="s">
        <v>591</v>
      </c>
      <c r="F266" s="204"/>
      <c r="G266" s="204"/>
      <c r="H266" s="204"/>
      <c r="V266" s="17"/>
      <c r="X266" s="23" t="s">
        <v>32</v>
      </c>
      <c r="Y266" s="20">
        <f>IF(B265="PAGADO",0,C270)</f>
        <v>-1680.7380000000007</v>
      </c>
      <c r="AA266" s="204" t="s">
        <v>591</v>
      </c>
      <c r="AB266" s="204"/>
      <c r="AC266" s="204"/>
      <c r="AD266" s="204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7" t="str">
        <f>IF(C270&lt;0,"NO PAGAR","COBRAR")</f>
        <v>NO PAGAR</v>
      </c>
      <c r="C271" s="20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8" t="s">
        <v>9</v>
      </c>
      <c r="C272" s="19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7" t="str">
        <f>IF(Y271&lt;0,"NO PAGAR","COBRAR")</f>
        <v>NO PAGAR</v>
      </c>
      <c r="Y272" s="20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8" t="s">
        <v>9</v>
      </c>
      <c r="Y273" s="19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00" t="s">
        <v>7</v>
      </c>
      <c r="F282" s="201"/>
      <c r="G282" s="20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00" t="s">
        <v>7</v>
      </c>
      <c r="AB282" s="201"/>
      <c r="AC282" s="20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00" t="s">
        <v>7</v>
      </c>
      <c r="O284" s="201"/>
      <c r="P284" s="201"/>
      <c r="Q284" s="202"/>
      <c r="R284" s="18">
        <f>SUM(R268:R283)</f>
        <v>190</v>
      </c>
      <c r="S284" s="3"/>
      <c r="V284" s="17"/>
      <c r="X284" s="12"/>
      <c r="Y284" s="10"/>
      <c r="AJ284" s="200" t="s">
        <v>7</v>
      </c>
      <c r="AK284" s="201"/>
      <c r="AL284" s="201"/>
      <c r="AM284" s="202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03" t="s">
        <v>30</v>
      </c>
      <c r="I306" s="203"/>
      <c r="J306" s="203"/>
      <c r="V306" s="17"/>
      <c r="AA306" s="203" t="s">
        <v>31</v>
      </c>
      <c r="AB306" s="203"/>
      <c r="AC306" s="203"/>
    </row>
    <row r="307" spans="2:41">
      <c r="H307" s="203"/>
      <c r="I307" s="203"/>
      <c r="J307" s="203"/>
      <c r="V307" s="17"/>
      <c r="AA307" s="203"/>
      <c r="AB307" s="203"/>
      <c r="AC307" s="203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04" t="s">
        <v>356</v>
      </c>
      <c r="F311" s="204"/>
      <c r="G311" s="204"/>
      <c r="H311" s="204"/>
      <c r="V311" s="17"/>
      <c r="X311" s="23" t="s">
        <v>32</v>
      </c>
      <c r="Y311" s="20">
        <f>IF(B1059="PAGADO",0,C315)</f>
        <v>-3648.456000000001</v>
      </c>
      <c r="AA311" s="204" t="s">
        <v>679</v>
      </c>
      <c r="AB311" s="204"/>
      <c r="AC311" s="204"/>
      <c r="AD311" s="204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5" t="str">
        <f>IF(C315&lt;0,"NO PAGAR","COBRAR'")</f>
        <v>NO PAGAR</v>
      </c>
      <c r="C317" s="20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5" t="str">
        <f>IF(Y316&lt;0,"NO PAGAR","COBRAR'")</f>
        <v>NO PAGAR</v>
      </c>
      <c r="Y317" s="20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8" t="s">
        <v>9</v>
      </c>
      <c r="C318" s="19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8" t="s">
        <v>9</v>
      </c>
      <c r="Y319" s="19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00" t="s">
        <v>7</v>
      </c>
      <c r="F327" s="201"/>
      <c r="G327" s="20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00" t="s">
        <v>7</v>
      </c>
      <c r="AB327" s="201"/>
      <c r="AC327" s="20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00" t="s">
        <v>7</v>
      </c>
      <c r="O329" s="201"/>
      <c r="P329" s="201"/>
      <c r="Q329" s="202"/>
      <c r="R329" s="18">
        <f>SUM(R313:R328)</f>
        <v>2680</v>
      </c>
      <c r="S329" s="3"/>
      <c r="V329" s="17"/>
      <c r="X329" s="12"/>
      <c r="Y329" s="10"/>
      <c r="AJ329" s="200" t="s">
        <v>7</v>
      </c>
      <c r="AK329" s="201"/>
      <c r="AL329" s="201"/>
      <c r="AM329" s="202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03" t="s">
        <v>28</v>
      </c>
      <c r="I354" s="203"/>
      <c r="J354" s="203"/>
      <c r="V354" s="17"/>
    </row>
    <row r="355" spans="2:40">
      <c r="H355" s="203"/>
      <c r="I355" s="203"/>
      <c r="J355" s="203"/>
      <c r="V355" s="17"/>
    </row>
    <row r="356" spans="2:40">
      <c r="V356" s="17"/>
      <c r="X356" s="219" t="s">
        <v>64</v>
      </c>
      <c r="AB356" s="215" t="s">
        <v>29</v>
      </c>
      <c r="AC356" s="215"/>
      <c r="AD356" s="215"/>
    </row>
    <row r="357" spans="2:40" ht="23.25">
      <c r="B357" s="22" t="s">
        <v>64</v>
      </c>
      <c r="V357" s="17"/>
      <c r="X357" s="219"/>
      <c r="AB357" s="215"/>
      <c r="AC357" s="215"/>
      <c r="AD357" s="215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9"/>
      <c r="AB358" s="215"/>
      <c r="AC358" s="215"/>
      <c r="AD358" s="215"/>
    </row>
    <row r="359" spans="2:40" ht="23.25">
      <c r="B359" s="1" t="s">
        <v>0</v>
      </c>
      <c r="C359" s="19">
        <f>H375</f>
        <v>600</v>
      </c>
      <c r="E359" s="204" t="s">
        <v>591</v>
      </c>
      <c r="F359" s="204"/>
      <c r="G359" s="204"/>
      <c r="H359" s="204"/>
      <c r="V359" s="17"/>
      <c r="X359" s="23" t="s">
        <v>32</v>
      </c>
      <c r="Y359" s="20">
        <f>IF(B358="PAGADO",0,C363)</f>
        <v>-3418.3760000000011</v>
      </c>
      <c r="AA359" s="204" t="s">
        <v>679</v>
      </c>
      <c r="AB359" s="204"/>
      <c r="AC359" s="204"/>
      <c r="AD359" s="204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07" t="str">
        <f>IF(C363&lt;0,"NO PAGAR","COBRAR")</f>
        <v>NO PAGAR</v>
      </c>
      <c r="C364" s="20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198" t="s">
        <v>9</v>
      </c>
      <c r="C365" s="19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7" t="str">
        <f>IF(Y364&lt;0,"NO PAGAR","COBRAR")</f>
        <v>NO PAGAR</v>
      </c>
      <c r="Y365" s="207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8" t="s">
        <v>9</v>
      </c>
      <c r="Y366" s="199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00" t="s">
        <v>7</v>
      </c>
      <c r="AK371" s="201"/>
      <c r="AL371" s="201"/>
      <c r="AM371" s="202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00" t="s">
        <v>7</v>
      </c>
      <c r="AB374" s="201"/>
      <c r="AC374" s="202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00" t="s">
        <v>7</v>
      </c>
      <c r="F375" s="201"/>
      <c r="G375" s="20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00" t="s">
        <v>7</v>
      </c>
      <c r="O377" s="201"/>
      <c r="P377" s="201"/>
      <c r="Q377" s="202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03" t="s">
        <v>30</v>
      </c>
      <c r="I392" s="203"/>
      <c r="J392" s="203"/>
      <c r="V392" s="17"/>
      <c r="AA392" s="203" t="s">
        <v>31</v>
      </c>
      <c r="AB392" s="203"/>
      <c r="AC392" s="203"/>
    </row>
    <row r="393" spans="1:43">
      <c r="H393" s="203"/>
      <c r="I393" s="203"/>
      <c r="J393" s="203"/>
      <c r="V393" s="17"/>
      <c r="AA393" s="203"/>
      <c r="AB393" s="203"/>
      <c r="AC393" s="203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04" t="s">
        <v>80</v>
      </c>
      <c r="F397" s="204"/>
      <c r="G397" s="204"/>
      <c r="H397" s="204"/>
      <c r="V397" s="17"/>
      <c r="X397" s="23" t="s">
        <v>32</v>
      </c>
      <c r="Y397" s="20">
        <f>IF(B1152="PAGADO",0,C402)</f>
        <v>-3884.1160000000018</v>
      </c>
      <c r="AA397" s="204" t="s">
        <v>591</v>
      </c>
      <c r="AB397" s="204"/>
      <c r="AC397" s="204"/>
      <c r="AD397" s="204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05" t="str">
        <f>IF(Y402&lt;0,"NO PAGAR","COBRAR'")</f>
        <v>NO PAGAR</v>
      </c>
      <c r="Y403" s="20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05" t="str">
        <f>IF(C402&lt;0,"NO PAGAR","COBRAR'")</f>
        <v>NO PAGAR</v>
      </c>
      <c r="C404" s="20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8" t="s">
        <v>9</v>
      </c>
      <c r="C405" s="19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8" t="s">
        <v>9</v>
      </c>
      <c r="Y405" s="19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00" t="s">
        <v>7</v>
      </c>
      <c r="AK408" s="201"/>
      <c r="AL408" s="201"/>
      <c r="AM408" s="202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00" t="s">
        <v>7</v>
      </c>
      <c r="F413" s="201"/>
      <c r="G413" s="20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00" t="s">
        <v>7</v>
      </c>
      <c r="AB413" s="201"/>
      <c r="AC413" s="202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00" t="s">
        <v>7</v>
      </c>
      <c r="O415" s="201"/>
      <c r="P415" s="201"/>
      <c r="Q415" s="202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03" t="s">
        <v>28</v>
      </c>
      <c r="I438" s="203"/>
      <c r="J438" s="203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03"/>
      <c r="I439" s="203"/>
      <c r="J439" s="203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06" t="s">
        <v>29</v>
      </c>
      <c r="AC440" s="20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04" t="s">
        <v>614</v>
      </c>
      <c r="F443" s="204"/>
      <c r="G443" s="204"/>
      <c r="H443" s="204"/>
      <c r="V443" s="17"/>
      <c r="X443" s="23" t="s">
        <v>32</v>
      </c>
      <c r="Y443" s="20">
        <f>IF(B443="PAGADO",0,C448)</f>
        <v>-3182.3660000000018</v>
      </c>
      <c r="AA443" s="204" t="s">
        <v>356</v>
      </c>
      <c r="AB443" s="204"/>
      <c r="AC443" s="204"/>
      <c r="AD443" s="204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7" t="str">
        <f>IF(C448&lt;0,"NO PAGAR","COBRAR")</f>
        <v>NO PAGAR</v>
      </c>
      <c r="C449" s="20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7" t="str">
        <f>IF(Y448&lt;0,"NO PAGAR","COBRAR")</f>
        <v>NO PAGAR</v>
      </c>
      <c r="Y449" s="20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8" t="s">
        <v>9</v>
      </c>
      <c r="C450" s="19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8" t="s">
        <v>9</v>
      </c>
      <c r="Y450" s="19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00" t="s">
        <v>7</v>
      </c>
      <c r="AK454" s="201"/>
      <c r="AL454" s="201"/>
      <c r="AM454" s="202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00" t="s">
        <v>7</v>
      </c>
      <c r="F459" s="201"/>
      <c r="G459" s="20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00" t="s">
        <v>7</v>
      </c>
      <c r="AB459" s="201"/>
      <c r="AC459" s="202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00" t="s">
        <v>7</v>
      </c>
      <c r="O461" s="201"/>
      <c r="P461" s="201"/>
      <c r="Q461" s="202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03" t="s">
        <v>30</v>
      </c>
      <c r="I477" s="203"/>
      <c r="J477" s="203"/>
      <c r="V477" s="17"/>
      <c r="AA477" s="203" t="s">
        <v>31</v>
      </c>
      <c r="AB477" s="203"/>
      <c r="AC477" s="203"/>
    </row>
    <row r="478" spans="1:43">
      <c r="H478" s="203"/>
      <c r="I478" s="203"/>
      <c r="J478" s="203"/>
      <c r="V478" s="17"/>
      <c r="AA478" s="203"/>
      <c r="AB478" s="203"/>
      <c r="AC478" s="203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04" t="s">
        <v>356</v>
      </c>
      <c r="F482" s="204"/>
      <c r="G482" s="204"/>
      <c r="H482" s="204"/>
      <c r="V482" s="17"/>
      <c r="X482" s="23" t="s">
        <v>32</v>
      </c>
      <c r="Y482" s="20">
        <f>IF(B1249="PAGADO",0,C487)</f>
        <v>-4170.7470000000021</v>
      </c>
      <c r="AA482" s="204" t="s">
        <v>529</v>
      </c>
      <c r="AB482" s="204"/>
      <c r="AC482" s="204"/>
      <c r="AD482" s="204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5" t="str">
        <f>IF(Y487&lt;0,"NO PAGAR","COBRAR'")</f>
        <v>NO PAGAR</v>
      </c>
      <c r="Y488" s="205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05" t="str">
        <f>IF(C487&lt;0,"NO PAGAR","COBRAR'")</f>
        <v>NO PAGAR</v>
      </c>
      <c r="C489" s="205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8" t="s">
        <v>9</v>
      </c>
      <c r="C490" s="199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8" t="s">
        <v>9</v>
      </c>
      <c r="Y490" s="199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00" t="s">
        <v>7</v>
      </c>
      <c r="F498" s="201"/>
      <c r="G498" s="20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00" t="s">
        <v>7</v>
      </c>
      <c r="AB498" s="201"/>
      <c r="AC498" s="20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00" t="s">
        <v>7</v>
      </c>
      <c r="O500" s="201"/>
      <c r="P500" s="201"/>
      <c r="Q500" s="202"/>
      <c r="R500" s="18">
        <f>SUM(R484:R499)</f>
        <v>1705</v>
      </c>
      <c r="S500" s="3"/>
      <c r="V500" s="17"/>
      <c r="X500" s="12"/>
      <c r="Y500" s="10"/>
      <c r="AJ500" s="200" t="s">
        <v>7</v>
      </c>
      <c r="AK500" s="201"/>
      <c r="AL500" s="201"/>
      <c r="AM500" s="202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06" t="s">
        <v>29</v>
      </c>
      <c r="AD524" s="206"/>
      <c r="AE524" s="206"/>
    </row>
    <row r="525" spans="2:31">
      <c r="H525" s="203" t="s">
        <v>28</v>
      </c>
      <c r="I525" s="203"/>
      <c r="J525" s="203"/>
      <c r="V525" s="17"/>
      <c r="AC525" s="206"/>
      <c r="AD525" s="206"/>
      <c r="AE525" s="206"/>
    </row>
    <row r="526" spans="2:31">
      <c r="H526" s="203"/>
      <c r="I526" s="203"/>
      <c r="J526" s="203"/>
      <c r="V526" s="17"/>
      <c r="AC526" s="206"/>
      <c r="AD526" s="206"/>
      <c r="AE526" s="206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04" t="s">
        <v>591</v>
      </c>
      <c r="F528" s="204"/>
      <c r="G528" s="204"/>
      <c r="H528" s="204"/>
      <c r="V528" s="17"/>
      <c r="X528" s="23" t="s">
        <v>32</v>
      </c>
      <c r="Y528" s="20">
        <f>IF(B528="PAGADO",0,C533)</f>
        <v>-2703.3370000000023</v>
      </c>
      <c r="AA528" s="204" t="s">
        <v>356</v>
      </c>
      <c r="AB528" s="204"/>
      <c r="AC528" s="204"/>
      <c r="AD528" s="204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7" t="str">
        <f>IF(C533&lt;0,"NO PAGAR","COBRAR")</f>
        <v>NO PAGAR</v>
      </c>
      <c r="C534" s="20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7" t="str">
        <f>IF(Y533&lt;0,"NO PAGAR","COBRAR")</f>
        <v>NO PAGAR</v>
      </c>
      <c r="Y534" s="207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8" t="s">
        <v>9</v>
      </c>
      <c r="C535" s="19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8" t="s">
        <v>9</v>
      </c>
      <c r="Y535" s="19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00" t="s">
        <v>7</v>
      </c>
      <c r="F544" s="201"/>
      <c r="G544" s="202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00" t="s">
        <v>7</v>
      </c>
      <c r="AB544" s="201"/>
      <c r="AC544" s="202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00" t="s">
        <v>7</v>
      </c>
      <c r="O546" s="201"/>
      <c r="P546" s="201"/>
      <c r="Q546" s="202"/>
      <c r="R546" s="18">
        <f>SUM(R530:R545)</f>
        <v>526.5</v>
      </c>
      <c r="S546" s="3"/>
      <c r="V546" s="17"/>
      <c r="X546" s="12"/>
      <c r="Y546" s="10"/>
      <c r="AJ546" s="200" t="s">
        <v>7</v>
      </c>
      <c r="AK546" s="201"/>
      <c r="AL546" s="201"/>
      <c r="AM546" s="202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03" t="s">
        <v>30</v>
      </c>
      <c r="I564" s="203"/>
      <c r="J564" s="203"/>
      <c r="V564" s="17"/>
      <c r="AA564" s="203" t="s">
        <v>31</v>
      </c>
      <c r="AB564" s="203"/>
      <c r="AC564" s="203"/>
    </row>
    <row r="565" spans="1:43">
      <c r="H565" s="203"/>
      <c r="I565" s="203"/>
      <c r="J565" s="203"/>
      <c r="V565" s="17"/>
      <c r="AA565" s="203"/>
      <c r="AB565" s="203"/>
      <c r="AC565" s="203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04" t="s">
        <v>591</v>
      </c>
      <c r="F569" s="204"/>
      <c r="G569" s="204"/>
      <c r="H569" s="204"/>
      <c r="V569" s="17"/>
      <c r="X569" s="23" t="s">
        <v>32</v>
      </c>
      <c r="Y569" s="20">
        <f>IF(B1348="PAGADO",0,C574)</f>
        <v>-2187.0370000000021</v>
      </c>
      <c r="AA569" s="204" t="s">
        <v>356</v>
      </c>
      <c r="AB569" s="204"/>
      <c r="AC569" s="204"/>
      <c r="AD569" s="204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05" t="str">
        <f>IF(Y574&lt;0,"NO PAGAR","COBRAR'")</f>
        <v>NO PAGAR</v>
      </c>
      <c r="Y575" s="20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05" t="str">
        <f>IF(C574&lt;0,"NO PAGAR","COBRAR'")</f>
        <v>NO PAGAR</v>
      </c>
      <c r="C576" s="205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8" t="s">
        <v>9</v>
      </c>
      <c r="C577" s="199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8" t="s">
        <v>9</v>
      </c>
      <c r="Y577" s="19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00" t="s">
        <v>7</v>
      </c>
      <c r="F585" s="201"/>
      <c r="G585" s="202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00" t="s">
        <v>7</v>
      </c>
      <c r="AB585" s="201"/>
      <c r="AC585" s="202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00" t="s">
        <v>7</v>
      </c>
      <c r="O587" s="201"/>
      <c r="P587" s="201"/>
      <c r="Q587" s="202"/>
      <c r="R587" s="18">
        <f>SUM(R571:R586)</f>
        <v>1580</v>
      </c>
      <c r="S587" s="3"/>
      <c r="V587" s="17"/>
      <c r="X587" s="12"/>
      <c r="Y587" s="10"/>
      <c r="AJ587" s="200" t="s">
        <v>7</v>
      </c>
      <c r="AK587" s="201"/>
      <c r="AL587" s="201"/>
      <c r="AM587" s="202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06" t="s">
        <v>29</v>
      </c>
      <c r="AD607" s="206"/>
      <c r="AE607" s="206"/>
    </row>
    <row r="608" spans="2:31">
      <c r="H608" s="203" t="s">
        <v>28</v>
      </c>
      <c r="I608" s="203"/>
      <c r="J608" s="203"/>
      <c r="V608" s="17"/>
      <c r="AC608" s="206"/>
      <c r="AD608" s="206"/>
      <c r="AE608" s="206"/>
    </row>
    <row r="609" spans="2:41">
      <c r="H609" s="203"/>
      <c r="I609" s="203"/>
      <c r="J609" s="203"/>
      <c r="V609" s="17"/>
      <c r="AC609" s="206"/>
      <c r="AD609" s="206"/>
      <c r="AE609" s="206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04" t="s">
        <v>356</v>
      </c>
      <c r="F611" s="204"/>
      <c r="G611" s="204"/>
      <c r="H611" s="204"/>
      <c r="V611" s="17"/>
      <c r="X611" s="23" t="s">
        <v>32</v>
      </c>
      <c r="Y611" s="20">
        <f>IF(B611="PAGADO",0,C616)</f>
        <v>-1752.9910000000023</v>
      </c>
      <c r="AA611" s="204" t="s">
        <v>254</v>
      </c>
      <c r="AB611" s="204"/>
      <c r="AC611" s="204"/>
      <c r="AD611" s="204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7" t="str">
        <f>IF(C616&lt;0,"NO PAGAR","COBRAR")</f>
        <v>NO PAGAR</v>
      </c>
      <c r="C617" s="207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7" t="str">
        <f>IF(Y616&lt;0,"NO PAGAR","COBRAR")</f>
        <v>NO PAGAR</v>
      </c>
      <c r="Y617" s="207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8" t="s">
        <v>9</v>
      </c>
      <c r="C618" s="199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8" t="s">
        <v>9</v>
      </c>
      <c r="Y618" s="199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00" t="s">
        <v>7</v>
      </c>
      <c r="F627" s="201"/>
      <c r="G627" s="202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00" t="s">
        <v>7</v>
      </c>
      <c r="AB627" s="201"/>
      <c r="AC627" s="202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00" t="s">
        <v>7</v>
      </c>
      <c r="O629" s="201"/>
      <c r="P629" s="201"/>
      <c r="Q629" s="202"/>
      <c r="R629" s="18">
        <f>SUM(R613:R628)</f>
        <v>179</v>
      </c>
      <c r="S629" s="3"/>
      <c r="V629" s="17"/>
      <c r="X629" s="12"/>
      <c r="Y629" s="10"/>
      <c r="AJ629" s="200" t="s">
        <v>7</v>
      </c>
      <c r="AK629" s="201"/>
      <c r="AL629" s="201"/>
      <c r="AM629" s="202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03" t="s">
        <v>30</v>
      </c>
      <c r="I651" s="203"/>
      <c r="J651" s="203"/>
      <c r="V651" s="17"/>
      <c r="AA651" s="203" t="s">
        <v>31</v>
      </c>
      <c r="AB651" s="203"/>
      <c r="AC651" s="203"/>
    </row>
    <row r="652" spans="1:43">
      <c r="H652" s="203"/>
      <c r="I652" s="203"/>
      <c r="J652" s="203"/>
      <c r="V652" s="17"/>
      <c r="AA652" s="203"/>
      <c r="AB652" s="203"/>
      <c r="AC652" s="203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04" t="s">
        <v>356</v>
      </c>
      <c r="F656" s="204"/>
      <c r="G656" s="204"/>
      <c r="H656" s="204"/>
      <c r="V656" s="17"/>
      <c r="X656" s="23" t="s">
        <v>32</v>
      </c>
      <c r="Y656" s="20">
        <f>IF(B1441="PAGADO",0,C661)</f>
        <v>-2262.0810000000019</v>
      </c>
      <c r="AA656" s="204" t="s">
        <v>254</v>
      </c>
      <c r="AB656" s="204"/>
      <c r="AC656" s="204"/>
      <c r="AD656" s="204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5" t="str">
        <f>IF(Y661&lt;0,"NO PAGAR","COBRAR'")</f>
        <v>NO PAGAR</v>
      </c>
      <c r="Y662" s="205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05" t="str">
        <f>IF(C661&lt;0,"NO PAGAR","COBRAR'")</f>
        <v>NO PAGAR</v>
      </c>
      <c r="C663" s="205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8" t="s">
        <v>9</v>
      </c>
      <c r="C664" s="199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8" t="s">
        <v>9</v>
      </c>
      <c r="Y664" s="19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00" t="s">
        <v>7</v>
      </c>
      <c r="F672" s="201"/>
      <c r="G672" s="202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00" t="s">
        <v>7</v>
      </c>
      <c r="AB672" s="201"/>
      <c r="AC672" s="202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00" t="s">
        <v>7</v>
      </c>
      <c r="O674" s="201"/>
      <c r="P674" s="201"/>
      <c r="Q674" s="202"/>
      <c r="R674" s="18">
        <f>SUM(R658:R673)</f>
        <v>1500</v>
      </c>
      <c r="S674" s="3"/>
      <c r="V674" s="17"/>
      <c r="X674" s="12"/>
      <c r="Y674" s="10"/>
      <c r="AJ674" s="200" t="s">
        <v>7</v>
      </c>
      <c r="AK674" s="201"/>
      <c r="AL674" s="201"/>
      <c r="AM674" s="202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06" t="s">
        <v>29</v>
      </c>
      <c r="AD692" s="206"/>
      <c r="AE692" s="206"/>
    </row>
    <row r="693" spans="2:41">
      <c r="H693" s="203" t="s">
        <v>28</v>
      </c>
      <c r="I693" s="203"/>
      <c r="J693" s="203"/>
      <c r="V693" s="17"/>
      <c r="AC693" s="206"/>
      <c r="AD693" s="206"/>
      <c r="AE693" s="206"/>
    </row>
    <row r="694" spans="2:41">
      <c r="H694" s="203"/>
      <c r="I694" s="203"/>
      <c r="J694" s="203"/>
      <c r="V694" s="17"/>
      <c r="AC694" s="206"/>
      <c r="AD694" s="206"/>
      <c r="AE694" s="206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04" t="s">
        <v>356</v>
      </c>
      <c r="F698" s="204"/>
      <c r="G698" s="204"/>
      <c r="H698" s="204"/>
      <c r="V698" s="17"/>
      <c r="X698" s="23" t="s">
        <v>32</v>
      </c>
      <c r="Y698" s="20">
        <f>IF(B698="PAGADO",0,C703)</f>
        <v>-418.08100000000195</v>
      </c>
      <c r="AA698" s="204" t="s">
        <v>254</v>
      </c>
      <c r="AB698" s="204"/>
      <c r="AC698" s="204"/>
      <c r="AD698" s="204"/>
      <c r="AK698" s="211" t="s">
        <v>110</v>
      </c>
      <c r="AL698" s="211"/>
      <c r="AM698" s="211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7" t="str">
        <f>IF(C703&lt;0,"NO PAGAR","COBRAR")</f>
        <v>NO PAGAR</v>
      </c>
      <c r="C704" s="207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7" t="str">
        <f>IF(Y703&lt;0,"NO PAGAR","COBRAR")</f>
        <v>NO PAGAR</v>
      </c>
      <c r="Y704" s="207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8" t="s">
        <v>9</v>
      </c>
      <c r="C705" s="199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8" t="s">
        <v>9</v>
      </c>
      <c r="Y705" s="199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00" t="s">
        <v>7</v>
      </c>
      <c r="F714" s="201"/>
      <c r="G714" s="202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00" t="s">
        <v>7</v>
      </c>
      <c r="AB714" s="201"/>
      <c r="AC714" s="202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00" t="s">
        <v>7</v>
      </c>
      <c r="O716" s="201"/>
      <c r="P716" s="201"/>
      <c r="Q716" s="202"/>
      <c r="R716" s="18">
        <f>SUM(R700:R715)</f>
        <v>270</v>
      </c>
      <c r="S716" s="3"/>
      <c r="V716" s="17"/>
      <c r="X716" s="12"/>
      <c r="Y716" s="10"/>
      <c r="AJ716" s="200" t="s">
        <v>7</v>
      </c>
      <c r="AK716" s="201"/>
      <c r="AL716" s="201"/>
      <c r="AM716" s="202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03" t="s">
        <v>30</v>
      </c>
      <c r="I734" s="203"/>
      <c r="J734" s="203"/>
      <c r="V734" s="17"/>
      <c r="AA734" s="203" t="s">
        <v>31</v>
      </c>
      <c r="AB734" s="203"/>
      <c r="AC734" s="203"/>
    </row>
    <row r="735" spans="1:43">
      <c r="H735" s="203"/>
      <c r="I735" s="203"/>
      <c r="J735" s="203"/>
      <c r="V735" s="17"/>
      <c r="AA735" s="203"/>
      <c r="AB735" s="203"/>
      <c r="AC735" s="203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04" t="s">
        <v>356</v>
      </c>
      <c r="F737" s="204"/>
      <c r="G737" s="204"/>
      <c r="H737" s="204"/>
      <c r="V737" s="17"/>
      <c r="X737" s="23" t="s">
        <v>32</v>
      </c>
      <c r="Y737" s="20">
        <f>IF(B1534="PAGADO",0,C742)</f>
        <v>156.718999999998</v>
      </c>
      <c r="AA737" s="204" t="s">
        <v>254</v>
      </c>
      <c r="AB737" s="204"/>
      <c r="AC737" s="204"/>
      <c r="AD737" s="204"/>
      <c r="AK737" s="204" t="s">
        <v>10</v>
      </c>
      <c r="AL737" s="204"/>
      <c r="AM737" s="204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5" t="str">
        <f>IF(Y742&lt;0,"NO PAGAR","COBRAR'")</f>
        <v>COBRAR'</v>
      </c>
      <c r="Y743" s="205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05" t="str">
        <f>IF(C742&lt;0,"NO PAGAR","COBRAR'")</f>
        <v>COBRAR'</v>
      </c>
      <c r="C744" s="205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8" t="s">
        <v>9</v>
      </c>
      <c r="C745" s="19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8" t="s">
        <v>9</v>
      </c>
      <c r="Y745" s="19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00" t="s">
        <v>7</v>
      </c>
      <c r="F753" s="201"/>
      <c r="G753" s="202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00" t="s">
        <v>7</v>
      </c>
      <c r="AB753" s="201"/>
      <c r="AC753" s="202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00" t="s">
        <v>7</v>
      </c>
      <c r="O755" s="201"/>
      <c r="P755" s="201"/>
      <c r="Q755" s="202"/>
      <c r="R755" s="18">
        <f>SUM(R739:R754)</f>
        <v>100</v>
      </c>
      <c r="S755" s="3"/>
      <c r="V755" s="17"/>
      <c r="X755" s="12"/>
      <c r="Y755" s="10"/>
      <c r="AJ755" s="200" t="s">
        <v>7</v>
      </c>
      <c r="AK755" s="201"/>
      <c r="AL755" s="201"/>
      <c r="AM755" s="202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06" t="s">
        <v>29</v>
      </c>
      <c r="AD776" s="206"/>
      <c r="AE776" s="206"/>
    </row>
    <row r="777" spans="2:41">
      <c r="H777" s="203" t="s">
        <v>28</v>
      </c>
      <c r="I777" s="203"/>
      <c r="J777" s="203"/>
      <c r="V777" s="17"/>
      <c r="AC777" s="206"/>
      <c r="AD777" s="206"/>
      <c r="AE777" s="206"/>
    </row>
    <row r="778" spans="2:41">
      <c r="H778" s="203"/>
      <c r="I778" s="203"/>
      <c r="J778" s="203"/>
      <c r="V778" s="17"/>
      <c r="AC778" s="206"/>
      <c r="AD778" s="206"/>
      <c r="AE778" s="206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04" t="s">
        <v>679</v>
      </c>
      <c r="F782" s="204"/>
      <c r="G782" s="204"/>
      <c r="H782" s="204"/>
      <c r="O782" s="204" t="s">
        <v>431</v>
      </c>
      <c r="P782" s="204"/>
      <c r="Q782" s="204"/>
      <c r="V782" s="17"/>
      <c r="X782" s="23" t="s">
        <v>32</v>
      </c>
      <c r="Y782" s="20">
        <f>IF(B782="PAGADO",0,C787)</f>
        <v>-613.64000000000192</v>
      </c>
      <c r="AA782" s="204" t="s">
        <v>356</v>
      </c>
      <c r="AB782" s="204"/>
      <c r="AC782" s="204"/>
      <c r="AD782" s="204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7" t="str">
        <f>IF(C787&lt;0,"NO PAGAR","COBRAR")</f>
        <v>NO PAGAR</v>
      </c>
      <c r="C788" s="207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07" t="str">
        <f>IF(Y787&lt;0,"NO PAGAR","COBRAR")</f>
        <v>NO PAGAR</v>
      </c>
      <c r="Y788" s="20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8" t="s">
        <v>9</v>
      </c>
      <c r="C789" s="199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8" t="s">
        <v>9</v>
      </c>
      <c r="Y789" s="199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00" t="s">
        <v>7</v>
      </c>
      <c r="F798" s="201"/>
      <c r="G798" s="202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00" t="s">
        <v>7</v>
      </c>
      <c r="AB798" s="201"/>
      <c r="AC798" s="202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00" t="s">
        <v>7</v>
      </c>
      <c r="O800" s="201"/>
      <c r="P800" s="201"/>
      <c r="Q800" s="202"/>
      <c r="R800" s="18">
        <f>SUM(R784:R799)</f>
        <v>730.51</v>
      </c>
      <c r="S800" s="3"/>
      <c r="V800" s="17"/>
      <c r="X800" s="12"/>
      <c r="Y800" s="10"/>
      <c r="AJ800" s="200" t="s">
        <v>7</v>
      </c>
      <c r="AK800" s="201"/>
      <c r="AL800" s="201"/>
      <c r="AM800" s="202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03" t="s">
        <v>30</v>
      </c>
      <c r="I822" s="203"/>
      <c r="J822" s="203"/>
      <c r="V822" s="17"/>
      <c r="AA822" s="203" t="s">
        <v>31</v>
      </c>
      <c r="AB822" s="203"/>
      <c r="AC822" s="203"/>
    </row>
    <row r="823" spans="1:43">
      <c r="H823" s="203"/>
      <c r="I823" s="203"/>
      <c r="J823" s="203"/>
      <c r="V823" s="17"/>
      <c r="AA823" s="203"/>
      <c r="AB823" s="203"/>
      <c r="AC823" s="203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-613.64000000000192</v>
      </c>
      <c r="E827" s="204" t="s">
        <v>356</v>
      </c>
      <c r="F827" s="204"/>
      <c r="G827" s="204"/>
      <c r="H827" s="204"/>
      <c r="V827" s="17"/>
      <c r="X827" s="23" t="s">
        <v>32</v>
      </c>
      <c r="Y827" s="20">
        <f>IF(B1627="PAGADO",0,C832)</f>
        <v>-1618.1800000000017</v>
      </c>
      <c r="AA827" s="204" t="s">
        <v>20</v>
      </c>
      <c r="AB827" s="204"/>
      <c r="AC827" s="204"/>
      <c r="AD827" s="204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1618.1800000000017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-1618.1800000000017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05" t="str">
        <f>IF(Y832&lt;0,"NO PAGAR","COBRAR'")</f>
        <v>NO PAGAR</v>
      </c>
      <c r="Y833" s="205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205" t="str">
        <f>IF(C832&lt;0,"NO PAGAR","COBRAR'")</f>
        <v>NO PAGAR</v>
      </c>
      <c r="C834" s="205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8" t="s">
        <v>9</v>
      </c>
      <c r="C835" s="199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8" t="s">
        <v>9</v>
      </c>
      <c r="Y835" s="199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00" t="s">
        <v>7</v>
      </c>
      <c r="F843" s="201"/>
      <c r="G843" s="202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00" t="s">
        <v>7</v>
      </c>
      <c r="AB843" s="201"/>
      <c r="AC843" s="202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00" t="s">
        <v>7</v>
      </c>
      <c r="O845" s="201"/>
      <c r="P845" s="201"/>
      <c r="Q845" s="202"/>
      <c r="R845" s="18">
        <f>SUM(R829:R844)</f>
        <v>1650</v>
      </c>
      <c r="S845" s="3"/>
      <c r="V845" s="17"/>
      <c r="X845" s="12"/>
      <c r="Y845" s="10"/>
      <c r="AJ845" s="200" t="s">
        <v>7</v>
      </c>
      <c r="AK845" s="201"/>
      <c r="AL845" s="201"/>
      <c r="AM845" s="202"/>
      <c r="AN845" s="18">
        <f>SUM(AN829:AN844)</f>
        <v>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</row>
    <row r="850" spans="2:27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</row>
    <row r="851" spans="2:27">
      <c r="B851" s="12"/>
      <c r="C851" s="10"/>
      <c r="R851">
        <f>SUM(R846:R850)</f>
        <v>370.44</v>
      </c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2933.1800000000017</v>
      </c>
      <c r="D855" t="s">
        <v>22</v>
      </c>
      <c r="E855" t="s">
        <v>21</v>
      </c>
      <c r="V855" s="17"/>
      <c r="X855" s="15" t="s">
        <v>18</v>
      </c>
      <c r="Y855" s="16">
        <f>SUM(Y836:Y854)</f>
        <v>1618.1800000000017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206" t="s">
        <v>29</v>
      </c>
      <c r="AD870" s="206"/>
      <c r="AE870" s="206"/>
    </row>
    <row r="871" spans="2:41">
      <c r="H871" s="203" t="s">
        <v>28</v>
      </c>
      <c r="I871" s="203"/>
      <c r="J871" s="203"/>
      <c r="V871" s="17"/>
      <c r="AC871" s="206"/>
      <c r="AD871" s="206"/>
      <c r="AE871" s="206"/>
    </row>
    <row r="872" spans="2:41">
      <c r="H872" s="203"/>
      <c r="I872" s="203"/>
      <c r="J872" s="203"/>
      <c r="V872" s="17"/>
      <c r="AC872" s="206"/>
      <c r="AD872" s="206"/>
      <c r="AE872" s="206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-1618.1800000000017</v>
      </c>
      <c r="E876" s="204" t="s">
        <v>20</v>
      </c>
      <c r="F876" s="204"/>
      <c r="G876" s="204"/>
      <c r="H876" s="204"/>
      <c r="V876" s="17"/>
      <c r="X876" s="23" t="s">
        <v>32</v>
      </c>
      <c r="Y876" s="20">
        <f>IF(B876="PAGADO",0,C881)</f>
        <v>-1618.1800000000017</v>
      </c>
      <c r="AA876" s="204" t="s">
        <v>20</v>
      </c>
      <c r="AB876" s="204"/>
      <c r="AC876" s="204"/>
      <c r="AD876" s="204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1618.1800000000017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1618.1800000000017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-1618.1800000000017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-1618.1800000000017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207" t="str">
        <f>IF(C881&lt;0,"NO PAGAR","COBRAR")</f>
        <v>NO PAGAR</v>
      </c>
      <c r="C882" s="20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7" t="str">
        <f>IF(Y881&lt;0,"NO PAGAR","COBRAR")</f>
        <v>NO PAGAR</v>
      </c>
      <c r="Y882" s="207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8" t="s">
        <v>9</v>
      </c>
      <c r="C883" s="19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8" t="s">
        <v>9</v>
      </c>
      <c r="Y883" s="19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1618.1800000000017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1618.1800000000017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200" t="s">
        <v>7</v>
      </c>
      <c r="F892" s="201"/>
      <c r="G892" s="20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200" t="s">
        <v>7</v>
      </c>
      <c r="AB892" s="201"/>
      <c r="AC892" s="20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200" t="s">
        <v>7</v>
      </c>
      <c r="O894" s="201"/>
      <c r="P894" s="201"/>
      <c r="Q894" s="202"/>
      <c r="R894" s="18">
        <f>SUM(R878:R893)</f>
        <v>0</v>
      </c>
      <c r="S894" s="3"/>
      <c r="V894" s="17"/>
      <c r="X894" s="12"/>
      <c r="Y894" s="10"/>
      <c r="AJ894" s="200" t="s">
        <v>7</v>
      </c>
      <c r="AK894" s="201"/>
      <c r="AL894" s="201"/>
      <c r="AM894" s="20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1618.1800000000017</v>
      </c>
      <c r="V903" s="17"/>
      <c r="X903" s="15" t="s">
        <v>18</v>
      </c>
      <c r="Y903" s="16">
        <f>SUM(Y884:Y902)</f>
        <v>1618.1800000000017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203" t="s">
        <v>30</v>
      </c>
      <c r="I916" s="203"/>
      <c r="J916" s="203"/>
      <c r="V916" s="17"/>
      <c r="AA916" s="203" t="s">
        <v>31</v>
      </c>
      <c r="AB916" s="203"/>
      <c r="AC916" s="203"/>
    </row>
    <row r="917" spans="1:43">
      <c r="H917" s="203"/>
      <c r="I917" s="203"/>
      <c r="J917" s="203"/>
      <c r="V917" s="17"/>
      <c r="AA917" s="203"/>
      <c r="AB917" s="203"/>
      <c r="AC917" s="203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-1618.1800000000017</v>
      </c>
      <c r="E921" s="204" t="s">
        <v>20</v>
      </c>
      <c r="F921" s="204"/>
      <c r="G921" s="204"/>
      <c r="H921" s="204"/>
      <c r="V921" s="17"/>
      <c r="X921" s="23" t="s">
        <v>32</v>
      </c>
      <c r="Y921" s="20">
        <f>IF(B1721="PAGADO",0,C926)</f>
        <v>-1618.1800000000017</v>
      </c>
      <c r="AA921" s="204" t="s">
        <v>20</v>
      </c>
      <c r="AB921" s="204"/>
      <c r="AC921" s="204"/>
      <c r="AD921" s="204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1618.1800000000017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1618.1800000000017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-1618.1800000000017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-1618.1800000000017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05" t="str">
        <f>IF(Y926&lt;0,"NO PAGAR","COBRAR'")</f>
        <v>NO PAGAR</v>
      </c>
      <c r="Y927" s="205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05" t="str">
        <f>IF(C926&lt;0,"NO PAGAR","COBRAR'")</f>
        <v>NO PAGAR</v>
      </c>
      <c r="C928" s="205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8" t="s">
        <v>9</v>
      </c>
      <c r="C929" s="199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8" t="s">
        <v>9</v>
      </c>
      <c r="Y929" s="199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1618.1800000000017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1618.1800000000017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200" t="s">
        <v>7</v>
      </c>
      <c r="F937" s="201"/>
      <c r="G937" s="202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00" t="s">
        <v>7</v>
      </c>
      <c r="AB937" s="201"/>
      <c r="AC937" s="202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200" t="s">
        <v>7</v>
      </c>
      <c r="O939" s="201"/>
      <c r="P939" s="201"/>
      <c r="Q939" s="202"/>
      <c r="R939" s="18">
        <f>SUM(R923:R938)</f>
        <v>0</v>
      </c>
      <c r="S939" s="3"/>
      <c r="V939" s="17"/>
      <c r="X939" s="12"/>
      <c r="Y939" s="10"/>
      <c r="AJ939" s="200" t="s">
        <v>7</v>
      </c>
      <c r="AK939" s="201"/>
      <c r="AL939" s="201"/>
      <c r="AM939" s="202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1618.1800000000017</v>
      </c>
      <c r="D949" t="s">
        <v>22</v>
      </c>
      <c r="E949" t="s">
        <v>21</v>
      </c>
      <c r="V949" s="17"/>
      <c r="X949" s="15" t="s">
        <v>18</v>
      </c>
      <c r="Y949" s="16">
        <f>SUM(Y930:Y948)</f>
        <v>1618.1800000000017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206" t="s">
        <v>29</v>
      </c>
      <c r="AD963" s="206"/>
      <c r="AE963" s="206"/>
    </row>
    <row r="964" spans="2:41">
      <c r="H964" s="203" t="s">
        <v>28</v>
      </c>
      <c r="I964" s="203"/>
      <c r="J964" s="203"/>
      <c r="V964" s="17"/>
      <c r="AC964" s="206"/>
      <c r="AD964" s="206"/>
      <c r="AE964" s="206"/>
    </row>
    <row r="965" spans="2:41">
      <c r="H965" s="203"/>
      <c r="I965" s="203"/>
      <c r="J965" s="203"/>
      <c r="V965" s="17"/>
      <c r="AC965" s="206"/>
      <c r="AD965" s="206"/>
      <c r="AE965" s="206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-1618.1800000000017</v>
      </c>
      <c r="E969" s="204" t="s">
        <v>20</v>
      </c>
      <c r="F969" s="204"/>
      <c r="G969" s="204"/>
      <c r="H969" s="204"/>
      <c r="V969" s="17"/>
      <c r="X969" s="23" t="s">
        <v>32</v>
      </c>
      <c r="Y969" s="20">
        <f>IF(B969="PAGADO",0,C974)</f>
        <v>-1618.1800000000017</v>
      </c>
      <c r="AA969" s="204" t="s">
        <v>20</v>
      </c>
      <c r="AB969" s="204"/>
      <c r="AC969" s="204"/>
      <c r="AD969" s="204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1618.1800000000017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1618.1800000000017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-1618.1800000000017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-1618.1800000000017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207" t="str">
        <f>IF(C974&lt;0,"NO PAGAR","COBRAR")</f>
        <v>NO PAGAR</v>
      </c>
      <c r="C975" s="20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7" t="str">
        <f>IF(Y974&lt;0,"NO PAGAR","COBRAR")</f>
        <v>NO PAGAR</v>
      </c>
      <c r="Y975" s="207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8" t="s">
        <v>9</v>
      </c>
      <c r="C976" s="199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8" t="s">
        <v>9</v>
      </c>
      <c r="Y976" s="199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1618.1800000000017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1618.1800000000017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200" t="s">
        <v>7</v>
      </c>
      <c r="F985" s="201"/>
      <c r="G985" s="202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200" t="s">
        <v>7</v>
      </c>
      <c r="AB985" s="201"/>
      <c r="AC985" s="202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200" t="s">
        <v>7</v>
      </c>
      <c r="O987" s="201"/>
      <c r="P987" s="201"/>
      <c r="Q987" s="202"/>
      <c r="R987" s="18">
        <f>SUM(R971:R986)</f>
        <v>0</v>
      </c>
      <c r="S987" s="3"/>
      <c r="V987" s="17"/>
      <c r="X987" s="12"/>
      <c r="Y987" s="10"/>
      <c r="AJ987" s="200" t="s">
        <v>7</v>
      </c>
      <c r="AK987" s="201"/>
      <c r="AL987" s="201"/>
      <c r="AM987" s="202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1618.1800000000017</v>
      </c>
      <c r="V996" s="17"/>
      <c r="X996" s="15" t="s">
        <v>18</v>
      </c>
      <c r="Y996" s="16">
        <f>SUM(Y977:Y995)</f>
        <v>1618.1800000000017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203" t="s">
        <v>30</v>
      </c>
      <c r="I1009" s="203"/>
      <c r="J1009" s="203"/>
      <c r="V1009" s="17"/>
      <c r="AA1009" s="203" t="s">
        <v>31</v>
      </c>
      <c r="AB1009" s="203"/>
      <c r="AC1009" s="203"/>
    </row>
    <row r="1010" spans="2:41">
      <c r="H1010" s="203"/>
      <c r="I1010" s="203"/>
      <c r="J1010" s="203"/>
      <c r="V1010" s="17"/>
      <c r="AA1010" s="203"/>
      <c r="AB1010" s="203"/>
      <c r="AC1010" s="203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-1618.1800000000017</v>
      </c>
      <c r="E1014" s="204" t="s">
        <v>20</v>
      </c>
      <c r="F1014" s="204"/>
      <c r="G1014" s="204"/>
      <c r="H1014" s="204"/>
      <c r="V1014" s="17"/>
      <c r="X1014" s="23" t="s">
        <v>32</v>
      </c>
      <c r="Y1014" s="20">
        <f>IF(B1814="PAGADO",0,C1019)</f>
        <v>-1618.1800000000017</v>
      </c>
      <c r="AA1014" s="204" t="s">
        <v>20</v>
      </c>
      <c r="AB1014" s="204"/>
      <c r="AC1014" s="204"/>
      <c r="AD1014" s="204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1618.1800000000017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1618.1800000000017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-1618.1800000000017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-1618.1800000000017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205" t="str">
        <f>IF(Y1019&lt;0,"NO PAGAR","COBRAR'")</f>
        <v>NO PAGAR</v>
      </c>
      <c r="Y1020" s="205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205" t="str">
        <f>IF(C1019&lt;0,"NO PAGAR","COBRAR'")</f>
        <v>NO PAGAR</v>
      </c>
      <c r="C1021" s="205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8" t="s">
        <v>9</v>
      </c>
      <c r="C1022" s="199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8" t="s">
        <v>9</v>
      </c>
      <c r="Y1022" s="199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1618.1800000000017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1618.1800000000017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200" t="s">
        <v>7</v>
      </c>
      <c r="F1030" s="201"/>
      <c r="G1030" s="202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200" t="s">
        <v>7</v>
      </c>
      <c r="AB1030" s="201"/>
      <c r="AC1030" s="202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200" t="s">
        <v>7</v>
      </c>
      <c r="O1032" s="201"/>
      <c r="P1032" s="201"/>
      <c r="Q1032" s="202"/>
      <c r="R1032" s="18">
        <f>SUM(R1016:R1031)</f>
        <v>0</v>
      </c>
      <c r="S1032" s="3"/>
      <c r="V1032" s="17"/>
      <c r="X1032" s="12"/>
      <c r="Y1032" s="10"/>
      <c r="AJ1032" s="200" t="s">
        <v>7</v>
      </c>
      <c r="AK1032" s="201"/>
      <c r="AL1032" s="201"/>
      <c r="AM1032" s="202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1618.1800000000017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1618.1800000000017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A822" zoomScale="80" zoomScaleNormal="80" workbookViewId="0">
      <selection activeCell="B838" sqref="B838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1.14062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04" t="s">
        <v>79</v>
      </c>
      <c r="F8" s="204"/>
      <c r="G8" s="204"/>
      <c r="H8" s="204"/>
      <c r="V8" s="17"/>
      <c r="X8" s="23" t="s">
        <v>32</v>
      </c>
      <c r="Y8" s="20">
        <f>IF(B8="PAGADO",0,C13)</f>
        <v>0</v>
      </c>
      <c r="AA8" s="204" t="s">
        <v>148</v>
      </c>
      <c r="AB8" s="204"/>
      <c r="AC8" s="204"/>
      <c r="AD8" s="204"/>
      <c r="AK8" s="211" t="s">
        <v>110</v>
      </c>
      <c r="AL8" s="211"/>
      <c r="AM8" s="211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NO PAGAR</v>
      </c>
      <c r="Y14" s="20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00" t="s">
        <v>7</v>
      </c>
      <c r="AB24" s="201"/>
      <c r="AC24" s="20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04" t="s">
        <v>79</v>
      </c>
      <c r="F53" s="204"/>
      <c r="G53" s="204"/>
      <c r="H53" s="204"/>
      <c r="V53" s="17"/>
      <c r="X53" s="23" t="s">
        <v>32</v>
      </c>
      <c r="Y53" s="20">
        <f>IF(B53="PAGADO",0,C58)</f>
        <v>251.97000000000011</v>
      </c>
      <c r="AA53" s="204" t="s">
        <v>148</v>
      </c>
      <c r="AB53" s="204"/>
      <c r="AC53" s="204"/>
      <c r="AD53" s="204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00" t="s">
        <v>7</v>
      </c>
      <c r="F69" s="201"/>
      <c r="G69" s="20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06" t="s">
        <v>29</v>
      </c>
      <c r="AD97" s="206"/>
      <c r="AE97" s="206"/>
    </row>
    <row r="98" spans="2:41">
      <c r="H98" s="203" t="s">
        <v>28</v>
      </c>
      <c r="I98" s="203"/>
      <c r="J98" s="203"/>
      <c r="V98" s="17"/>
      <c r="AC98" s="206"/>
      <c r="AD98" s="206"/>
      <c r="AE98" s="206"/>
    </row>
    <row r="99" spans="2:41">
      <c r="H99" s="203"/>
      <c r="I99" s="203"/>
      <c r="J99" s="203"/>
      <c r="V99" s="17"/>
      <c r="AC99" s="206"/>
      <c r="AD99" s="206"/>
      <c r="AE99" s="20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04" t="s">
        <v>79</v>
      </c>
      <c r="F103" s="204"/>
      <c r="G103" s="204"/>
      <c r="H103" s="204"/>
      <c r="V103" s="17"/>
      <c r="X103" s="23" t="s">
        <v>156</v>
      </c>
      <c r="Y103" s="20">
        <f>IF(B103="PAGADO",0,C108)</f>
        <v>1501.97</v>
      </c>
      <c r="AA103" s="204" t="s">
        <v>79</v>
      </c>
      <c r="AB103" s="204"/>
      <c r="AC103" s="204"/>
      <c r="AD103" s="204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7" t="str">
        <f>IF(C108&lt;0,"NO PAGAR","COBRAR")</f>
        <v>COBRAR</v>
      </c>
      <c r="C109" s="20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7" t="str">
        <f>IF(Y108&lt;0,"NO PAGAR","COBRAR")</f>
        <v>COBRAR</v>
      </c>
      <c r="Y109" s="20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8" t="s">
        <v>9</v>
      </c>
      <c r="C110" s="19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8" t="s">
        <v>9</v>
      </c>
      <c r="Y110" s="19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0" t="s">
        <v>7</v>
      </c>
      <c r="F119" s="201"/>
      <c r="G119" s="20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0" t="s">
        <v>7</v>
      </c>
      <c r="AB119" s="201"/>
      <c r="AC119" s="20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0" t="s">
        <v>7</v>
      </c>
      <c r="O121" s="201"/>
      <c r="P121" s="201"/>
      <c r="Q121" s="202"/>
      <c r="R121" s="18">
        <f>SUM(R105:R120)</f>
        <v>0</v>
      </c>
      <c r="S121" s="3"/>
      <c r="V121" s="17"/>
      <c r="X121" s="12"/>
      <c r="Y121" s="10"/>
      <c r="AJ121" s="200" t="s">
        <v>7</v>
      </c>
      <c r="AK121" s="201"/>
      <c r="AL121" s="201"/>
      <c r="AM121" s="202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03" t="s">
        <v>30</v>
      </c>
      <c r="I130" s="203"/>
      <c r="J130" s="203"/>
      <c r="V130" s="17"/>
      <c r="AA130" s="203" t="s">
        <v>31</v>
      </c>
      <c r="AB130" s="203"/>
      <c r="AC130" s="203"/>
    </row>
    <row r="131" spans="2:41">
      <c r="H131" s="203"/>
      <c r="I131" s="203"/>
      <c r="J131" s="203"/>
      <c r="V131" s="17"/>
      <c r="AA131" s="203"/>
      <c r="AB131" s="203"/>
      <c r="AC131" s="203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04" t="s">
        <v>148</v>
      </c>
      <c r="F135" s="204"/>
      <c r="G135" s="204"/>
      <c r="H135" s="204"/>
      <c r="V135" s="17"/>
      <c r="X135" s="23" t="s">
        <v>32</v>
      </c>
      <c r="Y135" s="20">
        <f>IF(B135="PAGADO",0,C140)</f>
        <v>0</v>
      </c>
      <c r="AA135" s="204" t="s">
        <v>355</v>
      </c>
      <c r="AB135" s="204"/>
      <c r="AC135" s="204"/>
      <c r="AD135" s="204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05" t="str">
        <f>IF(Y140&lt;0,"NO PAGAR","COBRAR'")</f>
        <v>COBRAR'</v>
      </c>
      <c r="Y141" s="20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05" t="str">
        <f>IF(C140&lt;0,"NO PAGAR","COBRAR'")</f>
        <v>COBRAR'</v>
      </c>
      <c r="C142" s="205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8" t="s">
        <v>9</v>
      </c>
      <c r="C143" s="199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8" t="s">
        <v>9</v>
      </c>
      <c r="Y143" s="199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00" t="s">
        <v>7</v>
      </c>
      <c r="F151" s="201"/>
      <c r="G151" s="20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00" t="s">
        <v>7</v>
      </c>
      <c r="AB151" s="201"/>
      <c r="AC151" s="20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00" t="s">
        <v>7</v>
      </c>
      <c r="O153" s="201"/>
      <c r="P153" s="201"/>
      <c r="Q153" s="202"/>
      <c r="R153" s="18">
        <f>SUM(R137:R152)</f>
        <v>0</v>
      </c>
      <c r="S153" s="3"/>
      <c r="V153" s="17"/>
      <c r="X153" s="12"/>
      <c r="Y153" s="10"/>
      <c r="AJ153" s="200" t="s">
        <v>7</v>
      </c>
      <c r="AK153" s="201"/>
      <c r="AL153" s="201"/>
      <c r="AM153" s="202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06" t="s">
        <v>29</v>
      </c>
      <c r="AD169" s="206"/>
      <c r="AE169" s="206"/>
    </row>
    <row r="170" spans="2:41">
      <c r="H170" s="203" t="s">
        <v>28</v>
      </c>
      <c r="I170" s="203"/>
      <c r="J170" s="203"/>
      <c r="V170" s="17"/>
      <c r="AC170" s="206"/>
      <c r="AD170" s="206"/>
      <c r="AE170" s="206"/>
    </row>
    <row r="171" spans="2:41">
      <c r="H171" s="203"/>
      <c r="I171" s="203"/>
      <c r="J171" s="203"/>
      <c r="V171" s="17"/>
      <c r="AC171" s="206"/>
      <c r="AD171" s="206"/>
      <c r="AE171" s="20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04" t="s">
        <v>79</v>
      </c>
      <c r="F175" s="204"/>
      <c r="G175" s="204"/>
      <c r="H175" s="204"/>
      <c r="V175" s="17"/>
      <c r="X175" s="23" t="s">
        <v>32</v>
      </c>
      <c r="Y175" s="20">
        <f>IF(B175="PAGADO",0,C180)</f>
        <v>0</v>
      </c>
      <c r="AA175" s="204" t="s">
        <v>355</v>
      </c>
      <c r="AB175" s="204"/>
      <c r="AC175" s="204"/>
      <c r="AD175" s="204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7" t="str">
        <f>IF(C180&lt;0,"NO PAGAR","COBRAR")</f>
        <v>COBRAR</v>
      </c>
      <c r="C181" s="20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7" t="str">
        <f>IF(Y180&lt;0,"NO PAGAR","COBRAR")</f>
        <v>NO PAGAR</v>
      </c>
      <c r="Y181" s="20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8" t="s">
        <v>9</v>
      </c>
      <c r="C182" s="19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8" t="s">
        <v>9</v>
      </c>
      <c r="Y182" s="19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00" t="s">
        <v>7</v>
      </c>
      <c r="F191" s="201"/>
      <c r="G191" s="20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00" t="s">
        <v>7</v>
      </c>
      <c r="AB191" s="201"/>
      <c r="AC191" s="20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00" t="s">
        <v>7</v>
      </c>
      <c r="O193" s="201"/>
      <c r="P193" s="201"/>
      <c r="Q193" s="202"/>
      <c r="R193" s="18">
        <f>SUM(R177:R192)</f>
        <v>400</v>
      </c>
      <c r="S193" s="3"/>
      <c r="V193" s="17"/>
      <c r="X193" s="12"/>
      <c r="Y193" s="10"/>
      <c r="AJ193" s="200" t="s">
        <v>7</v>
      </c>
      <c r="AK193" s="201"/>
      <c r="AL193" s="201"/>
      <c r="AM193" s="202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03" t="s">
        <v>30</v>
      </c>
      <c r="I207" s="203"/>
      <c r="J207" s="203"/>
      <c r="V207" s="17"/>
      <c r="AA207" s="203" t="s">
        <v>31</v>
      </c>
      <c r="AB207" s="203"/>
      <c r="AC207" s="203"/>
    </row>
    <row r="208" spans="1:43">
      <c r="H208" s="203"/>
      <c r="I208" s="203"/>
      <c r="J208" s="203"/>
      <c r="V208" s="17"/>
      <c r="AA208" s="203"/>
      <c r="AB208" s="203"/>
      <c r="AC208" s="203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04" t="s">
        <v>355</v>
      </c>
      <c r="F212" s="204"/>
      <c r="G212" s="204"/>
      <c r="H212" s="204"/>
      <c r="V212" s="17"/>
      <c r="X212" s="23" t="s">
        <v>130</v>
      </c>
      <c r="Y212" s="20">
        <f>IF(B212="PAGADO",0,C217)</f>
        <v>0</v>
      </c>
      <c r="AA212" s="204" t="s">
        <v>543</v>
      </c>
      <c r="AB212" s="204"/>
      <c r="AC212" s="204"/>
      <c r="AD212" s="204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05" t="str">
        <f>IF(Y217&lt;0,"NO PAGAR","COBRAR'")</f>
        <v>COBRAR'</v>
      </c>
      <c r="Y218" s="205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05" t="str">
        <f>IF(C217&lt;0,"NO PAGAR","COBRAR'")</f>
        <v>COBRAR'</v>
      </c>
      <c r="C219" s="205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8" t="s">
        <v>9</v>
      </c>
      <c r="C220" s="19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8" t="s">
        <v>9</v>
      </c>
      <c r="Y220" s="19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00" t="s">
        <v>7</v>
      </c>
      <c r="F228" s="201"/>
      <c r="G228" s="20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00" t="s">
        <v>7</v>
      </c>
      <c r="AB228" s="201"/>
      <c r="AC228" s="20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00" t="s">
        <v>7</v>
      </c>
      <c r="O230" s="201"/>
      <c r="P230" s="201"/>
      <c r="Q230" s="202"/>
      <c r="R230" s="18">
        <f>SUM(R214:R229)</f>
        <v>0</v>
      </c>
      <c r="S230" s="3"/>
      <c r="V230" s="17"/>
      <c r="X230" s="12"/>
      <c r="Y230" s="10"/>
      <c r="AJ230" s="200" t="s">
        <v>7</v>
      </c>
      <c r="AK230" s="201"/>
      <c r="AL230" s="201"/>
      <c r="AM230" s="202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06" t="s">
        <v>29</v>
      </c>
      <c r="AD253" s="206"/>
      <c r="AE253" s="206"/>
    </row>
    <row r="254" spans="5:31">
      <c r="H254" s="203" t="s">
        <v>28</v>
      </c>
      <c r="I254" s="203"/>
      <c r="J254" s="203"/>
      <c r="V254" s="17"/>
      <c r="AC254" s="206"/>
      <c r="AD254" s="206"/>
      <c r="AE254" s="206"/>
    </row>
    <row r="255" spans="5:31">
      <c r="H255" s="203"/>
      <c r="I255" s="203"/>
      <c r="J255" s="203"/>
      <c r="V255" s="17"/>
      <c r="AC255" s="206"/>
      <c r="AD255" s="206"/>
      <c r="AE255" s="20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04" t="s">
        <v>543</v>
      </c>
      <c r="F259" s="204"/>
      <c r="G259" s="204"/>
      <c r="H259" s="204"/>
      <c r="V259" s="17"/>
      <c r="X259" s="23" t="s">
        <v>32</v>
      </c>
      <c r="Y259" s="20">
        <f>IF(B259="PAGADO",0,C264)</f>
        <v>0</v>
      </c>
      <c r="AA259" s="204" t="s">
        <v>598</v>
      </c>
      <c r="AB259" s="204"/>
      <c r="AC259" s="204"/>
      <c r="AD259" s="204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7" t="str">
        <f>IF(C264&lt;0,"NO PAGAR","COBRAR")</f>
        <v>COBRAR</v>
      </c>
      <c r="C265" s="20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7" t="str">
        <f>IF(Y264&lt;0,"NO PAGAR","COBRAR")</f>
        <v>COBRAR</v>
      </c>
      <c r="Y265" s="20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8" t="s">
        <v>9</v>
      </c>
      <c r="C266" s="19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8" t="s">
        <v>9</v>
      </c>
      <c r="Y266" s="19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00" t="s">
        <v>7</v>
      </c>
      <c r="F275" s="201"/>
      <c r="G275" s="20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00" t="s">
        <v>7</v>
      </c>
      <c r="AB275" s="201"/>
      <c r="AC275" s="20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00" t="s">
        <v>7</v>
      </c>
      <c r="O277" s="201"/>
      <c r="P277" s="201"/>
      <c r="Q277" s="202"/>
      <c r="R277" s="18">
        <f>SUM(R261:R276)</f>
        <v>100</v>
      </c>
      <c r="S277" s="3"/>
      <c r="V277" s="17"/>
      <c r="X277" s="12"/>
      <c r="Y277" s="10"/>
      <c r="AJ277" s="200" t="s">
        <v>7</v>
      </c>
      <c r="AK277" s="201"/>
      <c r="AL277" s="201"/>
      <c r="AM277" s="202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03" t="s">
        <v>30</v>
      </c>
      <c r="I299" s="203"/>
      <c r="J299" s="203"/>
      <c r="V299" s="17"/>
      <c r="AA299" s="203" t="s">
        <v>31</v>
      </c>
      <c r="AB299" s="203"/>
      <c r="AC299" s="203"/>
    </row>
    <row r="300" spans="1:43">
      <c r="H300" s="203"/>
      <c r="I300" s="203"/>
      <c r="J300" s="203"/>
      <c r="V300" s="17"/>
      <c r="AA300" s="203"/>
      <c r="AB300" s="203"/>
      <c r="AC300" s="203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04" t="s">
        <v>355</v>
      </c>
      <c r="F304" s="204"/>
      <c r="G304" s="204"/>
      <c r="H304" s="204"/>
      <c r="V304" s="17"/>
      <c r="X304" s="23" t="s">
        <v>32</v>
      </c>
      <c r="Y304" s="20">
        <f>IF(B1053="PAGADO",0,C309)</f>
        <v>240</v>
      </c>
      <c r="AA304" s="204" t="s">
        <v>675</v>
      </c>
      <c r="AB304" s="204"/>
      <c r="AC304" s="204"/>
      <c r="AD304" s="204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5" t="str">
        <f>IF(Y309&lt;0,"NO PAGAR","COBRAR'")</f>
        <v>COBRAR'</v>
      </c>
      <c r="Y310" s="20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05" t="str">
        <f>IF(C309&lt;0,"NO PAGAR","COBRAR'")</f>
        <v>COBRAR'</v>
      </c>
      <c r="C311" s="205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8" t="s">
        <v>9</v>
      </c>
      <c r="C312" s="19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8" t="s">
        <v>9</v>
      </c>
      <c r="Y312" s="19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00" t="s">
        <v>7</v>
      </c>
      <c r="F320" s="201"/>
      <c r="G320" s="20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00" t="s">
        <v>7</v>
      </c>
      <c r="AB320" s="201"/>
      <c r="AC320" s="20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00" t="s">
        <v>7</v>
      </c>
      <c r="O322" s="201"/>
      <c r="P322" s="201"/>
      <c r="Q322" s="202"/>
      <c r="R322" s="18">
        <f>SUM(R306:R321)</f>
        <v>2552.6999999999998</v>
      </c>
      <c r="S322" s="3"/>
      <c r="V322" s="17"/>
      <c r="X322" s="11"/>
      <c r="Y322" s="10"/>
      <c r="AJ322" s="200" t="s">
        <v>7</v>
      </c>
      <c r="AK322" s="201"/>
      <c r="AL322" s="201"/>
      <c r="AM322" s="202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03" t="s">
        <v>28</v>
      </c>
      <c r="I347" s="203"/>
      <c r="J347" s="203"/>
      <c r="V347" s="17"/>
    </row>
    <row r="348" spans="2:30">
      <c r="H348" s="203"/>
      <c r="I348" s="203"/>
      <c r="J348" s="203"/>
      <c r="V348" s="17"/>
    </row>
    <row r="349" spans="2:30">
      <c r="V349" s="17"/>
      <c r="X349" s="219" t="s">
        <v>64</v>
      </c>
      <c r="AB349" s="215" t="s">
        <v>29</v>
      </c>
      <c r="AC349" s="215"/>
      <c r="AD349" s="215"/>
    </row>
    <row r="350" spans="2:30">
      <c r="V350" s="17"/>
      <c r="X350" s="219"/>
      <c r="AB350" s="215"/>
      <c r="AC350" s="215"/>
      <c r="AD350" s="215"/>
    </row>
    <row r="351" spans="2:30" ht="23.25">
      <c r="B351" s="22" t="s">
        <v>64</v>
      </c>
      <c r="V351" s="17"/>
      <c r="X351" s="219"/>
      <c r="AB351" s="215"/>
      <c r="AC351" s="215"/>
      <c r="AD351" s="215"/>
    </row>
    <row r="352" spans="2:30" ht="23.25">
      <c r="B352" s="23" t="s">
        <v>130</v>
      </c>
      <c r="C352" s="20">
        <f>IF(X304="PAGADO",0,Y309)</f>
        <v>229.98</v>
      </c>
      <c r="E352" s="204" t="s">
        <v>543</v>
      </c>
      <c r="F352" s="204"/>
      <c r="G352" s="204"/>
      <c r="H352" s="204"/>
      <c r="V352" s="17"/>
      <c r="X352" s="23" t="s">
        <v>130</v>
      </c>
      <c r="Y352" s="20">
        <f>IF(B352="PAGADO",0,C357)</f>
        <v>0</v>
      </c>
      <c r="AA352" s="204" t="s">
        <v>675</v>
      </c>
      <c r="AB352" s="204"/>
      <c r="AC352" s="204"/>
      <c r="AD352" s="204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7" t="str">
        <f>IF(C357&lt;0,"NO PAGAR","COBRAR")</f>
        <v>COBRAR</v>
      </c>
      <c r="C358" s="20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7" t="str">
        <f>IF(Y357&lt;0,"NO PAGAR","COBRAR")</f>
        <v>COBRAR</v>
      </c>
      <c r="Y358" s="207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198" t="s">
        <v>9</v>
      </c>
      <c r="C359" s="19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8" t="s">
        <v>9</v>
      </c>
      <c r="Y359" s="199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00" t="s">
        <v>7</v>
      </c>
      <c r="AK363" s="201"/>
      <c r="AL363" s="201"/>
      <c r="AM363" s="202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00" t="s">
        <v>7</v>
      </c>
      <c r="F368" s="201"/>
      <c r="G368" s="20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00" t="s">
        <v>7</v>
      </c>
      <c r="AB368" s="201"/>
      <c r="AC368" s="202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00" t="s">
        <v>7</v>
      </c>
      <c r="O370" s="201"/>
      <c r="P370" s="201"/>
      <c r="Q370" s="202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03" t="s">
        <v>30</v>
      </c>
      <c r="I386" s="203"/>
      <c r="J386" s="203"/>
      <c r="V386" s="17"/>
      <c r="AA386" s="203" t="s">
        <v>31</v>
      </c>
      <c r="AB386" s="203"/>
      <c r="AC386" s="203"/>
    </row>
    <row r="387" spans="2:41">
      <c r="H387" s="203"/>
      <c r="I387" s="203"/>
      <c r="J387" s="203"/>
      <c r="V387" s="17"/>
      <c r="AA387" s="203"/>
      <c r="AB387" s="203"/>
      <c r="AC387" s="203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04" t="s">
        <v>543</v>
      </c>
      <c r="F391" s="204"/>
      <c r="G391" s="204"/>
      <c r="H391" s="204"/>
      <c r="V391" s="17"/>
      <c r="X391" s="23" t="s">
        <v>32</v>
      </c>
      <c r="Y391" s="20">
        <f>IF(B391="PAGADO",0,C396)</f>
        <v>0</v>
      </c>
      <c r="AA391" s="204" t="s">
        <v>839</v>
      </c>
      <c r="AB391" s="204"/>
      <c r="AC391" s="204"/>
      <c r="AD391" s="204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5" t="str">
        <f>IF(Y396&lt;0,"NO PAGAR","COBRAR'")</f>
        <v>COBRAR'</v>
      </c>
      <c r="Y397" s="20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05" t="str">
        <f>IF(C396&lt;0,"NO PAGAR","COBRAR'")</f>
        <v>COBRAR'</v>
      </c>
      <c r="C398" s="20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8" t="s">
        <v>9</v>
      </c>
      <c r="C399" s="199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8" t="s">
        <v>9</v>
      </c>
      <c r="Y399" s="19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00" t="s">
        <v>7</v>
      </c>
      <c r="AK402" s="201"/>
      <c r="AL402" s="201"/>
      <c r="AM402" s="202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00" t="s">
        <v>7</v>
      </c>
      <c r="F407" s="201"/>
      <c r="G407" s="20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00" t="s">
        <v>7</v>
      </c>
      <c r="AB407" s="201"/>
      <c r="AC407" s="202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00" t="s">
        <v>7</v>
      </c>
      <c r="O409" s="201"/>
      <c r="P409" s="201"/>
      <c r="Q409" s="202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06" t="s">
        <v>29</v>
      </c>
      <c r="AD431" s="206"/>
      <c r="AE431" s="206"/>
    </row>
    <row r="432" spans="8:31">
      <c r="H432" s="203" t="s">
        <v>28</v>
      </c>
      <c r="I432" s="203"/>
      <c r="J432" s="203"/>
      <c r="V432" s="17"/>
      <c r="AC432" s="206"/>
      <c r="AD432" s="206"/>
      <c r="AE432" s="206"/>
    </row>
    <row r="433" spans="2:41">
      <c r="H433" s="203"/>
      <c r="I433" s="203"/>
      <c r="J433" s="203"/>
      <c r="V433" s="17"/>
      <c r="AC433" s="206"/>
      <c r="AD433" s="206"/>
      <c r="AE433" s="20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04" t="s">
        <v>355</v>
      </c>
      <c r="F437" s="204"/>
      <c r="G437" s="204"/>
      <c r="H437" s="204"/>
      <c r="V437" s="17"/>
      <c r="X437" s="23" t="s">
        <v>32</v>
      </c>
      <c r="Y437" s="20">
        <f>IF(B437="PAGADO",0,C442)</f>
        <v>0</v>
      </c>
      <c r="AA437" s="204" t="s">
        <v>355</v>
      </c>
      <c r="AB437" s="204"/>
      <c r="AC437" s="204"/>
      <c r="AD437" s="204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7" t="str">
        <f>IF(C442&lt;0,"NO PAGAR","COBRAR")</f>
        <v>COBRAR</v>
      </c>
      <c r="C443" s="20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7" t="str">
        <f>IF(Y442&lt;0,"NO PAGAR","COBRAR")</f>
        <v>NO PAGAR</v>
      </c>
      <c r="Y443" s="20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8" t="s">
        <v>9</v>
      </c>
      <c r="C444" s="19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8" t="s">
        <v>9</v>
      </c>
      <c r="Y444" s="19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00" t="s">
        <v>7</v>
      </c>
      <c r="AK452" s="201"/>
      <c r="AL452" s="201"/>
      <c r="AM452" s="202"/>
      <c r="AN452" s="18">
        <f>SUM(AN436:AN451)</f>
        <v>600</v>
      </c>
      <c r="AO452" s="3"/>
    </row>
    <row r="453" spans="2:42">
      <c r="B453" s="11" t="s">
        <v>17</v>
      </c>
      <c r="C453" s="10"/>
      <c r="E453" s="200" t="s">
        <v>7</v>
      </c>
      <c r="F453" s="201"/>
      <c r="G453" s="20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00" t="s">
        <v>7</v>
      </c>
      <c r="AB453" s="201"/>
      <c r="AC453" s="202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00" t="s">
        <v>7</v>
      </c>
      <c r="O455" s="201"/>
      <c r="P455" s="201"/>
      <c r="Q455" s="202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03" t="s">
        <v>30</v>
      </c>
      <c r="I471" s="203"/>
      <c r="J471" s="203"/>
      <c r="V471" s="17"/>
      <c r="AA471" s="203" t="s">
        <v>31</v>
      </c>
      <c r="AB471" s="203"/>
      <c r="AC471" s="203"/>
    </row>
    <row r="472" spans="1:43">
      <c r="H472" s="203"/>
      <c r="I472" s="203"/>
      <c r="J472" s="203"/>
      <c r="V472" s="17"/>
      <c r="AA472" s="203"/>
      <c r="AB472" s="203"/>
      <c r="AC472" s="20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04" t="s">
        <v>543</v>
      </c>
      <c r="F474" s="204"/>
      <c r="G474" s="204"/>
      <c r="H474" s="204"/>
      <c r="V474" s="17"/>
      <c r="X474" s="23" t="s">
        <v>130</v>
      </c>
      <c r="Y474" s="20">
        <f>IF(B474="PAGADO",0,C479)</f>
        <v>0</v>
      </c>
      <c r="AA474" s="204" t="s">
        <v>543</v>
      </c>
      <c r="AB474" s="204"/>
      <c r="AC474" s="204"/>
      <c r="AD474" s="204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05" t="str">
        <f>IF(Y479&lt;0,"NO PAGAR","COBRAR'")</f>
        <v>COBRAR'</v>
      </c>
      <c r="Y480" s="205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05" t="str">
        <f>IF(C479&lt;0,"NO PAGAR","COBRAR'")</f>
        <v>COBRAR'</v>
      </c>
      <c r="C481" s="205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8" t="s">
        <v>9</v>
      </c>
      <c r="C482" s="19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8" t="s">
        <v>9</v>
      </c>
      <c r="Y482" s="19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00" t="s">
        <v>7</v>
      </c>
      <c r="F490" s="201"/>
      <c r="G490" s="20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0" t="s">
        <v>7</v>
      </c>
      <c r="AB490" s="201"/>
      <c r="AC490" s="20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0" t="s">
        <v>7</v>
      </c>
      <c r="O492" s="201"/>
      <c r="P492" s="201"/>
      <c r="Q492" s="202"/>
      <c r="R492" s="18">
        <f>SUM(R476:R491)</f>
        <v>25</v>
      </c>
      <c r="S492" s="3"/>
      <c r="V492" s="17"/>
      <c r="X492" s="12"/>
      <c r="Y492" s="10"/>
      <c r="AJ492" s="200" t="s">
        <v>7</v>
      </c>
      <c r="AK492" s="201"/>
      <c r="AL492" s="201"/>
      <c r="AM492" s="202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06" t="s">
        <v>29</v>
      </c>
      <c r="AD516" s="206"/>
      <c r="AE516" s="206"/>
    </row>
    <row r="517" spans="2:41" ht="15.75" customHeight="1">
      <c r="H517" s="203" t="s">
        <v>28</v>
      </c>
      <c r="I517" s="203"/>
      <c r="J517" s="203"/>
      <c r="V517" s="17"/>
      <c r="AC517" s="206"/>
      <c r="AD517" s="206"/>
      <c r="AE517" s="206"/>
    </row>
    <row r="518" spans="2:41">
      <c r="H518" s="203"/>
      <c r="I518" s="203"/>
      <c r="J518" s="203"/>
      <c r="V518" s="17"/>
      <c r="AC518" s="206"/>
      <c r="AD518" s="206"/>
      <c r="AE518" s="206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04" t="s">
        <v>543</v>
      </c>
      <c r="F520" s="204"/>
      <c r="G520" s="204"/>
      <c r="H520" s="204"/>
      <c r="V520" s="17"/>
      <c r="X520" s="23" t="s">
        <v>32</v>
      </c>
      <c r="Y520" s="20">
        <f>IF(B520="PAGADO",0,C525)</f>
        <v>-1429.17</v>
      </c>
      <c r="AA520" s="204" t="s">
        <v>1049</v>
      </c>
      <c r="AB520" s="204"/>
      <c r="AC520" s="204"/>
      <c r="AD520" s="204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7" t="str">
        <f>IF(C525&lt;0,"NO PAGAR","COBRAR")</f>
        <v>NO PAGAR</v>
      </c>
      <c r="C526" s="20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7" t="str">
        <f>IF(Y525&lt;0,"NO PAGAR","COBRAR")</f>
        <v>NO PAGAR</v>
      </c>
      <c r="Y526" s="207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8" t="s">
        <v>9</v>
      </c>
      <c r="C527" s="19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8" t="s">
        <v>9</v>
      </c>
      <c r="Y527" s="199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00" t="s">
        <v>7</v>
      </c>
      <c r="F536" s="201"/>
      <c r="G536" s="20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00" t="s">
        <v>7</v>
      </c>
      <c r="AB536" s="201"/>
      <c r="AC536" s="202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00" t="s">
        <v>7</v>
      </c>
      <c r="O538" s="201"/>
      <c r="P538" s="201"/>
      <c r="Q538" s="202"/>
      <c r="R538" s="18">
        <f>SUM(R522:R537)</f>
        <v>1064.5</v>
      </c>
      <c r="S538" s="3"/>
      <c r="V538" s="17"/>
      <c r="X538" s="12"/>
      <c r="Y538" s="10"/>
      <c r="AJ538" s="200" t="s">
        <v>7</v>
      </c>
      <c r="AK538" s="201"/>
      <c r="AL538" s="201"/>
      <c r="AM538" s="202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03" t="s">
        <v>30</v>
      </c>
      <c r="I556" s="203"/>
      <c r="J556" s="203"/>
      <c r="V556" s="17"/>
      <c r="AA556" s="203" t="s">
        <v>31</v>
      </c>
      <c r="AB556" s="203"/>
      <c r="AC556" s="203"/>
    </row>
    <row r="557" spans="1:43">
      <c r="H557" s="203"/>
      <c r="I557" s="203"/>
      <c r="J557" s="203"/>
      <c r="V557" s="17"/>
      <c r="AA557" s="203"/>
      <c r="AB557" s="203"/>
      <c r="AC557" s="203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04" t="s">
        <v>355</v>
      </c>
      <c r="F561" s="204"/>
      <c r="G561" s="204"/>
      <c r="H561" s="204"/>
      <c r="V561" s="17"/>
      <c r="X561" s="23" t="s">
        <v>32</v>
      </c>
      <c r="Y561" s="20">
        <f>IF(B561="PAGADO",0,C566)</f>
        <v>0</v>
      </c>
      <c r="AA561" s="204" t="s">
        <v>355</v>
      </c>
      <c r="AB561" s="204"/>
      <c r="AC561" s="204"/>
      <c r="AD561" s="204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5" t="str">
        <f>IF(Y566&lt;0,"NO PAGAR","COBRAR'")</f>
        <v>COBRAR'</v>
      </c>
      <c r="Y567" s="20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05" t="str">
        <f>IF(C566&lt;0,"NO PAGAR","COBRAR'")</f>
        <v>COBRAR'</v>
      </c>
      <c r="C568" s="205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8" t="s">
        <v>9</v>
      </c>
      <c r="C569" s="199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8" t="s">
        <v>9</v>
      </c>
      <c r="Y569" s="19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00" t="s">
        <v>7</v>
      </c>
      <c r="F577" s="201"/>
      <c r="G577" s="202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00" t="s">
        <v>7</v>
      </c>
      <c r="AB577" s="201"/>
      <c r="AC577" s="20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00" t="s">
        <v>7</v>
      </c>
      <c r="O579" s="201"/>
      <c r="P579" s="201"/>
      <c r="Q579" s="202"/>
      <c r="R579" s="18">
        <f>SUM(R563:R578)</f>
        <v>0</v>
      </c>
      <c r="S579" s="3"/>
      <c r="V579" s="17"/>
      <c r="X579" s="12"/>
      <c r="Y579" s="10"/>
      <c r="AJ579" s="200" t="s">
        <v>7</v>
      </c>
      <c r="AK579" s="201"/>
      <c r="AL579" s="201"/>
      <c r="AM579" s="202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06" t="s">
        <v>29</v>
      </c>
      <c r="AD599" s="206"/>
      <c r="AE599" s="206"/>
    </row>
    <row r="600" spans="2:41">
      <c r="H600" s="203" t="s">
        <v>28</v>
      </c>
      <c r="I600" s="203"/>
      <c r="J600" s="203"/>
      <c r="V600" s="17"/>
      <c r="AC600" s="206"/>
      <c r="AD600" s="206"/>
      <c r="AE600" s="206"/>
    </row>
    <row r="601" spans="2:41">
      <c r="H601" s="203"/>
      <c r="I601" s="203"/>
      <c r="J601" s="203"/>
      <c r="V601" s="17"/>
      <c r="AC601" s="206"/>
      <c r="AD601" s="206"/>
      <c r="AE601" s="206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04" t="s">
        <v>543</v>
      </c>
      <c r="F605" s="204"/>
      <c r="G605" s="204"/>
      <c r="H605" s="204"/>
      <c r="V605" s="17"/>
      <c r="X605" s="23" t="s">
        <v>32</v>
      </c>
      <c r="Y605" s="20">
        <f>IF(B605="PAGADO",0,C610)</f>
        <v>-867.90000000000009</v>
      </c>
      <c r="AA605" s="204" t="s">
        <v>79</v>
      </c>
      <c r="AB605" s="204"/>
      <c r="AC605" s="204"/>
      <c r="AD605" s="204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7" t="str">
        <f>IF(C610&lt;0,"NO PAGAR","COBRAR")</f>
        <v>NO PAGAR</v>
      </c>
      <c r="C611" s="207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7" t="str">
        <f>IF(Y610&lt;0,"NO PAGAR","COBRAR")</f>
        <v>NO PAGAR</v>
      </c>
      <c r="Y611" s="207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8" t="s">
        <v>9</v>
      </c>
      <c r="C612" s="199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8" t="s">
        <v>9</v>
      </c>
      <c r="Y612" s="199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00" t="s">
        <v>7</v>
      </c>
      <c r="F621" s="201"/>
      <c r="G621" s="202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00" t="s">
        <v>7</v>
      </c>
      <c r="AB621" s="201"/>
      <c r="AC621" s="202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00" t="s">
        <v>7</v>
      </c>
      <c r="O623" s="201"/>
      <c r="P623" s="201"/>
      <c r="Q623" s="202"/>
      <c r="R623" s="18">
        <f>SUM(R607:R622)</f>
        <v>1800</v>
      </c>
      <c r="S623" s="3"/>
      <c r="V623" s="17"/>
      <c r="X623" s="12"/>
      <c r="Y623" s="10"/>
      <c r="AJ623" s="200" t="s">
        <v>7</v>
      </c>
      <c r="AK623" s="201"/>
      <c r="AL623" s="201"/>
      <c r="AM623" s="202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03" t="s">
        <v>30</v>
      </c>
      <c r="I645" s="203"/>
      <c r="J645" s="203"/>
      <c r="V645" s="17"/>
      <c r="AA645" s="203" t="s">
        <v>31</v>
      </c>
      <c r="AB645" s="203"/>
      <c r="AC645" s="203"/>
    </row>
    <row r="646" spans="1:43">
      <c r="H646" s="203"/>
      <c r="I646" s="203"/>
      <c r="J646" s="203"/>
      <c r="V646" s="17"/>
      <c r="AA646" s="203"/>
      <c r="AB646" s="203"/>
      <c r="AC646" s="203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04" t="s">
        <v>543</v>
      </c>
      <c r="F650" s="204"/>
      <c r="G650" s="204"/>
      <c r="H650" s="204"/>
      <c r="V650" s="17"/>
      <c r="X650" s="23" t="s">
        <v>130</v>
      </c>
      <c r="Y650" s="20">
        <f>IF(B650="PAGADO",0,C655)</f>
        <v>0</v>
      </c>
      <c r="AA650" s="204" t="s">
        <v>543</v>
      </c>
      <c r="AB650" s="204"/>
      <c r="AC650" s="204"/>
      <c r="AD650" s="204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5" t="str">
        <f>IF(Y655&lt;0,"NO PAGAR","COBRAR'")</f>
        <v>COBRAR'</v>
      </c>
      <c r="Y656" s="205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05" t="str">
        <f>IF(C655&lt;0,"NO PAGAR","COBRAR'")</f>
        <v>COBRAR'</v>
      </c>
      <c r="C657" s="205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8" t="s">
        <v>9</v>
      </c>
      <c r="C658" s="199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8" t="s">
        <v>9</v>
      </c>
      <c r="Y658" s="19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00" t="s">
        <v>7</v>
      </c>
      <c r="F666" s="201"/>
      <c r="G666" s="202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00" t="s">
        <v>7</v>
      </c>
      <c r="AB666" s="201"/>
      <c r="AC666" s="202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00" t="s">
        <v>7</v>
      </c>
      <c r="O668" s="201"/>
      <c r="P668" s="201"/>
      <c r="Q668" s="202"/>
      <c r="R668" s="18">
        <f>SUM(R652:R667)</f>
        <v>300</v>
      </c>
      <c r="S668" s="3"/>
      <c r="V668" s="17"/>
      <c r="X668" s="12"/>
      <c r="Y668" s="10"/>
      <c r="AJ668" s="200" t="s">
        <v>7</v>
      </c>
      <c r="AK668" s="201"/>
      <c r="AL668" s="201"/>
      <c r="AM668" s="202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06" t="s">
        <v>29</v>
      </c>
      <c r="AD688" s="206"/>
      <c r="AE688" s="206"/>
    </row>
    <row r="689" spans="2:41">
      <c r="H689" s="203" t="s">
        <v>28</v>
      </c>
      <c r="I689" s="203"/>
      <c r="J689" s="203"/>
      <c r="V689" s="17"/>
      <c r="AC689" s="206"/>
      <c r="AD689" s="206"/>
      <c r="AE689" s="206"/>
    </row>
    <row r="690" spans="2:41">
      <c r="H690" s="203"/>
      <c r="I690" s="203"/>
      <c r="J690" s="203"/>
      <c r="V690" s="17"/>
      <c r="AC690" s="206"/>
      <c r="AD690" s="206"/>
      <c r="AE690" s="206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04" t="s">
        <v>543</v>
      </c>
      <c r="F692" s="204"/>
      <c r="G692" s="204"/>
      <c r="H692" s="204"/>
      <c r="V692" s="17"/>
      <c r="X692" s="23" t="s">
        <v>32</v>
      </c>
      <c r="Y692" s="20">
        <f>IF(B692="PAGADO",0,C697)</f>
        <v>-566.41000000000008</v>
      </c>
      <c r="AA692" s="204" t="s">
        <v>355</v>
      </c>
      <c r="AB692" s="204"/>
      <c r="AC692" s="204"/>
      <c r="AD692" s="204"/>
      <c r="AK692" s="220" t="s">
        <v>10</v>
      </c>
      <c r="AL692" s="220"/>
      <c r="AM692" s="220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7" t="str">
        <f>IF(C697&lt;0,"NO PAGAR","COBRAR")</f>
        <v>NO PAGAR</v>
      </c>
      <c r="C698" s="20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7" t="str">
        <f>IF(Y697&lt;0,"NO PAGAR","COBRAR")</f>
        <v>NO PAGAR</v>
      </c>
      <c r="Y698" s="207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8" t="s">
        <v>9</v>
      </c>
      <c r="C699" s="199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8" t="s">
        <v>9</v>
      </c>
      <c r="Y699" s="199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00" t="s">
        <v>7</v>
      </c>
      <c r="F708" s="201"/>
      <c r="G708" s="202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0" t="s">
        <v>7</v>
      </c>
      <c r="AB708" s="201"/>
      <c r="AC708" s="202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00" t="s">
        <v>7</v>
      </c>
      <c r="O710" s="201"/>
      <c r="P710" s="201"/>
      <c r="Q710" s="202"/>
      <c r="R710" s="18">
        <f>SUM(R694:R709)</f>
        <v>500</v>
      </c>
      <c r="S710" s="3"/>
      <c r="V710" s="17"/>
      <c r="X710" s="12"/>
      <c r="Y710" s="10"/>
      <c r="AJ710" s="200" t="s">
        <v>7</v>
      </c>
      <c r="AK710" s="201"/>
      <c r="AL710" s="201"/>
      <c r="AM710" s="202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03" t="s">
        <v>30</v>
      </c>
      <c r="I730" s="203"/>
      <c r="J730" s="203"/>
      <c r="V730" s="17"/>
      <c r="AA730" s="203" t="s">
        <v>31</v>
      </c>
      <c r="AB730" s="203"/>
      <c r="AC730" s="203"/>
    </row>
    <row r="731" spans="1:43">
      <c r="H731" s="203"/>
      <c r="I731" s="203"/>
      <c r="J731" s="203"/>
      <c r="V731" s="17"/>
      <c r="AA731" s="203"/>
      <c r="AB731" s="203"/>
      <c r="AC731" s="203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04" t="s">
        <v>543</v>
      </c>
      <c r="F735" s="204"/>
      <c r="G735" s="204"/>
      <c r="H735" s="204"/>
      <c r="V735" s="17"/>
      <c r="X735" s="23" t="s">
        <v>82</v>
      </c>
      <c r="Y735" s="20">
        <f>IF(B735="PAGADO",0,C740)</f>
        <v>0</v>
      </c>
      <c r="AA735" s="204" t="s">
        <v>1414</v>
      </c>
      <c r="AB735" s="204"/>
      <c r="AC735" s="204"/>
      <c r="AD735" s="204"/>
      <c r="AK735" s="204" t="s">
        <v>188</v>
      </c>
      <c r="AL735" s="204"/>
      <c r="AM735" s="204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5" t="str">
        <f>IF(Y740&lt;0,"NO PAGAR","COBRAR'")</f>
        <v>COBRAR'</v>
      </c>
      <c r="Y741" s="205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05" t="str">
        <f>IF(C740&lt;0,"NO PAGAR","COBRAR'")</f>
        <v>COBRAR'</v>
      </c>
      <c r="C742" s="205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8" t="s">
        <v>9</v>
      </c>
      <c r="C743" s="199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8" t="s">
        <v>9</v>
      </c>
      <c r="Y743" s="19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00" t="s">
        <v>7</v>
      </c>
      <c r="F751" s="201"/>
      <c r="G751" s="202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00" t="s">
        <v>7</v>
      </c>
      <c r="AB751" s="201"/>
      <c r="AC751" s="202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00" t="s">
        <v>7</v>
      </c>
      <c r="O753" s="201"/>
      <c r="P753" s="201"/>
      <c r="Q753" s="202"/>
      <c r="R753" s="18">
        <f>SUM(R737:R752)</f>
        <v>0</v>
      </c>
      <c r="S753" s="3"/>
      <c r="V753" s="17"/>
      <c r="X753" s="12"/>
      <c r="Y753" s="10"/>
      <c r="AJ753" s="200" t="s">
        <v>7</v>
      </c>
      <c r="AK753" s="201"/>
      <c r="AL753" s="201"/>
      <c r="AM753" s="202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06" t="s">
        <v>29</v>
      </c>
      <c r="AD772" s="206"/>
      <c r="AE772" s="206"/>
    </row>
    <row r="773" spans="2:41">
      <c r="H773" s="203" t="s">
        <v>28</v>
      </c>
      <c r="I773" s="203"/>
      <c r="J773" s="203"/>
      <c r="V773" s="17"/>
      <c r="AC773" s="206"/>
      <c r="AD773" s="206"/>
      <c r="AE773" s="206"/>
    </row>
    <row r="774" spans="2:41">
      <c r="H774" s="203"/>
      <c r="I774" s="203"/>
      <c r="J774" s="203"/>
      <c r="V774" s="17"/>
      <c r="AC774" s="206"/>
      <c r="AD774" s="206"/>
      <c r="AE774" s="206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04" t="s">
        <v>543</v>
      </c>
      <c r="F776" s="204"/>
      <c r="G776" s="204"/>
      <c r="H776" s="204"/>
      <c r="O776" s="216" t="s">
        <v>110</v>
      </c>
      <c r="P776" s="216"/>
      <c r="Q776" s="216"/>
      <c r="V776" s="17"/>
      <c r="X776" s="23" t="s">
        <v>82</v>
      </c>
      <c r="Y776" s="20">
        <f>IF(B776="PAGADO",0,C781)</f>
        <v>-1208.1099999999999</v>
      </c>
      <c r="AA776" s="204" t="s">
        <v>543</v>
      </c>
      <c r="AB776" s="204"/>
      <c r="AC776" s="204"/>
      <c r="AD776" s="204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07" t="str">
        <f>IF(C781&lt;0,"NO PAGAR","COBRAR")</f>
        <v>NO PAGAR</v>
      </c>
      <c r="C782" s="20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07" t="str">
        <f>IF(Y781&lt;0,"NO PAGAR","COBRAR")</f>
        <v>COBRAR</v>
      </c>
      <c r="Y782" s="207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198" t="s">
        <v>9</v>
      </c>
      <c r="C783" s="19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8" t="s">
        <v>9</v>
      </c>
      <c r="Y783" s="199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00" t="s">
        <v>7</v>
      </c>
      <c r="F792" s="201"/>
      <c r="G792" s="202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00" t="s">
        <v>7</v>
      </c>
      <c r="AB792" s="201"/>
      <c r="AC792" s="202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00" t="s">
        <v>7</v>
      </c>
      <c r="O794" s="201"/>
      <c r="P794" s="201"/>
      <c r="Q794" s="202"/>
      <c r="R794" s="18">
        <f>SUM(R778:R793)</f>
        <v>1000</v>
      </c>
      <c r="S794" s="3"/>
      <c r="V794" s="17"/>
      <c r="X794" s="12"/>
      <c r="Y794" s="10"/>
      <c r="AJ794" s="200" t="s">
        <v>7</v>
      </c>
      <c r="AK794" s="201"/>
      <c r="AL794" s="201"/>
      <c r="AM794" s="202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03" t="s">
        <v>30</v>
      </c>
      <c r="I816" s="203"/>
      <c r="J816" s="203"/>
      <c r="V816" s="17"/>
      <c r="AA816" s="203" t="s">
        <v>31</v>
      </c>
      <c r="AB816" s="203"/>
      <c r="AC816" s="203"/>
    </row>
    <row r="817" spans="2:41">
      <c r="H817" s="203"/>
      <c r="I817" s="203"/>
      <c r="J817" s="203"/>
      <c r="V817" s="17"/>
      <c r="AA817" s="203"/>
      <c r="AB817" s="203"/>
      <c r="AC817" s="203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04" t="s">
        <v>543</v>
      </c>
      <c r="F821" s="204"/>
      <c r="G821" s="204"/>
      <c r="H821" s="204"/>
      <c r="V821" s="17"/>
      <c r="X821" s="23" t="s">
        <v>32</v>
      </c>
      <c r="Y821" s="20">
        <f>IF(B1621="PAGADO",0,C826)</f>
        <v>53.357999999999947</v>
      </c>
      <c r="AA821" s="204" t="s">
        <v>20</v>
      </c>
      <c r="AB821" s="204"/>
      <c r="AC821" s="204"/>
      <c r="AD821" s="204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53.357999999999947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05" t="str">
        <f>IF(Y826&lt;0,"NO PAGAR","COBRAR'")</f>
        <v>COBRAR'</v>
      </c>
      <c r="Y827" s="205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05" t="str">
        <f>IF(C826&lt;0,"NO PAGAR","COBRAR'")</f>
        <v>COBRAR'</v>
      </c>
      <c r="C828" s="205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98" t="s">
        <v>9</v>
      </c>
      <c r="C829" s="199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8" t="s">
        <v>9</v>
      </c>
      <c r="Y829" s="199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00" t="s">
        <v>7</v>
      </c>
      <c r="F837" s="201"/>
      <c r="G837" s="202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00" t="s">
        <v>7</v>
      </c>
      <c r="AB837" s="201"/>
      <c r="AC837" s="202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00" t="s">
        <v>7</v>
      </c>
      <c r="O839" s="201"/>
      <c r="P839" s="201"/>
      <c r="Q839" s="202"/>
      <c r="R839" s="18">
        <f>SUM(R823:R838)</f>
        <v>780</v>
      </c>
      <c r="S839" s="3"/>
      <c r="V839" s="17"/>
      <c r="X839" s="12"/>
      <c r="Y839" s="10"/>
      <c r="AJ839" s="200" t="s">
        <v>7</v>
      </c>
      <c r="AK839" s="201"/>
      <c r="AL839" s="201"/>
      <c r="AM839" s="202"/>
      <c r="AN839" s="18">
        <f>SUM(AN823:AN838)</f>
        <v>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06" t="s">
        <v>29</v>
      </c>
      <c r="AD864" s="206"/>
      <c r="AE864" s="206"/>
    </row>
    <row r="865" spans="2:41">
      <c r="H865" s="203" t="s">
        <v>28</v>
      </c>
      <c r="I865" s="203"/>
      <c r="J865" s="203"/>
      <c r="V865" s="17"/>
      <c r="AC865" s="206"/>
      <c r="AD865" s="206"/>
      <c r="AE865" s="206"/>
    </row>
    <row r="866" spans="2:41">
      <c r="H866" s="203"/>
      <c r="I866" s="203"/>
      <c r="J866" s="203"/>
      <c r="V866" s="17"/>
      <c r="AC866" s="206"/>
      <c r="AD866" s="206"/>
      <c r="AE866" s="206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53.357999999999947</v>
      </c>
      <c r="E870" s="204" t="s">
        <v>20</v>
      </c>
      <c r="F870" s="204"/>
      <c r="G870" s="204"/>
      <c r="H870" s="204"/>
      <c r="V870" s="17"/>
      <c r="X870" s="23" t="s">
        <v>32</v>
      </c>
      <c r="Y870" s="20">
        <f>IF(B870="PAGADO",0,C875)</f>
        <v>53.357999999999947</v>
      </c>
      <c r="AA870" s="204" t="s">
        <v>20</v>
      </c>
      <c r="AB870" s="204"/>
      <c r="AC870" s="204"/>
      <c r="AD870" s="204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53.357999999999947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53.357999999999947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53.357999999999947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53.357999999999947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07" t="str">
        <f>IF(C875&lt;0,"NO PAGAR","COBRAR")</f>
        <v>COBRAR</v>
      </c>
      <c r="C876" s="20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07" t="str">
        <f>IF(Y875&lt;0,"NO PAGAR","COBRAR")</f>
        <v>COBRAR</v>
      </c>
      <c r="Y876" s="20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98" t="s">
        <v>9</v>
      </c>
      <c r="C877" s="19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98" t="s">
        <v>9</v>
      </c>
      <c r="Y877" s="19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200" t="s">
        <v>7</v>
      </c>
      <c r="F886" s="201"/>
      <c r="G886" s="202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00" t="s">
        <v>7</v>
      </c>
      <c r="AB886" s="201"/>
      <c r="AC886" s="202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00" t="s">
        <v>7</v>
      </c>
      <c r="O888" s="201"/>
      <c r="P888" s="201"/>
      <c r="Q888" s="202"/>
      <c r="R888" s="18">
        <f>SUM(R872:R887)</f>
        <v>0</v>
      </c>
      <c r="S888" s="3"/>
      <c r="V888" s="17"/>
      <c r="X888" s="12"/>
      <c r="Y888" s="10"/>
      <c r="AJ888" s="200" t="s">
        <v>7</v>
      </c>
      <c r="AK888" s="201"/>
      <c r="AL888" s="201"/>
      <c r="AM888" s="202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03" t="s">
        <v>30</v>
      </c>
      <c r="I910" s="203"/>
      <c r="J910" s="203"/>
      <c r="V910" s="17"/>
      <c r="AA910" s="203" t="s">
        <v>31</v>
      </c>
      <c r="AB910" s="203"/>
      <c r="AC910" s="203"/>
    </row>
    <row r="911" spans="1:43">
      <c r="H911" s="203"/>
      <c r="I911" s="203"/>
      <c r="J911" s="203"/>
      <c r="V911" s="17"/>
      <c r="AA911" s="203"/>
      <c r="AB911" s="203"/>
      <c r="AC911" s="203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53.357999999999947</v>
      </c>
      <c r="E915" s="204" t="s">
        <v>20</v>
      </c>
      <c r="F915" s="204"/>
      <c r="G915" s="204"/>
      <c r="H915" s="204"/>
      <c r="V915" s="17"/>
      <c r="X915" s="23" t="s">
        <v>32</v>
      </c>
      <c r="Y915" s="20">
        <f>IF(B1715="PAGADO",0,C920)</f>
        <v>53.357999999999947</v>
      </c>
      <c r="AA915" s="204" t="s">
        <v>20</v>
      </c>
      <c r="AB915" s="204"/>
      <c r="AC915" s="204"/>
      <c r="AD915" s="204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53.357999999999947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53.357999999999947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53.357999999999947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53.357999999999947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5" t="str">
        <f>IF(Y920&lt;0,"NO PAGAR","COBRAR'")</f>
        <v>COBRAR'</v>
      </c>
      <c r="Y921" s="205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05" t="str">
        <f>IF(C920&lt;0,"NO PAGAR","COBRAR'")</f>
        <v>COBRAR'</v>
      </c>
      <c r="C922" s="205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98" t="s">
        <v>9</v>
      </c>
      <c r="C923" s="199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8" t="s">
        <v>9</v>
      </c>
      <c r="Y923" s="199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00" t="s">
        <v>7</v>
      </c>
      <c r="F931" s="201"/>
      <c r="G931" s="202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00" t="s">
        <v>7</v>
      </c>
      <c r="AB931" s="201"/>
      <c r="AC931" s="202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00" t="s">
        <v>7</v>
      </c>
      <c r="O933" s="201"/>
      <c r="P933" s="201"/>
      <c r="Q933" s="202"/>
      <c r="R933" s="18">
        <f>SUM(R917:R932)</f>
        <v>0</v>
      </c>
      <c r="S933" s="3"/>
      <c r="V933" s="17"/>
      <c r="X933" s="12"/>
      <c r="Y933" s="10"/>
      <c r="AJ933" s="200" t="s">
        <v>7</v>
      </c>
      <c r="AK933" s="201"/>
      <c r="AL933" s="201"/>
      <c r="AM933" s="202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06" t="s">
        <v>29</v>
      </c>
      <c r="AD957" s="206"/>
      <c r="AE957" s="206"/>
    </row>
    <row r="958" spans="8:31">
      <c r="H958" s="203" t="s">
        <v>28</v>
      </c>
      <c r="I958" s="203"/>
      <c r="J958" s="203"/>
      <c r="V958" s="17"/>
      <c r="AC958" s="206"/>
      <c r="AD958" s="206"/>
      <c r="AE958" s="206"/>
    </row>
    <row r="959" spans="8:31">
      <c r="H959" s="203"/>
      <c r="I959" s="203"/>
      <c r="J959" s="203"/>
      <c r="V959" s="17"/>
      <c r="AC959" s="206"/>
      <c r="AD959" s="206"/>
      <c r="AE959" s="206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53.357999999999947</v>
      </c>
      <c r="E963" s="204" t="s">
        <v>20</v>
      </c>
      <c r="F963" s="204"/>
      <c r="G963" s="204"/>
      <c r="H963" s="204"/>
      <c r="V963" s="17"/>
      <c r="X963" s="23" t="s">
        <v>32</v>
      </c>
      <c r="Y963" s="20">
        <f>IF(B963="PAGADO",0,C968)</f>
        <v>53.357999999999947</v>
      </c>
      <c r="AA963" s="204" t="s">
        <v>20</v>
      </c>
      <c r="AB963" s="204"/>
      <c r="AC963" s="204"/>
      <c r="AD963" s="204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53.357999999999947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53.357999999999947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53.357999999999947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53.357999999999947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07" t="str">
        <f>IF(C968&lt;0,"NO PAGAR","COBRAR")</f>
        <v>COBRAR</v>
      </c>
      <c r="C969" s="20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07" t="str">
        <f>IF(Y968&lt;0,"NO PAGAR","COBRAR")</f>
        <v>COBRAR</v>
      </c>
      <c r="Y969" s="20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98" t="s">
        <v>9</v>
      </c>
      <c r="C970" s="199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8" t="s">
        <v>9</v>
      </c>
      <c r="Y970" s="19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00" t="s">
        <v>7</v>
      </c>
      <c r="F979" s="201"/>
      <c r="G979" s="202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00" t="s">
        <v>7</v>
      </c>
      <c r="AB979" s="201"/>
      <c r="AC979" s="202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00" t="s">
        <v>7</v>
      </c>
      <c r="O981" s="201"/>
      <c r="P981" s="201"/>
      <c r="Q981" s="202"/>
      <c r="R981" s="18">
        <f>SUM(R965:R980)</f>
        <v>0</v>
      </c>
      <c r="S981" s="3"/>
      <c r="V981" s="17"/>
      <c r="X981" s="12"/>
      <c r="Y981" s="10"/>
      <c r="AJ981" s="200" t="s">
        <v>7</v>
      </c>
      <c r="AK981" s="201"/>
      <c r="AL981" s="201"/>
      <c r="AM981" s="202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03" t="s">
        <v>30</v>
      </c>
      <c r="I1003" s="203"/>
      <c r="J1003" s="203"/>
      <c r="V1003" s="17"/>
      <c r="AA1003" s="203" t="s">
        <v>31</v>
      </c>
      <c r="AB1003" s="203"/>
      <c r="AC1003" s="203"/>
    </row>
    <row r="1004" spans="1:43">
      <c r="H1004" s="203"/>
      <c r="I1004" s="203"/>
      <c r="J1004" s="203"/>
      <c r="V1004" s="17"/>
      <c r="AA1004" s="203"/>
      <c r="AB1004" s="203"/>
      <c r="AC1004" s="203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53.357999999999947</v>
      </c>
      <c r="E1008" s="204" t="s">
        <v>20</v>
      </c>
      <c r="F1008" s="204"/>
      <c r="G1008" s="204"/>
      <c r="H1008" s="204"/>
      <c r="V1008" s="17"/>
      <c r="X1008" s="23" t="s">
        <v>32</v>
      </c>
      <c r="Y1008" s="20">
        <f>IF(B1808="PAGADO",0,C1013)</f>
        <v>53.357999999999947</v>
      </c>
      <c r="AA1008" s="204" t="s">
        <v>20</v>
      </c>
      <c r="AB1008" s="204"/>
      <c r="AC1008" s="204"/>
      <c r="AD1008" s="204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53.357999999999947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53.357999999999947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53.357999999999947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53.357999999999947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5" t="str">
        <f>IF(Y1013&lt;0,"NO PAGAR","COBRAR'")</f>
        <v>COBRAR'</v>
      </c>
      <c r="Y1014" s="205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05" t="str">
        <f>IF(C1013&lt;0,"NO PAGAR","COBRAR'")</f>
        <v>COBRAR'</v>
      </c>
      <c r="C1015" s="205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98" t="s">
        <v>9</v>
      </c>
      <c r="C1016" s="199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8" t="s">
        <v>9</v>
      </c>
      <c r="Y1016" s="199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00" t="s">
        <v>7</v>
      </c>
      <c r="F1024" s="201"/>
      <c r="G1024" s="202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00" t="s">
        <v>7</v>
      </c>
      <c r="AB1024" s="201"/>
      <c r="AC1024" s="202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00" t="s">
        <v>7</v>
      </c>
      <c r="O1026" s="201"/>
      <c r="P1026" s="201"/>
      <c r="Q1026" s="202"/>
      <c r="R1026" s="18">
        <f>SUM(R1010:R1025)</f>
        <v>0</v>
      </c>
      <c r="S1026" s="3"/>
      <c r="V1026" s="17"/>
      <c r="X1026" s="12"/>
      <c r="Y1026" s="10"/>
      <c r="AJ1026" s="200" t="s">
        <v>7</v>
      </c>
      <c r="AK1026" s="201"/>
      <c r="AL1026" s="201"/>
      <c r="AM1026" s="202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abSelected="1" topLeftCell="I821" zoomScale="89" zoomScaleNormal="89" workbookViewId="0">
      <selection activeCell="S832" sqref="S832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3" t="s">
        <v>28</v>
      </c>
      <c r="I3" s="203"/>
      <c r="J3" s="203"/>
      <c r="V3" s="17"/>
      <c r="AC3" s="206"/>
      <c r="AD3" s="206"/>
      <c r="AE3" s="206"/>
    </row>
    <row r="4" spans="2:41">
      <c r="H4" s="203"/>
      <c r="I4" s="203"/>
      <c r="J4" s="203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62</v>
      </c>
      <c r="F8" s="204"/>
      <c r="G8" s="204"/>
      <c r="H8" s="204"/>
      <c r="O8" s="216" t="s">
        <v>188</v>
      </c>
      <c r="P8" s="216"/>
      <c r="Q8" s="216"/>
      <c r="V8" s="17"/>
      <c r="X8" s="23" t="s">
        <v>156</v>
      </c>
      <c r="Y8" s="20">
        <f>IF(B8="PAGADO",0,C13)</f>
        <v>212.35000000000002</v>
      </c>
      <c r="AA8" s="204" t="s">
        <v>142</v>
      </c>
      <c r="AB8" s="204"/>
      <c r="AC8" s="204"/>
      <c r="AD8" s="20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0" t="s">
        <v>7</v>
      </c>
      <c r="F24" s="201"/>
      <c r="G24" s="20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00" t="s">
        <v>7</v>
      </c>
      <c r="AB24" s="201"/>
      <c r="AC24" s="20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0" t="s">
        <v>7</v>
      </c>
      <c r="O26" s="201"/>
      <c r="P26" s="201"/>
      <c r="Q26" s="202"/>
      <c r="R26" s="18">
        <f>SUM(R10:R25)</f>
        <v>282.64999999999998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4" t="s">
        <v>142</v>
      </c>
      <c r="F53" s="204"/>
      <c r="G53" s="204"/>
      <c r="H53" s="204"/>
      <c r="V53" s="17"/>
      <c r="X53" s="23" t="s">
        <v>32</v>
      </c>
      <c r="Y53" s="20">
        <f>IF(B53="PAGADO",0,C58)</f>
        <v>142.09</v>
      </c>
      <c r="AA53" s="204" t="s">
        <v>253</v>
      </c>
      <c r="AB53" s="204"/>
      <c r="AC53" s="204"/>
      <c r="AD53" s="204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00" t="s">
        <v>7</v>
      </c>
      <c r="F69" s="201"/>
      <c r="G69" s="20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06" t="s">
        <v>29</v>
      </c>
      <c r="AD99" s="206"/>
      <c r="AE99" s="206"/>
    </row>
    <row r="100" spans="2:41">
      <c r="H100" s="203" t="s">
        <v>28</v>
      </c>
      <c r="I100" s="203"/>
      <c r="J100" s="203"/>
      <c r="V100" s="17"/>
      <c r="AC100" s="206"/>
      <c r="AD100" s="206"/>
      <c r="AE100" s="206"/>
    </row>
    <row r="101" spans="2:41">
      <c r="H101" s="203"/>
      <c r="I101" s="203"/>
      <c r="J101" s="203"/>
      <c r="V101" s="17"/>
      <c r="AC101" s="206"/>
      <c r="AD101" s="206"/>
      <c r="AE101" s="20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04" t="s">
        <v>62</v>
      </c>
      <c r="F105" s="204"/>
      <c r="G105" s="204"/>
      <c r="H105" s="204"/>
      <c r="V105" s="17"/>
      <c r="X105" s="23" t="s">
        <v>75</v>
      </c>
      <c r="Y105" s="20">
        <f>IF(B105="PAGADO",0,C110)</f>
        <v>0</v>
      </c>
      <c r="AA105" s="204" t="s">
        <v>308</v>
      </c>
      <c r="AB105" s="204"/>
      <c r="AC105" s="204"/>
      <c r="AD105" s="204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7" t="str">
        <f>IF(C110&lt;0,"NO PAGAR","COBRAR")</f>
        <v>COBRAR</v>
      </c>
      <c r="C111" s="20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7" t="str">
        <f>IF(Y110&lt;0,"NO PAGAR","COBRAR")</f>
        <v>NO PAGAR</v>
      </c>
      <c r="Y111" s="20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8" t="s">
        <v>9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">
        <v>9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00" t="s">
        <v>7</v>
      </c>
      <c r="F121" s="201"/>
      <c r="G121" s="20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00" t="s">
        <v>7</v>
      </c>
      <c r="AB121" s="201"/>
      <c r="AC121" s="20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00" t="s">
        <v>7</v>
      </c>
      <c r="O123" s="201"/>
      <c r="P123" s="201"/>
      <c r="Q123" s="202"/>
      <c r="R123" s="18">
        <f>SUM(R107:R122)</f>
        <v>0</v>
      </c>
      <c r="S123" s="3"/>
      <c r="V123" s="17"/>
      <c r="X123" s="12"/>
      <c r="Y123" s="10"/>
      <c r="AJ123" s="200" t="s">
        <v>7</v>
      </c>
      <c r="AK123" s="201"/>
      <c r="AL123" s="201"/>
      <c r="AM123" s="202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03" t="s">
        <v>30</v>
      </c>
      <c r="I132" s="203"/>
      <c r="J132" s="203"/>
      <c r="V132" s="17"/>
      <c r="AA132" s="203" t="s">
        <v>31</v>
      </c>
      <c r="AB132" s="203"/>
      <c r="AC132" s="203"/>
    </row>
    <row r="133" spans="1:43">
      <c r="H133" s="203"/>
      <c r="I133" s="203"/>
      <c r="J133" s="203"/>
      <c r="V133" s="17"/>
      <c r="AA133" s="203"/>
      <c r="AB133" s="203"/>
      <c r="AC133" s="203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04" t="s">
        <v>308</v>
      </c>
      <c r="F137" s="204"/>
      <c r="G137" s="204"/>
      <c r="H137" s="204"/>
      <c r="V137" s="17"/>
      <c r="X137" s="23" t="s">
        <v>82</v>
      </c>
      <c r="Y137" s="20">
        <f>IF(B137="PAGADO",0,C142)</f>
        <v>474.76</v>
      </c>
      <c r="AA137" s="204" t="s">
        <v>308</v>
      </c>
      <c r="AB137" s="204"/>
      <c r="AC137" s="204"/>
      <c r="AD137" s="204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5" t="str">
        <f>IF(Y142&lt;0,"NO PAGAR","COBRAR'")</f>
        <v>COBRAR'</v>
      </c>
      <c r="Y143" s="205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05" t="str">
        <f>IF(C142&lt;0,"NO PAGAR","COBRAR'")</f>
        <v>COBRAR'</v>
      </c>
      <c r="C144" s="20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8" t="s">
        <v>9</v>
      </c>
      <c r="C145" s="19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8" t="s">
        <v>9</v>
      </c>
      <c r="Y145" s="19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00" t="s">
        <v>7</v>
      </c>
      <c r="F153" s="201"/>
      <c r="G153" s="20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00" t="s">
        <v>7</v>
      </c>
      <c r="AB153" s="201"/>
      <c r="AC153" s="20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00" t="s">
        <v>7</v>
      </c>
      <c r="O155" s="201"/>
      <c r="P155" s="201"/>
      <c r="Q155" s="202"/>
      <c r="R155" s="18">
        <f>SUM(R139:R154)</f>
        <v>20</v>
      </c>
      <c r="S155" s="3"/>
      <c r="V155" s="17"/>
      <c r="X155" s="12"/>
      <c r="Y155" s="10"/>
      <c r="AJ155" s="200" t="s">
        <v>7</v>
      </c>
      <c r="AK155" s="201"/>
      <c r="AL155" s="201"/>
      <c r="AM155" s="202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06" t="s">
        <v>29</v>
      </c>
      <c r="AD180" s="206"/>
      <c r="AE180" s="206"/>
    </row>
    <row r="181" spans="2:41">
      <c r="H181" s="203" t="s">
        <v>28</v>
      </c>
      <c r="I181" s="203"/>
      <c r="J181" s="203"/>
      <c r="V181" s="17"/>
      <c r="AC181" s="206"/>
      <c r="AD181" s="206"/>
      <c r="AE181" s="206"/>
    </row>
    <row r="182" spans="2:41">
      <c r="H182" s="203"/>
      <c r="I182" s="203"/>
      <c r="J182" s="203"/>
      <c r="V182" s="17"/>
      <c r="AC182" s="206"/>
      <c r="AD182" s="206"/>
      <c r="AE182" s="20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04" t="s">
        <v>253</v>
      </c>
      <c r="F186" s="204"/>
      <c r="G186" s="204"/>
      <c r="H186" s="204"/>
      <c r="V186" s="17"/>
      <c r="X186" s="23" t="s">
        <v>130</v>
      </c>
      <c r="Y186" s="20">
        <f>IF(B186="PAGADO",0,C191)</f>
        <v>1010</v>
      </c>
      <c r="AA186" s="204" t="s">
        <v>308</v>
      </c>
      <c r="AB186" s="204"/>
      <c r="AC186" s="204"/>
      <c r="AD186" s="204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7" t="str">
        <f>IF(C191&lt;0,"NO PAGAR","COBRAR")</f>
        <v>COBRAR</v>
      </c>
      <c r="C192" s="20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7" t="str">
        <f>IF(Y191&lt;0,"NO PAGAR","COBRAR")</f>
        <v>COBRAR</v>
      </c>
      <c r="Y192" s="20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8" t="s">
        <v>9</v>
      </c>
      <c r="C193" s="19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8" t="s">
        <v>9</v>
      </c>
      <c r="Y193" s="19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00" t="s">
        <v>7</v>
      </c>
      <c r="F202" s="201"/>
      <c r="G202" s="20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00" t="s">
        <v>7</v>
      </c>
      <c r="AB202" s="201"/>
      <c r="AC202" s="20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00" t="s">
        <v>7</v>
      </c>
      <c r="O204" s="201"/>
      <c r="P204" s="201"/>
      <c r="Q204" s="202"/>
      <c r="R204" s="18">
        <f>SUM(R188:R203)</f>
        <v>0</v>
      </c>
      <c r="S204" s="3"/>
      <c r="V204" s="17"/>
      <c r="X204" s="12"/>
      <c r="Y204" s="10"/>
      <c r="AJ204" s="200" t="s">
        <v>7</v>
      </c>
      <c r="AK204" s="201"/>
      <c r="AL204" s="201"/>
      <c r="AM204" s="202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03" t="s">
        <v>30</v>
      </c>
      <c r="I226" s="203"/>
      <c r="J226" s="203"/>
      <c r="V226" s="17"/>
      <c r="AA226" s="203" t="s">
        <v>31</v>
      </c>
      <c r="AB226" s="203"/>
      <c r="AC226" s="203"/>
    </row>
    <row r="227" spans="2:41">
      <c r="H227" s="203"/>
      <c r="I227" s="203"/>
      <c r="J227" s="203"/>
      <c r="V227" s="17"/>
      <c r="AA227" s="203"/>
      <c r="AB227" s="203"/>
      <c r="AC227" s="203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04" t="s">
        <v>253</v>
      </c>
      <c r="F231" s="204"/>
      <c r="G231" s="204"/>
      <c r="H231" s="204"/>
      <c r="V231" s="17"/>
      <c r="X231" s="23" t="s">
        <v>82</v>
      </c>
      <c r="Y231" s="20">
        <f>IF(B231="PAGADO",0,C236)</f>
        <v>0</v>
      </c>
      <c r="AA231" s="204" t="s">
        <v>253</v>
      </c>
      <c r="AB231" s="204"/>
      <c r="AC231" s="204"/>
      <c r="AD231" s="204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5" t="str">
        <f>IF(Y236&lt;0,"NO PAGAR","COBRAR'")</f>
        <v>COBRAR'</v>
      </c>
      <c r="Y237" s="205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05" t="str">
        <f>IF(C236&lt;0,"NO PAGAR","COBRAR'")</f>
        <v>COBRAR'</v>
      </c>
      <c r="C238" s="205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198" t="s">
        <v>9</v>
      </c>
      <c r="C239" s="19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8" t="s">
        <v>9</v>
      </c>
      <c r="Y239" s="19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00" t="s">
        <v>7</v>
      </c>
      <c r="F247" s="201"/>
      <c r="G247" s="20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00" t="s">
        <v>7</v>
      </c>
      <c r="AB247" s="201"/>
      <c r="AC247" s="20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00" t="s">
        <v>7</v>
      </c>
      <c r="O249" s="201"/>
      <c r="P249" s="201"/>
      <c r="Q249" s="202"/>
      <c r="R249" s="18">
        <f>SUM(R233:R248)</f>
        <v>0</v>
      </c>
      <c r="S249" s="3"/>
      <c r="V249" s="17"/>
      <c r="X249" s="12"/>
      <c r="Y249" s="10"/>
      <c r="AJ249" s="200" t="s">
        <v>7</v>
      </c>
      <c r="AK249" s="201"/>
      <c r="AL249" s="201"/>
      <c r="AM249" s="202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06" t="s">
        <v>29</v>
      </c>
      <c r="AD272" s="206"/>
      <c r="AE272" s="206"/>
    </row>
    <row r="273" spans="2:41">
      <c r="H273" s="203" t="s">
        <v>28</v>
      </c>
      <c r="I273" s="203"/>
      <c r="J273" s="203"/>
      <c r="V273" s="17"/>
      <c r="AC273" s="206"/>
      <c r="AD273" s="206"/>
      <c r="AE273" s="206"/>
    </row>
    <row r="274" spans="2:41">
      <c r="H274" s="203"/>
      <c r="I274" s="203"/>
      <c r="J274" s="203"/>
      <c r="V274" s="17"/>
      <c r="AC274" s="206"/>
      <c r="AD274" s="206"/>
      <c r="AE274" s="20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04" t="s">
        <v>253</v>
      </c>
      <c r="F278" s="204"/>
      <c r="G278" s="204"/>
      <c r="H278" s="204"/>
      <c r="V278" s="17"/>
      <c r="X278" s="23" t="s">
        <v>32</v>
      </c>
      <c r="Y278" s="20">
        <f>IF(B278="PAGADO",0,C283)</f>
        <v>-367.1</v>
      </c>
      <c r="AA278" s="204" t="s">
        <v>253</v>
      </c>
      <c r="AB278" s="204"/>
      <c r="AC278" s="204"/>
      <c r="AD278" s="204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7" t="str">
        <f>IF(C283&lt;0,"NO PAGAR","COBRAR")</f>
        <v>NO PAGAR</v>
      </c>
      <c r="C284" s="20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7" t="str">
        <f>IF(Y283&lt;0,"NO PAGAR","COBRAR")</f>
        <v>NO PAGAR</v>
      </c>
      <c r="Y284" s="20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8" t="s">
        <v>9</v>
      </c>
      <c r="C285" s="19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8" t="s">
        <v>9</v>
      </c>
      <c r="Y285" s="19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00" t="s">
        <v>7</v>
      </c>
      <c r="F294" s="201"/>
      <c r="G294" s="20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00" t="s">
        <v>7</v>
      </c>
      <c r="AB294" s="201"/>
      <c r="AC294" s="20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00" t="s">
        <v>7</v>
      </c>
      <c r="O296" s="201"/>
      <c r="P296" s="201"/>
      <c r="Q296" s="202"/>
      <c r="R296" s="18">
        <f>SUM(R280:R295)</f>
        <v>320</v>
      </c>
      <c r="S296" s="3"/>
      <c r="V296" s="17"/>
      <c r="X296" s="12"/>
      <c r="Y296" s="10"/>
      <c r="AJ296" s="200" t="s">
        <v>7</v>
      </c>
      <c r="AK296" s="201"/>
      <c r="AL296" s="201"/>
      <c r="AM296" s="202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03" t="s">
        <v>30</v>
      </c>
      <c r="I318" s="203"/>
      <c r="J318" s="203"/>
      <c r="V318" s="17"/>
      <c r="AA318" s="203" t="s">
        <v>31</v>
      </c>
      <c r="AB318" s="203"/>
      <c r="AC318" s="203"/>
    </row>
    <row r="319" spans="1:43">
      <c r="H319" s="203"/>
      <c r="I319" s="203"/>
      <c r="J319" s="203"/>
      <c r="V319" s="17"/>
      <c r="AA319" s="203"/>
      <c r="AB319" s="203"/>
      <c r="AC319" s="203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04" t="s">
        <v>308</v>
      </c>
      <c r="F323" s="204"/>
      <c r="G323" s="204"/>
      <c r="H323" s="204"/>
      <c r="V323" s="17"/>
      <c r="X323" s="23" t="s">
        <v>32</v>
      </c>
      <c r="Y323" s="20">
        <f>IF(B1061="PAGADO",0,C328)</f>
        <v>-324.73999999999978</v>
      </c>
      <c r="AA323" s="204" t="s">
        <v>308</v>
      </c>
      <c r="AB323" s="204"/>
      <c r="AC323" s="204"/>
      <c r="AD323" s="204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05" t="str">
        <f>IF(Y328&lt;0,"NO PAGAR","COBRAR'")</f>
        <v>NO PAGAR</v>
      </c>
      <c r="Y329" s="20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05" t="str">
        <f>IF(C328&lt;0,"NO PAGAR","COBRAR'")</f>
        <v>NO PAGAR</v>
      </c>
      <c r="C330" s="205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8" t="s">
        <v>9</v>
      </c>
      <c r="C331" s="199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8" t="s">
        <v>9</v>
      </c>
      <c r="Y331" s="19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00" t="s">
        <v>7</v>
      </c>
      <c r="AB339" s="201"/>
      <c r="AC339" s="20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00" t="s">
        <v>7</v>
      </c>
      <c r="F340" s="201"/>
      <c r="G340" s="20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00" t="s">
        <v>7</v>
      </c>
      <c r="O341" s="201"/>
      <c r="P341" s="201"/>
      <c r="Q341" s="202"/>
      <c r="R341" s="18">
        <f>SUM(R325:R340)</f>
        <v>3750</v>
      </c>
      <c r="S341" s="3"/>
      <c r="V341" s="17"/>
      <c r="X341" s="12"/>
      <c r="Y341" s="10"/>
      <c r="AJ341" s="200" t="s">
        <v>7</v>
      </c>
      <c r="AK341" s="201"/>
      <c r="AL341" s="201"/>
      <c r="AM341" s="202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19" t="s">
        <v>64</v>
      </c>
      <c r="AC368" s="215" t="s">
        <v>29</v>
      </c>
      <c r="AD368" s="215"/>
      <c r="AE368" s="215"/>
    </row>
    <row r="369" spans="2:41">
      <c r="V369" s="17"/>
      <c r="X369" s="219"/>
      <c r="AC369" s="215"/>
      <c r="AD369" s="215"/>
      <c r="AE369" s="215"/>
    </row>
    <row r="370" spans="2:41" ht="23.25">
      <c r="B370" s="22" t="s">
        <v>64</v>
      </c>
      <c r="V370" s="17"/>
      <c r="X370" s="219"/>
      <c r="AC370" s="215"/>
      <c r="AD370" s="215"/>
      <c r="AE370" s="215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4" t="s">
        <v>308</v>
      </c>
      <c r="AB371" s="204"/>
      <c r="AC371" s="204"/>
      <c r="AD371" s="204"/>
    </row>
    <row r="372" spans="2:41" ht="23.25">
      <c r="B372" s="1" t="s">
        <v>0</v>
      </c>
      <c r="C372" s="19">
        <f>H388</f>
        <v>590</v>
      </c>
      <c r="E372" s="204" t="s">
        <v>308</v>
      </c>
      <c r="F372" s="204"/>
      <c r="G372" s="204"/>
      <c r="H372" s="204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07" t="str">
        <f>IF(C376&lt;0,"NO PAGAR","COBRAR")</f>
        <v>COBRAR</v>
      </c>
      <c r="C377" s="207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7" t="str">
        <f>IF(Y376&lt;0,"NO PAGAR","COBRAR")</f>
        <v>NO PAGAR</v>
      </c>
      <c r="Y377" s="207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8" t="s">
        <v>9</v>
      </c>
      <c r="C378" s="19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8" t="s">
        <v>9</v>
      </c>
      <c r="Y378" s="199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00" t="s">
        <v>7</v>
      </c>
      <c r="AK383" s="201"/>
      <c r="AL383" s="201"/>
      <c r="AM383" s="202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00" t="s">
        <v>7</v>
      </c>
      <c r="AB387" s="201"/>
      <c r="AC387" s="202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00" t="s">
        <v>7</v>
      </c>
      <c r="F388" s="201"/>
      <c r="G388" s="20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00" t="s">
        <v>7</v>
      </c>
      <c r="O389" s="201"/>
      <c r="P389" s="201"/>
      <c r="Q389" s="202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03" t="s">
        <v>31</v>
      </c>
      <c r="AB405" s="203"/>
      <c r="AC405" s="203"/>
    </row>
    <row r="406" spans="1:43" ht="15" customHeight="1">
      <c r="H406" s="75"/>
      <c r="I406" s="75"/>
      <c r="J406" s="75"/>
      <c r="V406" s="17"/>
      <c r="AA406" s="203"/>
      <c r="AB406" s="203"/>
      <c r="AC406" s="203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04" t="s">
        <v>62</v>
      </c>
      <c r="F410" s="204"/>
      <c r="G410" s="204"/>
      <c r="H410" s="204"/>
      <c r="V410" s="17"/>
      <c r="X410" s="23" t="s">
        <v>82</v>
      </c>
      <c r="Y410" s="20">
        <f>IF(B410="PAGADO",0,C415)</f>
        <v>0</v>
      </c>
      <c r="AA410" s="204" t="s">
        <v>142</v>
      </c>
      <c r="AB410" s="204"/>
      <c r="AC410" s="204"/>
      <c r="AD410" s="204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05" t="str">
        <f>IF(Y415&lt;0,"NO PAGAR","COBRAR'")</f>
        <v>COBRAR'</v>
      </c>
      <c r="Y416" s="205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05" t="str">
        <f>IF(C415&lt;0,"NO PAGAR","COBRAR'")</f>
        <v>COBRAR'</v>
      </c>
      <c r="C417" s="205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198" t="s">
        <v>9</v>
      </c>
      <c r="C418" s="19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8" t="s">
        <v>9</v>
      </c>
      <c r="Y418" s="19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00" t="s">
        <v>7</v>
      </c>
      <c r="AK422" s="201"/>
      <c r="AL422" s="201"/>
      <c r="AM422" s="202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00" t="s">
        <v>7</v>
      </c>
      <c r="AB426" s="201"/>
      <c r="AC426" s="202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00" t="s">
        <v>7</v>
      </c>
      <c r="O428" s="201"/>
      <c r="P428" s="201"/>
      <c r="Q428" s="202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00" t="s">
        <v>7</v>
      </c>
      <c r="F430" s="201"/>
      <c r="G430" s="202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06" t="s">
        <v>29</v>
      </c>
      <c r="AD441" s="206"/>
      <c r="AE441" s="206"/>
    </row>
    <row r="442" spans="2:41" ht="35.25" customHeight="1">
      <c r="H442" s="75" t="s">
        <v>28</v>
      </c>
      <c r="I442" s="75"/>
      <c r="J442" s="75"/>
      <c r="V442" s="17"/>
      <c r="AC442" s="206"/>
      <c r="AD442" s="206"/>
      <c r="AE442" s="206"/>
    </row>
    <row r="443" spans="2:41" ht="15" customHeight="1">
      <c r="H443" s="75"/>
      <c r="I443" s="75"/>
      <c r="J443" s="75"/>
      <c r="V443" s="17"/>
      <c r="AC443" s="206"/>
      <c r="AD443" s="206"/>
      <c r="AE443" s="20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04" t="s">
        <v>308</v>
      </c>
      <c r="F447" s="204"/>
      <c r="G447" s="204"/>
      <c r="H447" s="204"/>
      <c r="V447" s="17"/>
      <c r="X447" s="23" t="s">
        <v>32</v>
      </c>
      <c r="Y447" s="20">
        <f>IF(B447="PAGADO",0,C452)</f>
        <v>221.34</v>
      </c>
      <c r="AA447" s="204" t="s">
        <v>253</v>
      </c>
      <c r="AB447" s="204"/>
      <c r="AC447" s="204"/>
      <c r="AD447" s="204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7" t="str">
        <f>IF(C452&lt;0,"NO PAGAR","COBRAR")</f>
        <v>COBRAR</v>
      </c>
      <c r="C453" s="20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7" t="str">
        <f>IF(Y452&lt;0,"NO PAGAR","COBRAR")</f>
        <v>NO PAGAR</v>
      </c>
      <c r="Y453" s="20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8" t="s">
        <v>9</v>
      </c>
      <c r="C454" s="19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8" t="s">
        <v>9</v>
      </c>
      <c r="Y454" s="19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00" t="s">
        <v>7</v>
      </c>
      <c r="F463" s="201"/>
      <c r="G463" s="20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00" t="s">
        <v>7</v>
      </c>
      <c r="AB463" s="201"/>
      <c r="AC463" s="202"/>
      <c r="AD463" s="5">
        <f>SUM(AD449:AD462)</f>
        <v>370</v>
      </c>
      <c r="AJ463" s="200" t="s">
        <v>7</v>
      </c>
      <c r="AK463" s="201"/>
      <c r="AL463" s="201"/>
      <c r="AM463" s="202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00" t="s">
        <v>7</v>
      </c>
      <c r="O465" s="201"/>
      <c r="P465" s="201"/>
      <c r="Q465" s="202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03" t="s">
        <v>31</v>
      </c>
      <c r="AB480" s="203"/>
      <c r="AC480" s="203"/>
    </row>
    <row r="481" spans="2:41" ht="15" customHeight="1">
      <c r="H481" s="75"/>
      <c r="I481" s="75"/>
      <c r="J481" s="75"/>
      <c r="V481" s="17"/>
      <c r="AA481" s="203"/>
      <c r="AB481" s="203"/>
      <c r="AC481" s="203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04" t="s">
        <v>62</v>
      </c>
      <c r="F483" s="204"/>
      <c r="G483" s="204"/>
      <c r="H483" s="204"/>
      <c r="V483" s="17"/>
      <c r="X483" s="23" t="s">
        <v>32</v>
      </c>
      <c r="Y483" s="20">
        <f>IF(B1251="PAGADO",0,C488)</f>
        <v>-88.629999999999654</v>
      </c>
      <c r="AA483" s="204" t="s">
        <v>253</v>
      </c>
      <c r="AB483" s="204"/>
      <c r="AC483" s="204"/>
      <c r="AD483" s="204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05" t="str">
        <f>IF(Y488&lt;0,"NO PAGAR","COBRAR'")</f>
        <v>NO PAGAR</v>
      </c>
      <c r="Y489" s="205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05" t="str">
        <f>IF(C488&lt;0,"NO PAGAR","COBRAR'")</f>
        <v>NO PAGAR</v>
      </c>
      <c r="C490" s="205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8" t="s">
        <v>9</v>
      </c>
      <c r="C491" s="199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8" t="s">
        <v>9</v>
      </c>
      <c r="Y491" s="199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00" t="s">
        <v>7</v>
      </c>
      <c r="O501" s="201"/>
      <c r="P501" s="201"/>
      <c r="Q501" s="20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00" t="s">
        <v>7</v>
      </c>
      <c r="AK501" s="201"/>
      <c r="AL501" s="201"/>
      <c r="AM501" s="202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00" t="s">
        <v>7</v>
      </c>
      <c r="AC504" s="202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06" t="s">
        <v>29</v>
      </c>
      <c r="AD522" s="206"/>
      <c r="AE522" s="206"/>
    </row>
    <row r="523" spans="2:41" ht="30" customHeight="1">
      <c r="H523" s="75" t="s">
        <v>28</v>
      </c>
      <c r="I523" s="75"/>
      <c r="J523" s="75"/>
      <c r="V523" s="17"/>
      <c r="AC523" s="206"/>
      <c r="AD523" s="206"/>
      <c r="AE523" s="206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04" t="s">
        <v>253</v>
      </c>
      <c r="F525" s="204"/>
      <c r="G525" s="204"/>
      <c r="H525" s="204"/>
      <c r="V525" s="17"/>
      <c r="X525" s="23" t="s">
        <v>32</v>
      </c>
      <c r="Y525" s="20">
        <f>IF(B525="PAGADO",0,C530)</f>
        <v>-2189.3999999999996</v>
      </c>
      <c r="AA525" s="204" t="s">
        <v>1050</v>
      </c>
      <c r="AB525" s="204"/>
      <c r="AC525" s="204"/>
      <c r="AD525" s="204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7" t="str">
        <f>IF(C530&lt;0,"NO PAGAR","COBRAR")</f>
        <v>NO PAGAR</v>
      </c>
      <c r="C531" s="207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07" t="str">
        <f>IF(Y530&lt;0,"NO PAGAR","COBRAR")</f>
        <v>NO PAGAR</v>
      </c>
      <c r="Y531" s="207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8" t="s">
        <v>9</v>
      </c>
      <c r="C532" s="199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8" t="s">
        <v>9</v>
      </c>
      <c r="Y532" s="199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00" t="s">
        <v>7</v>
      </c>
      <c r="F541" s="201"/>
      <c r="G541" s="202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00" t="s">
        <v>7</v>
      </c>
      <c r="AB541" s="201"/>
      <c r="AC541" s="202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00" t="s">
        <v>7</v>
      </c>
      <c r="O543" s="201"/>
      <c r="P543" s="201"/>
      <c r="Q543" s="202"/>
      <c r="R543" s="18">
        <f>SUM(R527:R542)</f>
        <v>290.27999999999997</v>
      </c>
      <c r="S543" s="3"/>
      <c r="V543" s="17"/>
      <c r="X543" s="12"/>
      <c r="Y543" s="10"/>
      <c r="AJ543" s="200" t="s">
        <v>7</v>
      </c>
      <c r="AK543" s="201"/>
      <c r="AL543" s="201"/>
      <c r="AM543" s="202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03" t="s">
        <v>31</v>
      </c>
      <c r="AB565" s="203"/>
      <c r="AC565" s="203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04" t="s">
        <v>308</v>
      </c>
      <c r="F567" s="204"/>
      <c r="G567" s="204"/>
      <c r="H567" s="204"/>
      <c r="V567" s="17"/>
      <c r="X567" s="23" t="s">
        <v>32</v>
      </c>
      <c r="Y567" s="20">
        <f>IF(B1350="PAGADO",0,C572)</f>
        <v>-1694.4249999999993</v>
      </c>
      <c r="AA567" s="204" t="s">
        <v>308</v>
      </c>
      <c r="AB567" s="204"/>
      <c r="AC567" s="204"/>
      <c r="AD567" s="204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5" t="str">
        <f>IF(Y572&lt;0,"NO PAGAR","COBRAR'")</f>
        <v>NO PAGAR</v>
      </c>
      <c r="Y573" s="205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05" t="str">
        <f>IF(C572&lt;0,"NO PAGAR","COBRAR'")</f>
        <v>NO PAGAR</v>
      </c>
      <c r="C574" s="205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8" t="s">
        <v>9</v>
      </c>
      <c r="C575" s="199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8" t="s">
        <v>9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00" t="s">
        <v>7</v>
      </c>
      <c r="AB583" s="201"/>
      <c r="AC583" s="202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00" t="s">
        <v>7</v>
      </c>
      <c r="O585" s="201"/>
      <c r="P585" s="201"/>
      <c r="Q585" s="202"/>
      <c r="R585" s="18">
        <f>SUM(R569:R584)</f>
        <v>3300</v>
      </c>
      <c r="S585" s="3"/>
      <c r="V585" s="17"/>
      <c r="X585" s="12"/>
      <c r="Y585" s="10"/>
      <c r="AJ585" s="200" t="s">
        <v>7</v>
      </c>
      <c r="AK585" s="201"/>
      <c r="AL585" s="201"/>
      <c r="AM585" s="202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00" t="s">
        <v>7</v>
      </c>
      <c r="G591" s="202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06" t="s">
        <v>29</v>
      </c>
      <c r="AD608" s="206"/>
      <c r="AE608" s="206"/>
    </row>
    <row r="609" spans="2:41" ht="23.25" customHeight="1">
      <c r="H609" s="75" t="s">
        <v>28</v>
      </c>
      <c r="I609" s="75"/>
      <c r="J609" s="75"/>
      <c r="V609" s="17"/>
      <c r="AC609" s="206"/>
      <c r="AD609" s="206"/>
      <c r="AE609" s="206"/>
    </row>
    <row r="610" spans="2:41" ht="15" customHeight="1">
      <c r="H610" s="75"/>
      <c r="I610" s="75"/>
      <c r="J610" s="75"/>
      <c r="V610" s="17"/>
      <c r="AC610" s="206"/>
      <c r="AD610" s="206"/>
      <c r="AE610" s="206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04" t="s">
        <v>308</v>
      </c>
      <c r="F614" s="204"/>
      <c r="G614" s="204"/>
      <c r="H614" s="204"/>
      <c r="V614" s="17"/>
      <c r="X614" s="23" t="s">
        <v>32</v>
      </c>
      <c r="Y614" s="20">
        <f>IF(B614="PAGADO",0,C619)</f>
        <v>-782.98099999999931</v>
      </c>
      <c r="AA614" s="204" t="s">
        <v>308</v>
      </c>
      <c r="AB614" s="204"/>
      <c r="AC614" s="204"/>
      <c r="AD614" s="204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07" t="str">
        <f>IF(C619&lt;0,"NO PAGAR","COBRAR")</f>
        <v>NO PAGAR</v>
      </c>
      <c r="C620" s="207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07" t="str">
        <f>IF(Y619&lt;0,"NO PAGAR","COBRAR")</f>
        <v>NO PAGAR</v>
      </c>
      <c r="Y620" s="207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8" t="s">
        <v>9</v>
      </c>
      <c r="C621" s="199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8" t="s">
        <v>9</v>
      </c>
      <c r="Y621" s="19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00" t="s">
        <v>7</v>
      </c>
      <c r="F630" s="201"/>
      <c r="G630" s="202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00" t="s">
        <v>7</v>
      </c>
      <c r="AB630" s="201"/>
      <c r="AC630" s="202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00" t="s">
        <v>7</v>
      </c>
      <c r="O632" s="201"/>
      <c r="P632" s="201"/>
      <c r="Q632" s="202"/>
      <c r="R632" s="18">
        <f>SUM(R616:R631)</f>
        <v>74</v>
      </c>
      <c r="S632" s="3"/>
      <c r="V632" s="17"/>
      <c r="X632" s="12"/>
      <c r="Y632" s="10"/>
      <c r="AJ632" s="200" t="s">
        <v>7</v>
      </c>
      <c r="AK632" s="201"/>
      <c r="AL632" s="201"/>
      <c r="AM632" s="202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03" t="s">
        <v>31</v>
      </c>
      <c r="AB649" s="203"/>
      <c r="AC649" s="203"/>
    </row>
    <row r="650" spans="1:43" ht="15" customHeight="1">
      <c r="H650" s="75"/>
      <c r="I650" s="75"/>
      <c r="J650" s="75"/>
      <c r="V650" s="17"/>
      <c r="AA650" s="203"/>
      <c r="AB650" s="203"/>
      <c r="AC650" s="203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04" t="s">
        <v>308</v>
      </c>
      <c r="F652" s="204"/>
      <c r="G652" s="204"/>
      <c r="H652" s="204"/>
      <c r="V652" s="17"/>
      <c r="X652" s="23" t="s">
        <v>32</v>
      </c>
      <c r="Y652" s="20">
        <f>IF(B1443="PAGADO",0,C657)</f>
        <v>125.01900000000069</v>
      </c>
      <c r="AA652" s="204" t="s">
        <v>308</v>
      </c>
      <c r="AB652" s="204"/>
      <c r="AC652" s="204"/>
      <c r="AD652" s="204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05" t="str">
        <f>IF(Y657&lt;0,"NO PAGAR","COBRAR'")</f>
        <v>NO PAGAR</v>
      </c>
      <c r="Y658" s="205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05" t="str">
        <f>IF(C657&lt;0,"NO PAGAR","COBRAR'")</f>
        <v>COBRAR'</v>
      </c>
      <c r="C659" s="205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8" t="s">
        <v>9</v>
      </c>
      <c r="C660" s="199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8" t="s">
        <v>9</v>
      </c>
      <c r="Y660" s="199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00" t="s">
        <v>7</v>
      </c>
      <c r="F668" s="201"/>
      <c r="G668" s="202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00" t="s">
        <v>7</v>
      </c>
      <c r="AB668" s="201"/>
      <c r="AC668" s="202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00" t="s">
        <v>7</v>
      </c>
      <c r="O670" s="201"/>
      <c r="P670" s="201"/>
      <c r="Q670" s="202"/>
      <c r="R670" s="18">
        <f>SUM(R654:R669)</f>
        <v>2000</v>
      </c>
      <c r="S670" s="3"/>
      <c r="V670" s="17"/>
      <c r="X670" s="12"/>
      <c r="Y670" s="10"/>
      <c r="AJ670" s="200" t="s">
        <v>7</v>
      </c>
      <c r="AK670" s="201"/>
      <c r="AL670" s="201"/>
      <c r="AM670" s="202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11" t="s">
        <v>110</v>
      </c>
      <c r="AL689" s="211"/>
      <c r="AM689" s="211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4" t="s">
        <v>62</v>
      </c>
      <c r="AB692" s="204"/>
      <c r="AC692" s="204"/>
      <c r="AD692" s="204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04" t="s">
        <v>308</v>
      </c>
      <c r="F696" s="204"/>
      <c r="G696" s="204"/>
      <c r="H696" s="204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7" t="str">
        <f>IF(Y697&lt;0,"NO PAGAR","COBRAR")</f>
        <v>NO PAGAR</v>
      </c>
      <c r="Y698" s="207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8" t="s">
        <v>9</v>
      </c>
      <c r="Y699" s="199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07" t="str">
        <f>IF(C701&lt;0,"NO PAGAR","COBRAR")</f>
        <v>NO PAGAR</v>
      </c>
      <c r="C702" s="207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198" t="s">
        <v>9</v>
      </c>
      <c r="C703" s="199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00" t="s">
        <v>7</v>
      </c>
      <c r="AK707" s="201"/>
      <c r="AL707" s="201"/>
      <c r="AM707" s="202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0" t="s">
        <v>7</v>
      </c>
      <c r="AB708" s="201"/>
      <c r="AC708" s="202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00" t="s">
        <v>7</v>
      </c>
      <c r="F712" s="201"/>
      <c r="G712" s="202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00" t="s">
        <v>7</v>
      </c>
      <c r="O714" s="201"/>
      <c r="P714" s="201"/>
      <c r="Q714" s="202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03" t="s">
        <v>31</v>
      </c>
      <c r="AB736" s="203"/>
      <c r="AC736" s="203"/>
    </row>
    <row r="737" spans="2:41" ht="15" customHeight="1">
      <c r="H737" s="75"/>
      <c r="I737" s="75"/>
      <c r="J737" s="75"/>
      <c r="V737" s="17"/>
      <c r="AA737" s="203"/>
      <c r="AB737" s="203"/>
      <c r="AC737" s="203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04" t="s">
        <v>308</v>
      </c>
      <c r="F739" s="204"/>
      <c r="G739" s="204"/>
      <c r="H739" s="204"/>
      <c r="O739" s="211" t="s">
        <v>10</v>
      </c>
      <c r="P739" s="211"/>
      <c r="Q739" s="211"/>
      <c r="V739" s="17"/>
      <c r="X739" s="23" t="s">
        <v>32</v>
      </c>
      <c r="Y739" s="20">
        <f>IF(B1536="PAGADO",0,C744)</f>
        <v>-1361.6249999999995</v>
      </c>
      <c r="AA739" s="204" t="s">
        <v>308</v>
      </c>
      <c r="AB739" s="204"/>
      <c r="AC739" s="204"/>
      <c r="AD739" s="204"/>
      <c r="AK739" s="204" t="s">
        <v>1436</v>
      </c>
      <c r="AL739" s="204"/>
      <c r="AM739" s="204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5" t="str">
        <f>IF(Y744&lt;0,"NO PAGAR","COBRAR'")</f>
        <v>NO PAGAR</v>
      </c>
      <c r="Y745" s="205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05" t="str">
        <f>IF(C744&lt;0,"NO PAGAR","COBRAR'")</f>
        <v>NO PAGAR</v>
      </c>
      <c r="C746" s="205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198" t="s">
        <v>9</v>
      </c>
      <c r="C747" s="199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8" t="s">
        <v>9</v>
      </c>
      <c r="Y747" s="19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00" t="s">
        <v>7</v>
      </c>
      <c r="F755" s="201"/>
      <c r="G755" s="202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00" t="s">
        <v>7</v>
      </c>
      <c r="AB755" s="201"/>
      <c r="AC755" s="202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00" t="s">
        <v>7</v>
      </c>
      <c r="O757" s="201"/>
      <c r="P757" s="201"/>
      <c r="Q757" s="202"/>
      <c r="R757" s="18">
        <f>SUM(R741:R756)</f>
        <v>320</v>
      </c>
      <c r="S757" s="3"/>
      <c r="V757" s="17"/>
      <c r="X757" s="12"/>
      <c r="Y757" s="10"/>
      <c r="AJ757" s="200" t="s">
        <v>7</v>
      </c>
      <c r="AK757" s="201"/>
      <c r="AL757" s="201"/>
      <c r="AM757" s="202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04" t="s">
        <v>62</v>
      </c>
      <c r="F784" s="204"/>
      <c r="G784" s="204"/>
      <c r="H784" s="204"/>
      <c r="V784" s="17"/>
      <c r="X784" s="23" t="s">
        <v>32</v>
      </c>
      <c r="Y784" s="20">
        <f>IF(B784="PAGADO",0,C789)</f>
        <v>-4832.3450000000003</v>
      </c>
      <c r="AA784" s="204" t="s">
        <v>308</v>
      </c>
      <c r="AB784" s="204"/>
      <c r="AC784" s="204"/>
      <c r="AD784" s="204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07" t="str">
        <f>IF(C789&lt;0,"NO PAGAR","COBRAR")</f>
        <v>NO PAGAR</v>
      </c>
      <c r="C790" s="20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7" t="str">
        <f>IF(Y789&lt;0,"NO PAGAR","COBRAR")</f>
        <v>NO PAGAR</v>
      </c>
      <c r="Y790" s="207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198" t="s">
        <v>9</v>
      </c>
      <c r="C791" s="19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8" t="s">
        <v>9</v>
      </c>
      <c r="Y791" s="19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00" t="s">
        <v>7</v>
      </c>
      <c r="F800" s="201"/>
      <c r="G800" s="202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00" t="s">
        <v>7</v>
      </c>
      <c r="AB800" s="201"/>
      <c r="AC800" s="202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00" t="s">
        <v>7</v>
      </c>
      <c r="O802" s="201"/>
      <c r="P802" s="201"/>
      <c r="Q802" s="202"/>
      <c r="R802" s="18">
        <f>SUM(R786:R801)</f>
        <v>3214</v>
      </c>
      <c r="S802" s="3"/>
      <c r="V802" s="17"/>
      <c r="X802" s="12"/>
      <c r="Y802" s="10"/>
      <c r="AJ802" s="200" t="s">
        <v>7</v>
      </c>
      <c r="AK802" s="201"/>
      <c r="AL802" s="201"/>
      <c r="AM802" s="202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03" t="s">
        <v>31</v>
      </c>
      <c r="AB824" s="203"/>
      <c r="AC824" s="203"/>
    </row>
    <row r="825" spans="1:43" ht="15" customHeight="1">
      <c r="H825" s="75"/>
      <c r="I825" s="75"/>
      <c r="J825" s="75"/>
      <c r="V825" s="17"/>
      <c r="AA825" s="203"/>
      <c r="AB825" s="203"/>
      <c r="AC825" s="203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-4832.3450000000003</v>
      </c>
      <c r="E829" s="204" t="s">
        <v>308</v>
      </c>
      <c r="F829" s="204"/>
      <c r="G829" s="204"/>
      <c r="H829" s="204"/>
      <c r="V829" s="17"/>
      <c r="X829" s="23" t="s">
        <v>32</v>
      </c>
      <c r="Y829" s="20">
        <f>IF(B1629="PAGADO",0,C834)</f>
        <v>-2816.1250000000005</v>
      </c>
      <c r="AA829" s="204" t="s">
        <v>20</v>
      </c>
      <c r="AB829" s="204"/>
      <c r="AC829" s="204"/>
      <c r="AD829" s="204"/>
    </row>
    <row r="830" spans="1:43">
      <c r="B830" s="1" t="s">
        <v>0</v>
      </c>
      <c r="C830" s="19">
        <f>H845</f>
        <v>2303.4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>
        <v>45174</v>
      </c>
      <c r="F831" s="3" t="s">
        <v>199</v>
      </c>
      <c r="G831" s="3" t="s">
        <v>169</v>
      </c>
      <c r="H831" s="5">
        <v>180</v>
      </c>
      <c r="I831" t="s">
        <v>146</v>
      </c>
      <c r="N831" s="25">
        <v>45216</v>
      </c>
      <c r="O831" s="3" t="s">
        <v>110</v>
      </c>
      <c r="P831" s="3"/>
      <c r="Q831" s="3"/>
      <c r="R831" s="18">
        <v>200</v>
      </c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2303.4</v>
      </c>
      <c r="E832" s="4">
        <v>45175</v>
      </c>
      <c r="F832" s="3" t="s">
        <v>199</v>
      </c>
      <c r="G832" s="3" t="s">
        <v>1544</v>
      </c>
      <c r="H832" s="5">
        <v>570</v>
      </c>
      <c r="I832" t="s">
        <v>136</v>
      </c>
      <c r="N832" s="25">
        <v>45217</v>
      </c>
      <c r="O832" s="3" t="s">
        <v>110</v>
      </c>
      <c r="P832" s="3"/>
      <c r="Q832" s="3"/>
      <c r="R832" s="18">
        <v>160</v>
      </c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5119.5250000000005</v>
      </c>
      <c r="E833" s="4">
        <v>45184</v>
      </c>
      <c r="F833" s="3" t="s">
        <v>199</v>
      </c>
      <c r="G833" s="3" t="s">
        <v>200</v>
      </c>
      <c r="H833" s="5">
        <v>170</v>
      </c>
      <c r="I833" t="s">
        <v>146</v>
      </c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2816.1250000000005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-2816.1250000000005</v>
      </c>
      <c r="E834" s="4">
        <v>45161</v>
      </c>
      <c r="F834" s="3" t="s">
        <v>199</v>
      </c>
      <c r="G834" s="3" t="s">
        <v>200</v>
      </c>
      <c r="H834" s="5">
        <v>170</v>
      </c>
      <c r="I834" t="s">
        <v>146</v>
      </c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-2816.1250000000005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>
        <v>45155</v>
      </c>
      <c r="F835" s="3" t="s">
        <v>1548</v>
      </c>
      <c r="G835" s="3" t="s">
        <v>200</v>
      </c>
      <c r="H835" s="5">
        <v>110</v>
      </c>
      <c r="I835" t="s">
        <v>376</v>
      </c>
      <c r="N835" s="3"/>
      <c r="O835" s="3"/>
      <c r="P835" s="3"/>
      <c r="Q835" s="3"/>
      <c r="R835" s="18"/>
      <c r="S835" s="3"/>
      <c r="V835" s="17"/>
      <c r="X835" s="205" t="str">
        <f>IF(Y834&lt;0,"NO PAGAR","COBRAR'")</f>
        <v>NO PAGAR</v>
      </c>
      <c r="Y835" s="205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205" t="str">
        <f>IF(C834&lt;0,"NO PAGAR","COBRAR'")</f>
        <v>NO PAGAR</v>
      </c>
      <c r="C836" s="205"/>
      <c r="E836" s="4">
        <v>45156</v>
      </c>
      <c r="F836" s="3" t="s">
        <v>1549</v>
      </c>
      <c r="G836" s="3" t="s">
        <v>200</v>
      </c>
      <c r="H836" s="5">
        <v>110</v>
      </c>
      <c r="I836" t="s">
        <v>376</v>
      </c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8" t="s">
        <v>9</v>
      </c>
      <c r="C837" s="199"/>
      <c r="E837" s="4">
        <v>45166</v>
      </c>
      <c r="F837" s="3" t="s">
        <v>1549</v>
      </c>
      <c r="G837" s="3" t="s">
        <v>200</v>
      </c>
      <c r="H837" s="5">
        <v>110</v>
      </c>
      <c r="I837" t="s">
        <v>146</v>
      </c>
      <c r="N837" s="3"/>
      <c r="O837" s="3"/>
      <c r="P837" s="3"/>
      <c r="Q837" s="3"/>
      <c r="R837" s="18"/>
      <c r="S837" s="3"/>
      <c r="V837" s="17"/>
      <c r="X837" s="198" t="s">
        <v>9</v>
      </c>
      <c r="Y837" s="19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4362.2650000000003</v>
      </c>
      <c r="E838" s="4"/>
      <c r="F838" s="3" t="s">
        <v>1553</v>
      </c>
      <c r="G838" s="3"/>
      <c r="H838" s="5">
        <v>158.4</v>
      </c>
      <c r="I838" t="s">
        <v>136</v>
      </c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2816.1250000000005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360</v>
      </c>
      <c r="E839" s="4">
        <v>45195</v>
      </c>
      <c r="F839" s="3" t="s">
        <v>412</v>
      </c>
      <c r="G839" s="3" t="s">
        <v>169</v>
      </c>
      <c r="H839" s="5">
        <v>150</v>
      </c>
      <c r="I839" t="s">
        <v>376</v>
      </c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>
        <v>45196</v>
      </c>
      <c r="F840" s="3" t="s">
        <v>412</v>
      </c>
      <c r="G840" s="3" t="s">
        <v>200</v>
      </c>
      <c r="H840" s="5">
        <v>200</v>
      </c>
      <c r="I840" t="s">
        <v>376</v>
      </c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>
        <v>45170</v>
      </c>
      <c r="F841" s="3" t="s">
        <v>924</v>
      </c>
      <c r="G841" s="3" t="s">
        <v>1554</v>
      </c>
      <c r="H841" s="5">
        <v>375</v>
      </c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200" t="s">
        <v>7</v>
      </c>
      <c r="F845" s="201"/>
      <c r="G845" s="202"/>
      <c r="H845" s="5">
        <f>SUM(H831:H844)</f>
        <v>2303.4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200" t="s">
        <v>7</v>
      </c>
      <c r="AB845" s="201"/>
      <c r="AC845" s="202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1560</v>
      </c>
      <c r="C846" s="10">
        <f>R852</f>
        <v>397.26</v>
      </c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200" t="s">
        <v>7</v>
      </c>
      <c r="O847" s="201"/>
      <c r="P847" s="201"/>
      <c r="Q847" s="202"/>
      <c r="R847" s="18">
        <f>SUM(R831:R846)</f>
        <v>360</v>
      </c>
      <c r="S847" s="3"/>
      <c r="V847" s="17"/>
      <c r="X847" s="12"/>
      <c r="Y847" s="10"/>
      <c r="AJ847" s="200" t="s">
        <v>7</v>
      </c>
      <c r="AK847" s="201"/>
      <c r="AL847" s="201"/>
      <c r="AM847" s="202"/>
      <c r="AN847" s="18">
        <f>SUM(AN831:AN846)</f>
        <v>0</v>
      </c>
      <c r="AO847" s="3"/>
    </row>
    <row r="848" spans="2:41">
      <c r="B848" s="12"/>
      <c r="C848" s="10"/>
      <c r="N848" t="s">
        <v>1556</v>
      </c>
      <c r="O848" s="196">
        <v>44995</v>
      </c>
      <c r="P848" t="s">
        <v>689</v>
      </c>
      <c r="Q848" t="s">
        <v>474</v>
      </c>
      <c r="R848">
        <v>93.02</v>
      </c>
      <c r="S848">
        <v>53.156999999999996</v>
      </c>
      <c r="V848" s="17"/>
      <c r="X848" s="12"/>
      <c r="Y848" s="10"/>
    </row>
    <row r="849" spans="2:27">
      <c r="B849" s="12"/>
      <c r="C849" s="10"/>
      <c r="N849" t="s">
        <v>1556</v>
      </c>
      <c r="O849" s="196">
        <v>45209</v>
      </c>
      <c r="P849" t="s">
        <v>673</v>
      </c>
      <c r="Q849" t="s">
        <v>474</v>
      </c>
      <c r="R849">
        <v>104.24</v>
      </c>
      <c r="S849">
        <v>59.566000000000003</v>
      </c>
      <c r="V849" s="17"/>
      <c r="X849" s="12"/>
      <c r="Y849" s="10"/>
    </row>
    <row r="850" spans="2:27">
      <c r="B850" s="12"/>
      <c r="C850" s="10"/>
      <c r="E850" s="14"/>
      <c r="N850" t="s">
        <v>1556</v>
      </c>
      <c r="O850" s="196">
        <v>45209</v>
      </c>
      <c r="P850" t="s">
        <v>689</v>
      </c>
      <c r="Q850" t="s">
        <v>474</v>
      </c>
      <c r="R850">
        <v>100</v>
      </c>
      <c r="S850">
        <v>57.14</v>
      </c>
      <c r="V850" s="17"/>
      <c r="X850" s="12"/>
      <c r="Y850" s="10"/>
      <c r="AA850" s="14"/>
    </row>
    <row r="851" spans="2:27">
      <c r="B851" s="12"/>
      <c r="C851" s="10"/>
      <c r="N851" t="s">
        <v>1556</v>
      </c>
      <c r="O851" t="s">
        <v>1558</v>
      </c>
      <c r="P851" t="s">
        <v>689</v>
      </c>
      <c r="Q851" t="s">
        <v>474</v>
      </c>
      <c r="R851">
        <v>100</v>
      </c>
      <c r="S851">
        <v>57.145000000000003</v>
      </c>
      <c r="V851" s="17"/>
      <c r="X851" s="12"/>
      <c r="Y851" s="10"/>
    </row>
    <row r="852" spans="2:27">
      <c r="B852" s="12"/>
      <c r="C852" s="10"/>
      <c r="R852">
        <f>SUM(R848:R851)</f>
        <v>397.26</v>
      </c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5119.5250000000005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2816.1250000000005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4" t="s">
        <v>29</v>
      </c>
      <c r="AD872" s="184"/>
      <c r="AE872" s="184"/>
    </row>
    <row r="873" spans="2:41" ht="15" customHeight="1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>
      <c r="H874" s="75"/>
      <c r="I874" s="75"/>
      <c r="J874" s="75"/>
      <c r="V874" s="17"/>
      <c r="AC874" s="184"/>
      <c r="AD874" s="184"/>
      <c r="AE874" s="18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-2816.1250000000005</v>
      </c>
      <c r="E878" s="204" t="s">
        <v>20</v>
      </c>
      <c r="F878" s="204"/>
      <c r="G878" s="204"/>
      <c r="H878" s="204"/>
      <c r="V878" s="17"/>
      <c r="X878" s="23" t="s">
        <v>32</v>
      </c>
      <c r="Y878" s="20">
        <f>IF(B878="PAGADO",0,C883)</f>
        <v>-2816.1250000000005</v>
      </c>
      <c r="AA878" s="204" t="s">
        <v>20</v>
      </c>
      <c r="AB878" s="204"/>
      <c r="AC878" s="204"/>
      <c r="AD878" s="204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2816.1250000000005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2816.1250000000005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-2816.1250000000005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-2816.1250000000005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7" t="str">
        <f>IF(C883&lt;0,"NO PAGAR","COBRAR")</f>
        <v>NO PAGAR</v>
      </c>
      <c r="C884" s="20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7" t="str">
        <f>IF(Y883&lt;0,"NO PAGAR","COBRAR")</f>
        <v>NO PAGAR</v>
      </c>
      <c r="Y884" s="207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8" t="s">
        <v>9</v>
      </c>
      <c r="C885" s="199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8" t="s">
        <v>9</v>
      </c>
      <c r="Y885" s="199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2816.1250000000005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2816.1250000000005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200" t="s">
        <v>7</v>
      </c>
      <c r="F894" s="201"/>
      <c r="G894" s="202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00" t="s">
        <v>7</v>
      </c>
      <c r="AB894" s="201"/>
      <c r="AC894" s="202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00" t="s">
        <v>7</v>
      </c>
      <c r="O896" s="201"/>
      <c r="P896" s="201"/>
      <c r="Q896" s="202"/>
      <c r="R896" s="18">
        <f>SUM(R880:R895)</f>
        <v>0</v>
      </c>
      <c r="S896" s="3"/>
      <c r="V896" s="17"/>
      <c r="X896" s="12"/>
      <c r="Y896" s="10"/>
      <c r="AJ896" s="200" t="s">
        <v>7</v>
      </c>
      <c r="AK896" s="201"/>
      <c r="AL896" s="201"/>
      <c r="AM896" s="202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2816.1250000000005</v>
      </c>
      <c r="V905" s="17"/>
      <c r="X905" s="15" t="s">
        <v>18</v>
      </c>
      <c r="Y905" s="16">
        <f>SUM(Y886:Y904)</f>
        <v>2816.1250000000005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03" t="s">
        <v>31</v>
      </c>
      <c r="AB918" s="203"/>
      <c r="AC918" s="203"/>
    </row>
    <row r="919" spans="1:43" ht="15" customHeight="1">
      <c r="H919" s="75"/>
      <c r="I919" s="75"/>
      <c r="J919" s="75"/>
      <c r="V919" s="17"/>
      <c r="AA919" s="203"/>
      <c r="AB919" s="203"/>
      <c r="AC919" s="203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-2816.1250000000005</v>
      </c>
      <c r="E923" s="204" t="s">
        <v>20</v>
      </c>
      <c r="F923" s="204"/>
      <c r="G923" s="204"/>
      <c r="H923" s="204"/>
      <c r="V923" s="17"/>
      <c r="X923" s="23" t="s">
        <v>32</v>
      </c>
      <c r="Y923" s="20">
        <f>IF(B1723="PAGADO",0,C928)</f>
        <v>-2816.1250000000005</v>
      </c>
      <c r="AA923" s="204" t="s">
        <v>20</v>
      </c>
      <c r="AB923" s="204"/>
      <c r="AC923" s="204"/>
      <c r="AD923" s="204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2816.1250000000005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2816.1250000000005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-2816.1250000000005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-2816.1250000000005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5" t="str">
        <f>IF(Y928&lt;0,"NO PAGAR","COBRAR'")</f>
        <v>NO PAGAR</v>
      </c>
      <c r="Y929" s="205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05" t="str">
        <f>IF(C928&lt;0,"NO PAGAR","COBRAR'")</f>
        <v>NO PAGAR</v>
      </c>
      <c r="C930" s="205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8" t="s">
        <v>9</v>
      </c>
      <c r="C931" s="19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8" t="s">
        <v>9</v>
      </c>
      <c r="Y931" s="19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2816.1250000000005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2816.1250000000005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00" t="s">
        <v>7</v>
      </c>
      <c r="F939" s="201"/>
      <c r="G939" s="202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00" t="s">
        <v>7</v>
      </c>
      <c r="AB939" s="201"/>
      <c r="AC939" s="202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00" t="s">
        <v>7</v>
      </c>
      <c r="O941" s="201"/>
      <c r="P941" s="201"/>
      <c r="Q941" s="202"/>
      <c r="R941" s="18">
        <f>SUM(R925:R940)</f>
        <v>0</v>
      </c>
      <c r="S941" s="3"/>
      <c r="V941" s="17"/>
      <c r="X941" s="12"/>
      <c r="Y941" s="10"/>
      <c r="AJ941" s="200" t="s">
        <v>7</v>
      </c>
      <c r="AK941" s="201"/>
      <c r="AL941" s="201"/>
      <c r="AM941" s="202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2816.1250000000005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2816.1250000000005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4" t="s">
        <v>29</v>
      </c>
      <c r="AD965" s="184"/>
      <c r="AE965" s="184"/>
    </row>
    <row r="966" spans="2:41" ht="15" customHeight="1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>
      <c r="H967" s="75"/>
      <c r="I967" s="75"/>
      <c r="J967" s="75"/>
      <c r="V967" s="17"/>
      <c r="AC967" s="184"/>
      <c r="AD967" s="184"/>
      <c r="AE967" s="18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-2816.1250000000005</v>
      </c>
      <c r="E971" s="204" t="s">
        <v>20</v>
      </c>
      <c r="F971" s="204"/>
      <c r="G971" s="204"/>
      <c r="H971" s="204"/>
      <c r="V971" s="17"/>
      <c r="X971" s="23" t="s">
        <v>32</v>
      </c>
      <c r="Y971" s="20">
        <f>IF(B971="PAGADO",0,C976)</f>
        <v>-2816.1250000000005</v>
      </c>
      <c r="AA971" s="204" t="s">
        <v>20</v>
      </c>
      <c r="AB971" s="204"/>
      <c r="AC971" s="204"/>
      <c r="AD971" s="204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2816.1250000000005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2816.1250000000005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-2816.1250000000005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-2816.1250000000005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7" t="str">
        <f>IF(C976&lt;0,"NO PAGAR","COBRAR")</f>
        <v>NO PAGAR</v>
      </c>
      <c r="C977" s="20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7" t="str">
        <f>IF(Y976&lt;0,"NO PAGAR","COBRAR")</f>
        <v>NO PAGAR</v>
      </c>
      <c r="Y977" s="20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8" t="s">
        <v>9</v>
      </c>
      <c r="C978" s="19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8" t="s">
        <v>9</v>
      </c>
      <c r="Y978" s="19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2816.1250000000005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2816.1250000000005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00" t="s">
        <v>7</v>
      </c>
      <c r="F987" s="201"/>
      <c r="G987" s="202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00" t="s">
        <v>7</v>
      </c>
      <c r="AB987" s="201"/>
      <c r="AC987" s="202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00" t="s">
        <v>7</v>
      </c>
      <c r="O989" s="201"/>
      <c r="P989" s="201"/>
      <c r="Q989" s="202"/>
      <c r="R989" s="18">
        <f>SUM(R973:R988)</f>
        <v>0</v>
      </c>
      <c r="S989" s="3"/>
      <c r="V989" s="17"/>
      <c r="X989" s="12"/>
      <c r="Y989" s="10"/>
      <c r="AJ989" s="200" t="s">
        <v>7</v>
      </c>
      <c r="AK989" s="201"/>
      <c r="AL989" s="201"/>
      <c r="AM989" s="202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2816.1250000000005</v>
      </c>
      <c r="V998" s="17"/>
      <c r="X998" s="15" t="s">
        <v>18</v>
      </c>
      <c r="Y998" s="16">
        <f>SUM(Y979:Y997)</f>
        <v>2816.1250000000005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03" t="s">
        <v>31</v>
      </c>
      <c r="AB1011" s="203"/>
      <c r="AC1011" s="203"/>
    </row>
    <row r="1012" spans="1:43" ht="15" customHeight="1">
      <c r="H1012" s="75"/>
      <c r="I1012" s="75"/>
      <c r="J1012" s="75"/>
      <c r="V1012" s="17"/>
      <c r="AA1012" s="203"/>
      <c r="AB1012" s="203"/>
      <c r="AC1012" s="203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-2816.1250000000005</v>
      </c>
      <c r="E1016" s="204" t="s">
        <v>20</v>
      </c>
      <c r="F1016" s="204"/>
      <c r="G1016" s="204"/>
      <c r="H1016" s="204"/>
      <c r="V1016" s="17"/>
      <c r="X1016" s="23" t="s">
        <v>32</v>
      </c>
      <c r="Y1016" s="20">
        <f>IF(B1816="PAGADO",0,C1021)</f>
        <v>-2816.1250000000005</v>
      </c>
      <c r="AA1016" s="204" t="s">
        <v>20</v>
      </c>
      <c r="AB1016" s="204"/>
      <c r="AC1016" s="204"/>
      <c r="AD1016" s="204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2816.1250000000005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2816.1250000000005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-2816.1250000000005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-2816.1250000000005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5" t="str">
        <f>IF(Y1021&lt;0,"NO PAGAR","COBRAR'")</f>
        <v>NO PAGAR</v>
      </c>
      <c r="Y1022" s="205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05" t="str">
        <f>IF(C1021&lt;0,"NO PAGAR","COBRAR'")</f>
        <v>NO PAGAR</v>
      </c>
      <c r="C1023" s="205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8" t="s">
        <v>9</v>
      </c>
      <c r="C1024" s="19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8" t="s">
        <v>9</v>
      </c>
      <c r="Y1024" s="19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2816.1250000000005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2816.1250000000005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00" t="s">
        <v>7</v>
      </c>
      <c r="F1032" s="201"/>
      <c r="G1032" s="202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00" t="s">
        <v>7</v>
      </c>
      <c r="AB1032" s="201"/>
      <c r="AC1032" s="202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00" t="s">
        <v>7</v>
      </c>
      <c r="O1034" s="201"/>
      <c r="P1034" s="201"/>
      <c r="Q1034" s="202"/>
      <c r="R1034" s="18">
        <f>SUM(R1018:R1033)</f>
        <v>0</v>
      </c>
      <c r="S1034" s="3"/>
      <c r="V1034" s="17"/>
      <c r="X1034" s="12"/>
      <c r="Y1034" s="10"/>
      <c r="AJ1034" s="200" t="s">
        <v>7</v>
      </c>
      <c r="AK1034" s="201"/>
      <c r="AL1034" s="201"/>
      <c r="AM1034" s="202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2816.1250000000005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2816.1250000000005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2023-10-05T15:15:49Z</cp:lastPrinted>
  <dcterms:created xsi:type="dcterms:W3CDTF">2022-12-25T20:52:30Z</dcterms:created>
  <dcterms:modified xsi:type="dcterms:W3CDTF">2023-10-18T18:22:57Z</dcterms:modified>
</cp:coreProperties>
</file>