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0E5ACA8-4170-4CF1-81F2-A9AD8840D2E9}" xr6:coauthVersionLast="47" xr6:coauthVersionMax="47" xr10:uidLastSave="{00000000-0000-0000-0000-000000000000}"/>
  <bookViews>
    <workbookView xWindow="-120" yWindow="-120" windowWidth="20730" windowHeight="11040" tabRatio="565" firstSheet="7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C661" i="22"/>
  <c r="C66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0" i="22" s="1"/>
  <c r="C689" i="22" s="1"/>
  <c r="C665" i="22" s="1"/>
  <c r="C666" i="22" s="1"/>
  <c r="Y670" i="22" s="1"/>
  <c r="Y689" i="22" s="1"/>
  <c r="Y665" i="22" s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0" i="22" l="1"/>
  <c r="B667" i="22"/>
  <c r="Y661" i="22"/>
  <c r="C205" i="19"/>
  <c r="Y200" i="19" s="1"/>
  <c r="Y203" i="19" s="1"/>
  <c r="C245" i="19"/>
  <c r="C248" i="19" s="1"/>
  <c r="X208" i="19"/>
  <c r="B206" i="19"/>
  <c r="Y208" i="19"/>
  <c r="Y227" i="19" s="1"/>
  <c r="Y204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4" i="22" l="1"/>
  <c r="Y666" i="22" s="1"/>
  <c r="C717" i="22"/>
  <c r="C736" i="22" s="1"/>
  <c r="C713" i="22" s="1"/>
  <c r="Y205" i="19"/>
  <c r="B254" i="19" s="1"/>
  <c r="C156" i="16"/>
  <c r="Y160" i="16" s="1"/>
  <c r="Y179" i="16" s="1"/>
  <c r="Y155" i="16" s="1"/>
  <c r="B160" i="16"/>
  <c r="X112" i="16"/>
  <c r="C709" i="22" l="1"/>
  <c r="C712" i="22" s="1"/>
  <c r="C714" i="22" s="1"/>
  <c r="X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17" i="22" l="1"/>
  <c r="Y736" i="22" s="1"/>
  <c r="Y713" i="22" s="1"/>
  <c r="C754" i="22"/>
  <c r="C757" i="22" s="1"/>
  <c r="X717" i="22"/>
  <c r="B715" i="22"/>
  <c r="Y709" i="22"/>
  <c r="Y71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4" i="22" l="1"/>
  <c r="C763" i="22" s="1"/>
  <c r="C782" i="22" s="1"/>
  <c r="C758" i="22" s="1"/>
  <c r="C759" i="22" s="1"/>
  <c r="B76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5" i="22" l="1"/>
  <c r="Y754" i="22"/>
  <c r="X763" i="22"/>
  <c r="Y763" i="22"/>
  <c r="Y782" i="22" s="1"/>
  <c r="Y758" i="22" s="1"/>
  <c r="B763" i="22"/>
  <c r="C337" i="19"/>
  <c r="C340" i="19" s="1"/>
  <c r="X300" i="19"/>
  <c r="B298" i="19"/>
  <c r="Y300" i="19"/>
  <c r="Y319" i="19" s="1"/>
  <c r="Y296" i="19" s="1"/>
  <c r="Y292" i="19"/>
  <c r="Y295" i="19" s="1"/>
  <c r="Y205" i="16"/>
  <c r="C810" i="22" l="1"/>
  <c r="C829" i="22" s="1"/>
  <c r="C806" i="22" s="1"/>
  <c r="Y757" i="22"/>
  <c r="Y759" i="22" s="1"/>
  <c r="Y297" i="19"/>
  <c r="B346" i="19" s="1"/>
  <c r="B254" i="16"/>
  <c r="C254" i="16"/>
  <c r="C273" i="16" s="1"/>
  <c r="C249" i="16" s="1"/>
  <c r="C250" i="16" s="1"/>
  <c r="Y245" i="16" s="1"/>
  <c r="X206" i="16"/>
  <c r="C802" i="22" l="1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C901" i="22" s="1"/>
  <c r="Y904" i="22" s="1"/>
  <c r="Y923" i="22" s="1"/>
  <c r="Y900" i="22" s="1"/>
  <c r="Y384" i="19"/>
  <c r="B428" i="19" s="1"/>
  <c r="Y297" i="16"/>
  <c r="C337" i="16" s="1"/>
  <c r="C340" i="16" s="1"/>
  <c r="C941" i="22" l="1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X95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41" i="22" l="1"/>
  <c r="Y944" i="22" s="1"/>
  <c r="Y950" i="22"/>
  <c r="Y969" i="22" s="1"/>
  <c r="Y945" i="22" s="1"/>
  <c r="Y946" i="22" s="1"/>
  <c r="C989" i="22" s="1"/>
  <c r="C992" i="22" s="1"/>
  <c r="C997" i="22"/>
  <c r="C1016" i="22" s="1"/>
  <c r="C99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47" i="22" l="1"/>
  <c r="C994" i="22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Y737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C786" i="19" l="1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20" i="19"/>
  <c r="Y1039" i="19" s="1"/>
  <c r="Y1016" i="19" s="1"/>
  <c r="C1057" i="19"/>
  <c r="C1060" i="19" s="1"/>
  <c r="Y1012" i="19"/>
  <c r="Y1015" i="19" s="1"/>
  <c r="Y1017" i="19" s="1"/>
  <c r="B1018" i="19"/>
  <c r="X1020" i="19"/>
  <c r="X179" i="13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1066" i="19" l="1"/>
  <c r="C1085" i="19" s="1"/>
  <c r="C1061" i="19" s="1"/>
  <c r="C1062" i="19" s="1"/>
  <c r="X1018" i="19"/>
  <c r="B1066" i="19"/>
  <c r="C221" i="13"/>
  <c r="C222" i="13" s="1"/>
  <c r="Y218" i="13" s="1"/>
  <c r="C1047" i="16"/>
  <c r="C1066" i="16" s="1"/>
  <c r="C1043" i="16" s="1"/>
  <c r="Y994" i="16"/>
  <c r="Y996" i="16" s="1"/>
  <c r="Y1066" i="19" l="1"/>
  <c r="Y1085" i="19" s="1"/>
  <c r="Y1061" i="19" s="1"/>
  <c r="Y1057" i="19"/>
  <c r="Y1060" i="19" s="1"/>
  <c r="B1064" i="19"/>
  <c r="X1066" i="19"/>
  <c r="B224" i="13"/>
  <c r="Y227" i="13"/>
  <c r="Y246" i="13" s="1"/>
  <c r="Y222" i="13" s="1"/>
  <c r="Y221" i="13"/>
  <c r="X227" i="13"/>
  <c r="C1039" i="16"/>
  <c r="C1042" i="16" s="1"/>
  <c r="C1044" i="16" s="1"/>
  <c r="X997" i="16"/>
  <c r="Y1062" i="19" l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X622" i="13" s="1"/>
  <c r="C664" i="13" l="1"/>
  <c r="C667" i="13" s="1"/>
  <c r="C669" i="13" s="1"/>
  <c r="B670" i="13" s="1"/>
  <c r="C709" i="13"/>
  <c r="C712" i="13" s="1"/>
  <c r="Y664" i="13" l="1"/>
  <c r="Y667" i="13" s="1"/>
  <c r="Y672" i="13"/>
  <c r="Y691" i="13" s="1"/>
  <c r="Y668" i="13" s="1"/>
  <c r="X672" i="13"/>
  <c r="Y669" i="13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74" i="8"/>
  <c r="Y1066" i="8" s="1"/>
  <c r="R1074" i="8"/>
  <c r="C1066" i="8" s="1"/>
  <c r="AD1072" i="8"/>
  <c r="Y1057" i="8" s="1"/>
  <c r="H1072" i="8"/>
  <c r="C1057" i="8" s="1"/>
  <c r="AN1029" i="8"/>
  <c r="Y1020" i="8" s="1"/>
  <c r="R1029" i="8"/>
  <c r="C1020" i="8" s="1"/>
  <c r="AD1027" i="8"/>
  <c r="Y1012" i="8" s="1"/>
  <c r="H1027" i="8"/>
  <c r="C1012" i="8" s="1"/>
  <c r="B1019" i="8"/>
  <c r="AN981" i="8"/>
  <c r="Y973" i="8" s="1"/>
  <c r="R981" i="8"/>
  <c r="C973" i="8" s="1"/>
  <c r="AD979" i="8"/>
  <c r="Y964" i="8" s="1"/>
  <c r="H979" i="8"/>
  <c r="C964" i="8" s="1"/>
  <c r="AN936" i="8"/>
  <c r="Y927" i="8" s="1"/>
  <c r="R936" i="8"/>
  <c r="C927" i="8" s="1"/>
  <c r="AD934" i="8"/>
  <c r="Y919" i="8" s="1"/>
  <c r="H934" i="8"/>
  <c r="C919" i="8" s="1"/>
  <c r="B926" i="8"/>
  <c r="AN887" i="8"/>
  <c r="Y879" i="8" s="1"/>
  <c r="R887" i="8"/>
  <c r="C879" i="8" s="1"/>
  <c r="AD885" i="8"/>
  <c r="Y870" i="8" s="1"/>
  <c r="H885" i="8"/>
  <c r="C870" i="8" s="1"/>
  <c r="AN842" i="8"/>
  <c r="Y833" i="8" s="1"/>
  <c r="R842" i="8"/>
  <c r="C833" i="8" s="1"/>
  <c r="AD840" i="8"/>
  <c r="Y825" i="8" s="1"/>
  <c r="H840" i="8"/>
  <c r="C825" i="8" s="1"/>
  <c r="B832" i="8"/>
  <c r="AN794" i="8"/>
  <c r="Y786" i="8" s="1"/>
  <c r="R794" i="8"/>
  <c r="C786" i="8" s="1"/>
  <c r="AD792" i="8"/>
  <c r="Y777" i="8" s="1"/>
  <c r="H792" i="8"/>
  <c r="C777" i="8" s="1"/>
  <c r="AN749" i="8"/>
  <c r="Y740" i="8" s="1"/>
  <c r="R749" i="8"/>
  <c r="C740" i="8" s="1"/>
  <c r="AD747" i="8"/>
  <c r="Y732" i="8" s="1"/>
  <c r="H747" i="8"/>
  <c r="C732" i="8" s="1"/>
  <c r="B739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5" i="6"/>
  <c r="Y1037" i="6" s="1"/>
  <c r="R1045" i="6"/>
  <c r="C1037" i="6" s="1"/>
  <c r="AD1043" i="6"/>
  <c r="Y1028" i="6" s="1"/>
  <c r="H1043" i="6"/>
  <c r="C1028" i="6" s="1"/>
  <c r="AN1000" i="6"/>
  <c r="Y991" i="6" s="1"/>
  <c r="R1000" i="6"/>
  <c r="C991" i="6" s="1"/>
  <c r="AD998" i="6"/>
  <c r="Y983" i="6" s="1"/>
  <c r="H998" i="6"/>
  <c r="C983" i="6" s="1"/>
  <c r="B990" i="6"/>
  <c r="AN952" i="6"/>
  <c r="Y944" i="6" s="1"/>
  <c r="R952" i="6"/>
  <c r="C944" i="6" s="1"/>
  <c r="AD950" i="6"/>
  <c r="Y935" i="6" s="1"/>
  <c r="H950" i="6"/>
  <c r="C935" i="6" s="1"/>
  <c r="AN907" i="6"/>
  <c r="Y898" i="6" s="1"/>
  <c r="R907" i="6"/>
  <c r="C898" i="6" s="1"/>
  <c r="AD905" i="6"/>
  <c r="Y890" i="6" s="1"/>
  <c r="H905" i="6"/>
  <c r="C890" i="6" s="1"/>
  <c r="B897" i="6"/>
  <c r="AN858" i="6"/>
  <c r="Y850" i="6" s="1"/>
  <c r="R858" i="6"/>
  <c r="C850" i="6" s="1"/>
  <c r="AD856" i="6"/>
  <c r="Y841" i="6" s="1"/>
  <c r="H856" i="6"/>
  <c r="C841" i="6" s="1"/>
  <c r="AN813" i="6"/>
  <c r="Y804" i="6" s="1"/>
  <c r="R813" i="6"/>
  <c r="C804" i="6" s="1"/>
  <c r="AD811" i="6"/>
  <c r="Y796" i="6" s="1"/>
  <c r="H811" i="6"/>
  <c r="C796" i="6" s="1"/>
  <c r="B803" i="6"/>
  <c r="AN765" i="6"/>
  <c r="Y757" i="6" s="1"/>
  <c r="R765" i="6"/>
  <c r="C757" i="6" s="1"/>
  <c r="AD763" i="6"/>
  <c r="Y748" i="6" s="1"/>
  <c r="H763" i="6"/>
  <c r="C748" i="6" s="1"/>
  <c r="AN720" i="6"/>
  <c r="Y711" i="6" s="1"/>
  <c r="R720" i="6"/>
  <c r="C711" i="6" s="1"/>
  <c r="AD718" i="6"/>
  <c r="Y703" i="6" s="1"/>
  <c r="H718" i="6"/>
  <c r="C703" i="6" s="1"/>
  <c r="B710" i="6"/>
  <c r="AN672" i="6"/>
  <c r="Y664" i="6" s="1"/>
  <c r="R672" i="6"/>
  <c r="C664" i="6" s="1"/>
  <c r="AD670" i="6"/>
  <c r="Y655" i="6" s="1"/>
  <c r="H670" i="6"/>
  <c r="C655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142" i="2" l="1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B404" i="4" l="1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0" i="5"/>
  <c r="C653" i="5" s="1"/>
  <c r="Y650" i="8"/>
  <c r="C699" i="8" s="1"/>
  <c r="C711" i="8" s="1"/>
  <c r="C694" i="8" s="1"/>
  <c r="C695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9" i="8"/>
  <c r="X651" i="8"/>
  <c r="Y699" i="8"/>
  <c r="Y711" i="8" s="1"/>
  <c r="Y694" i="8" s="1"/>
  <c r="B697" i="8"/>
  <c r="Y690" i="8"/>
  <c r="X699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36" i="6" s="1"/>
  <c r="Y618" i="6" s="1"/>
  <c r="C654" i="6"/>
  <c r="C657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39" i="8"/>
  <c r="C758" i="8" s="1"/>
  <c r="C735" i="8" s="1"/>
  <c r="Y693" i="8"/>
  <c r="Y695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C647" i="2" s="1"/>
  <c r="C650" i="2" s="1"/>
  <c r="Y602" i="2"/>
  <c r="Y605" i="2" s="1"/>
  <c r="Y610" i="2"/>
  <c r="X610" i="2"/>
  <c r="Y619" i="6"/>
  <c r="C663" i="6" s="1"/>
  <c r="C682" i="6" s="1"/>
  <c r="C658" i="6" s="1"/>
  <c r="C659" i="6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31" i="8"/>
  <c r="C734" i="8" s="1"/>
  <c r="C736" i="8" s="1"/>
  <c r="X696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29" i="2" l="1"/>
  <c r="Y606" i="2" s="1"/>
  <c r="Y607" i="2" s="1"/>
  <c r="C656" i="2" s="1"/>
  <c r="C675" i="2" s="1"/>
  <c r="C651" i="2" s="1"/>
  <c r="C652" i="2" s="1"/>
  <c r="B654" i="2" s="1"/>
  <c r="B608" i="2"/>
  <c r="X620" i="6"/>
  <c r="B663" i="6"/>
  <c r="Y663" i="6"/>
  <c r="Y682" i="6" s="1"/>
  <c r="Y658" i="6" s="1"/>
  <c r="B661" i="6"/>
  <c r="Y654" i="6"/>
  <c r="X663" i="6"/>
  <c r="Y381" i="1"/>
  <c r="X382" i="1" s="1"/>
  <c r="C698" i="5"/>
  <c r="C701" i="5" s="1"/>
  <c r="C703" i="5" s="1"/>
  <c r="X656" i="5"/>
  <c r="Y739" i="8"/>
  <c r="Y758" i="8" s="1"/>
  <c r="Y735" i="8" s="1"/>
  <c r="Y731" i="8"/>
  <c r="Y734" i="8" s="1"/>
  <c r="C776" i="8"/>
  <c r="C779" i="8" s="1"/>
  <c r="X739" i="8"/>
  <c r="B737" i="8"/>
  <c r="Y759" i="7"/>
  <c r="Y861" i="11"/>
  <c r="Y880" i="11" s="1"/>
  <c r="Y857" i="11" s="1"/>
  <c r="Y853" i="11"/>
  <c r="Y856" i="11" s="1"/>
  <c r="C898" i="11"/>
  <c r="C901" i="11" s="1"/>
  <c r="X861" i="11"/>
  <c r="B859" i="11"/>
  <c r="B656" i="2" l="1"/>
  <c r="Y647" i="2"/>
  <c r="C703" i="2" s="1"/>
  <c r="C722" i="2" s="1"/>
  <c r="C699" i="2" s="1"/>
  <c r="X608" i="2"/>
  <c r="X656" i="2"/>
  <c r="Y656" i="2"/>
  <c r="Y675" i="2" s="1"/>
  <c r="Y651" i="2" s="1"/>
  <c r="Y657" i="6"/>
  <c r="Y659" i="6" s="1"/>
  <c r="C710" i="6"/>
  <c r="C729" i="6" s="1"/>
  <c r="C706" i="6" s="1"/>
  <c r="Y650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36" i="8"/>
  <c r="C785" i="8" s="1"/>
  <c r="C804" i="8" s="1"/>
  <c r="C780" i="8" s="1"/>
  <c r="C781" i="8" s="1"/>
  <c r="C808" i="7"/>
  <c r="C827" i="7" s="1"/>
  <c r="C803" i="7" s="1"/>
  <c r="C804" i="7" s="1"/>
  <c r="X760" i="7"/>
  <c r="B808" i="7"/>
  <c r="Y858" i="11"/>
  <c r="Y652" i="2" l="1"/>
  <c r="C695" i="2" s="1"/>
  <c r="C698" i="2" s="1"/>
  <c r="C700" i="2" s="1"/>
  <c r="X703" i="2" s="1"/>
  <c r="C702" i="6"/>
  <c r="C705" i="6" s="1"/>
  <c r="C707" i="6" s="1"/>
  <c r="X660" i="6"/>
  <c r="C421" i="1"/>
  <c r="Y703" i="5"/>
  <c r="X704" i="5" s="1"/>
  <c r="X737" i="8"/>
  <c r="B785" i="8"/>
  <c r="Y785" i="8"/>
  <c r="Y804" i="8" s="1"/>
  <c r="Y780" i="8" s="1"/>
  <c r="B783" i="8"/>
  <c r="Y776" i="8"/>
  <c r="X785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X653" i="2" l="1"/>
  <c r="B701" i="2"/>
  <c r="Y703" i="2"/>
  <c r="Y722" i="2" s="1"/>
  <c r="Y699" i="2" s="1"/>
  <c r="C740" i="2"/>
  <c r="C743" i="2" s="1"/>
  <c r="Y695" i="2"/>
  <c r="Y698" i="2" s="1"/>
  <c r="Y700" i="2" s="1"/>
  <c r="B749" i="2" s="1"/>
  <c r="Y702" i="6"/>
  <c r="Y705" i="6" s="1"/>
  <c r="Y710" i="6"/>
  <c r="Y729" i="6" s="1"/>
  <c r="Y706" i="6" s="1"/>
  <c r="X710" i="6"/>
  <c r="C747" i="6"/>
  <c r="C750" i="6" s="1"/>
  <c r="B708" i="6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32" i="8"/>
  <c r="C851" i="8" s="1"/>
  <c r="C828" i="8" s="1"/>
  <c r="Y779" i="8"/>
  <c r="Y781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707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Y903" i="11"/>
  <c r="C955" i="11" s="1"/>
  <c r="C974" i="11" s="1"/>
  <c r="C951" i="11" s="1"/>
  <c r="C824" i="8"/>
  <c r="C827" i="8" s="1"/>
  <c r="C829" i="8" s="1"/>
  <c r="X782" i="8"/>
  <c r="C847" i="7"/>
  <c r="C850" i="7" s="1"/>
  <c r="C852" i="7" s="1"/>
  <c r="X805" i="7"/>
  <c r="X708" i="6" l="1"/>
  <c r="C756" i="6"/>
  <c r="C775" i="6" s="1"/>
  <c r="C751" i="6" s="1"/>
  <c r="C752" i="6" s="1"/>
  <c r="B756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47" i="11"/>
  <c r="C950" i="11" s="1"/>
  <c r="C952" i="11" s="1"/>
  <c r="X749" i="5"/>
  <c r="C791" i="5"/>
  <c r="C794" i="5" s="1"/>
  <c r="X904" i="11"/>
  <c r="Y832" i="8"/>
  <c r="Y851" i="8" s="1"/>
  <c r="Y828" i="8" s="1"/>
  <c r="Y824" i="8"/>
  <c r="Y827" i="8" s="1"/>
  <c r="C869" i="8"/>
  <c r="C872" i="8" s="1"/>
  <c r="X832" i="8"/>
  <c r="B830" i="8"/>
  <c r="Y855" i="7"/>
  <c r="Y874" i="7" s="1"/>
  <c r="Y851" i="7" s="1"/>
  <c r="Y847" i="7"/>
  <c r="Y850" i="7" s="1"/>
  <c r="C892" i="7"/>
  <c r="C895" i="7" s="1"/>
  <c r="X855" i="7"/>
  <c r="B853" i="7"/>
  <c r="Y747" i="6" l="1"/>
  <c r="B754" i="6"/>
  <c r="X756" i="6"/>
  <c r="Y756" i="6"/>
  <c r="Y775" i="6" s="1"/>
  <c r="Y751" i="6" s="1"/>
  <c r="C467" i="1"/>
  <c r="B468" i="1" s="1"/>
  <c r="Y743" i="2"/>
  <c r="Y745" i="2" s="1"/>
  <c r="C788" i="2" s="1"/>
  <c r="C791" i="2" s="1"/>
  <c r="C793" i="2" s="1"/>
  <c r="C796" i="5"/>
  <c r="X799" i="5" s="1"/>
  <c r="Y829" i="8"/>
  <c r="X830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803" i="6" l="1"/>
  <c r="C822" i="6" s="1"/>
  <c r="C799" i="6" s="1"/>
  <c r="Y750" i="6"/>
  <c r="Y752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78" i="8"/>
  <c r="C897" i="8" s="1"/>
  <c r="C873" i="8" s="1"/>
  <c r="C874" i="8" s="1"/>
  <c r="B876" i="8" s="1"/>
  <c r="Y796" i="2"/>
  <c r="Y815" i="2" s="1"/>
  <c r="Y792" i="2" s="1"/>
  <c r="C833" i="2"/>
  <c r="C836" i="2" s="1"/>
  <c r="B794" i="2"/>
  <c r="Y788" i="2"/>
  <c r="Y791" i="2" s="1"/>
  <c r="X796" i="2"/>
  <c r="B878" i="8"/>
  <c r="X853" i="7"/>
  <c r="B901" i="7"/>
  <c r="Y901" i="7"/>
  <c r="Y920" i="7" s="1"/>
  <c r="Y896" i="7" s="1"/>
  <c r="B899" i="7"/>
  <c r="Y892" i="7"/>
  <c r="Y895" i="7" s="1"/>
  <c r="X901" i="7"/>
  <c r="Y952" i="11"/>
  <c r="C795" i="6" l="1"/>
  <c r="C798" i="6" s="1"/>
  <c r="C800" i="6" s="1"/>
  <c r="X753" i="6"/>
  <c r="Y467" i="1"/>
  <c r="Y878" i="8"/>
  <c r="Y897" i="8" s="1"/>
  <c r="Y873" i="8" s="1"/>
  <c r="Y796" i="5"/>
  <c r="B845" i="5" s="1"/>
  <c r="Y869" i="8"/>
  <c r="Y872" i="8" s="1"/>
  <c r="X878" i="8"/>
  <c r="Y793" i="2"/>
  <c r="X794" i="2" s="1"/>
  <c r="Y897" i="7"/>
  <c r="C941" i="7" s="1"/>
  <c r="C944" i="7" s="1"/>
  <c r="C1001" i="11"/>
  <c r="C1020" i="11" s="1"/>
  <c r="C996" i="11" s="1"/>
  <c r="C997" i="11" s="1"/>
  <c r="X953" i="11"/>
  <c r="B1001" i="11"/>
  <c r="Y795" i="6" l="1"/>
  <c r="Y798" i="6" s="1"/>
  <c r="B801" i="6"/>
  <c r="Y803" i="6"/>
  <c r="Y822" i="6" s="1"/>
  <c r="Y799" i="6" s="1"/>
  <c r="C840" i="6"/>
  <c r="C843" i="6" s="1"/>
  <c r="X803" i="6"/>
  <c r="Y874" i="8"/>
  <c r="X875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1001" i="11"/>
  <c r="Y1020" i="11" s="1"/>
  <c r="Y996" i="11" s="1"/>
  <c r="B999" i="11"/>
  <c r="Y992" i="11"/>
  <c r="X1001" i="11"/>
  <c r="C918" i="8" l="1"/>
  <c r="C921" i="8" s="1"/>
  <c r="C926" i="8"/>
  <c r="C945" i="8" s="1"/>
  <c r="C922" i="8" s="1"/>
  <c r="C923" i="8" s="1"/>
  <c r="Y918" i="8" s="1"/>
  <c r="Y921" i="8" s="1"/>
  <c r="Y800" i="6"/>
  <c r="C505" i="1"/>
  <c r="X509" i="1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X801" i="6" l="1"/>
  <c r="B849" i="6"/>
  <c r="C849" i="6"/>
  <c r="C868" i="6" s="1"/>
  <c r="C844" i="6" s="1"/>
  <c r="C845" i="6" s="1"/>
  <c r="Y503" i="1"/>
  <c r="Y509" i="1"/>
  <c r="Y525" i="1" s="1"/>
  <c r="Y504" i="1" s="1"/>
  <c r="B507" i="1"/>
  <c r="X926" i="8"/>
  <c r="C963" i="8"/>
  <c r="C966" i="8" s="1"/>
  <c r="Y926" i="8"/>
  <c r="Y945" i="8" s="1"/>
  <c r="Y922" i="8" s="1"/>
  <c r="Y923" i="8" s="1"/>
  <c r="X924" i="8" s="1"/>
  <c r="B924" i="8"/>
  <c r="C885" i="5"/>
  <c r="C888" i="5" s="1"/>
  <c r="C890" i="5" s="1"/>
  <c r="X893" i="5" s="1"/>
  <c r="X842" i="5"/>
  <c r="Y838" i="2"/>
  <c r="C890" i="2" s="1"/>
  <c r="C909" i="2" s="1"/>
  <c r="C886" i="2" s="1"/>
  <c r="C995" i="7"/>
  <c r="C1014" i="7" s="1"/>
  <c r="C990" i="7" s="1"/>
  <c r="C991" i="7" s="1"/>
  <c r="X947" i="7"/>
  <c r="B995" i="7"/>
  <c r="C1040" i="11"/>
  <c r="C1043" i="11" s="1"/>
  <c r="C1045" i="11" s="1"/>
  <c r="X998" i="11"/>
  <c r="B847" i="6" l="1"/>
  <c r="Y840" i="6"/>
  <c r="Y843" i="6" s="1"/>
  <c r="Y849" i="6"/>
  <c r="Y868" i="6" s="1"/>
  <c r="Y844" i="6" s="1"/>
  <c r="X849" i="6"/>
  <c r="Y505" i="1"/>
  <c r="C559" i="1" s="1"/>
  <c r="C571" i="1" s="1"/>
  <c r="C555" i="1" s="1"/>
  <c r="C972" i="8"/>
  <c r="C991" i="8" s="1"/>
  <c r="C967" i="8" s="1"/>
  <c r="C968" i="8" s="1"/>
  <c r="B970" i="8" s="1"/>
  <c r="C930" i="5"/>
  <c r="C933" i="5" s="1"/>
  <c r="Y885" i="5"/>
  <c r="Y888" i="5" s="1"/>
  <c r="B972" i="8"/>
  <c r="Y893" i="5"/>
  <c r="Y912" i="5" s="1"/>
  <c r="Y889" i="5" s="1"/>
  <c r="B891" i="5"/>
  <c r="X839" i="2"/>
  <c r="C882" i="2"/>
  <c r="C885" i="2" s="1"/>
  <c r="C887" i="2" s="1"/>
  <c r="Y882" i="2" s="1"/>
  <c r="Y885" i="2" s="1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Y845" i="6" l="1"/>
  <c r="Y890" i="5"/>
  <c r="C939" i="5" s="1"/>
  <c r="C958" i="5" s="1"/>
  <c r="C934" i="5" s="1"/>
  <c r="C935" i="5" s="1"/>
  <c r="Y939" i="5" s="1"/>
  <c r="Y958" i="5" s="1"/>
  <c r="Y934" i="5" s="1"/>
  <c r="Y963" i="8"/>
  <c r="C1019" i="8" s="1"/>
  <c r="C1038" i="8" s="1"/>
  <c r="C1015" i="8" s="1"/>
  <c r="X972" i="8"/>
  <c r="Y972" i="8"/>
  <c r="Y991" i="8" s="1"/>
  <c r="Y967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42" i="7"/>
  <c r="C1061" i="7" s="1"/>
  <c r="C1038" i="7" s="1"/>
  <c r="Y989" i="7"/>
  <c r="Y991" i="7" s="1"/>
  <c r="Y1045" i="11"/>
  <c r="X891" i="5" l="1"/>
  <c r="X846" i="6"/>
  <c r="C889" i="6"/>
  <c r="C892" i="6" s="1"/>
  <c r="C897" i="6"/>
  <c r="C916" i="6" s="1"/>
  <c r="C893" i="6" s="1"/>
  <c r="B939" i="5"/>
  <c r="Y966" i="8"/>
  <c r="Y968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C1034" i="7"/>
  <c r="C1037" i="7" s="1"/>
  <c r="C1039" i="7" s="1"/>
  <c r="X992" i="7"/>
  <c r="C1094" i="11"/>
  <c r="C1113" i="11" s="1"/>
  <c r="C1089" i="11" s="1"/>
  <c r="C1090" i="11" s="1"/>
  <c r="X1046" i="11"/>
  <c r="B1094" i="11"/>
  <c r="X969" i="8" l="1"/>
  <c r="C1011" i="8"/>
  <c r="C1014" i="8" s="1"/>
  <c r="C1016" i="8" s="1"/>
  <c r="Y1019" i="8" s="1"/>
  <c r="Y1038" i="8" s="1"/>
  <c r="Y1015" i="8" s="1"/>
  <c r="C894" i="6"/>
  <c r="Y933" i="5"/>
  <c r="Y935" i="5" s="1"/>
  <c r="C978" i="5" s="1"/>
  <c r="C981" i="5" s="1"/>
  <c r="C983" i="5" s="1"/>
  <c r="Y978" i="5" s="1"/>
  <c r="Y981" i="5" s="1"/>
  <c r="Y556" i="1"/>
  <c r="B934" i="2"/>
  <c r="Y936" i="2"/>
  <c r="Y955" i="2" s="1"/>
  <c r="Y931" i="2" s="1"/>
  <c r="Y927" i="2"/>
  <c r="C983" i="2" s="1"/>
  <c r="C1002" i="2" s="1"/>
  <c r="C979" i="2" s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B1017" i="8" l="1"/>
  <c r="X1019" i="8"/>
  <c r="Y1011" i="8"/>
  <c r="Y1014" i="8" s="1"/>
  <c r="Y1016" i="8" s="1"/>
  <c r="X1017" i="8" s="1"/>
  <c r="C1056" i="8"/>
  <c r="C1059" i="8" s="1"/>
  <c r="C595" i="1"/>
  <c r="C612" i="1" s="1"/>
  <c r="C590" i="1" s="1"/>
  <c r="C586" i="1"/>
  <c r="C589" i="1" s="1"/>
  <c r="B895" i="6"/>
  <c r="X897" i="6"/>
  <c r="Y897" i="6"/>
  <c r="Y916" i="6" s="1"/>
  <c r="Y893" i="6" s="1"/>
  <c r="C934" i="6"/>
  <c r="C937" i="6" s="1"/>
  <c r="Y889" i="6"/>
  <c r="Y892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Y1090" i="11"/>
  <c r="X1091" i="11" s="1"/>
  <c r="Y1039" i="7"/>
  <c r="B1065" i="8" l="1"/>
  <c r="C1065" i="8"/>
  <c r="C1084" i="8" s="1"/>
  <c r="C1060" i="8" s="1"/>
  <c r="C1061" i="8" s="1"/>
  <c r="B1063" i="8" s="1"/>
  <c r="C591" i="1"/>
  <c r="X595" i="1" s="1"/>
  <c r="Y894" i="6"/>
  <c r="X895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C1088" i="7"/>
  <c r="C1107" i="7" s="1"/>
  <c r="C1083" i="7" s="1"/>
  <c r="C1084" i="7" s="1"/>
  <c r="X1040" i="7"/>
  <c r="B1088" i="7"/>
  <c r="X1065" i="8" l="1"/>
  <c r="Y1065" i="8"/>
  <c r="Y1084" i="8" s="1"/>
  <c r="Y1060" i="8" s="1"/>
  <c r="Y1056" i="8"/>
  <c r="Y1059" i="8" s="1"/>
  <c r="Y1061" i="8" s="1"/>
  <c r="X1062" i="8" s="1"/>
  <c r="B593" i="1"/>
  <c r="Y595" i="1"/>
  <c r="Y612" i="1" s="1"/>
  <c r="Y590" i="1" s="1"/>
  <c r="B943" i="6"/>
  <c r="C943" i="6"/>
  <c r="C962" i="6" s="1"/>
  <c r="C938" i="6" s="1"/>
  <c r="C939" i="6" s="1"/>
  <c r="X943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88" i="7"/>
  <c r="Y1107" i="7" s="1"/>
  <c r="Y1083" i="7" s="1"/>
  <c r="B1086" i="7"/>
  <c r="Y1079" i="7"/>
  <c r="Y1082" i="7" s="1"/>
  <c r="X1088" i="7"/>
  <c r="Y589" i="1" l="1"/>
  <c r="Y591" i="1" s="1"/>
  <c r="C640" i="1" s="1"/>
  <c r="C654" i="1" s="1"/>
  <c r="C636" i="1" s="1"/>
  <c r="B941" i="6"/>
  <c r="Y943" i="6"/>
  <c r="Y962" i="6" s="1"/>
  <c r="Y938" i="6" s="1"/>
  <c r="Y934" i="6"/>
  <c r="Y937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39" i="6"/>
  <c r="X940" i="6" s="1"/>
  <c r="C990" i="6"/>
  <c r="C1009" i="6" s="1"/>
  <c r="C986" i="6" s="1"/>
  <c r="B1027" i="2"/>
  <c r="Y1020" i="2"/>
  <c r="Y1023" i="2" s="1"/>
  <c r="Y1029" i="2"/>
  <c r="Y1048" i="2" s="1"/>
  <c r="Y1024" i="2" s="1"/>
  <c r="Y640" i="1" l="1"/>
  <c r="Y654" i="1" s="1"/>
  <c r="Y636" i="1" s="1"/>
  <c r="X640" i="1"/>
  <c r="Y632" i="1"/>
  <c r="Y635" i="1" s="1"/>
  <c r="B638" i="1"/>
  <c r="C672" i="1"/>
  <c r="C675" i="1" s="1"/>
  <c r="C982" i="6"/>
  <c r="C985" i="6" s="1"/>
  <c r="C987" i="6" s="1"/>
  <c r="C1027" i="6" s="1"/>
  <c r="C1030" i="6" s="1"/>
  <c r="Y1025" i="2"/>
  <c r="X1026" i="2" s="1"/>
  <c r="Y637" i="1" l="1"/>
  <c r="B681" i="1" s="1"/>
  <c r="Y982" i="6"/>
  <c r="Y985" i="6" s="1"/>
  <c r="B988" i="6"/>
  <c r="Y990" i="6"/>
  <c r="Y1009" i="6" s="1"/>
  <c r="Y986" i="6" s="1"/>
  <c r="X990" i="6"/>
  <c r="X638" i="1" l="1"/>
  <c r="C681" i="1"/>
  <c r="C700" i="1" s="1"/>
  <c r="C676" i="1" s="1"/>
  <c r="C677" i="1" s="1"/>
  <c r="Y672" i="1" s="1"/>
  <c r="Y987" i="6"/>
  <c r="X988" i="6" s="1"/>
  <c r="X681" i="1" l="1"/>
  <c r="Y681" i="1"/>
  <c r="Y700" i="1" s="1"/>
  <c r="Y676" i="1" s="1"/>
  <c r="B679" i="1"/>
  <c r="Y675" i="1"/>
  <c r="C728" i="1"/>
  <c r="C747" i="1" s="1"/>
  <c r="C724" i="1" s="1"/>
  <c r="C1036" i="6"/>
  <c r="C1055" i="6" s="1"/>
  <c r="C1031" i="6" s="1"/>
  <c r="C1032" i="6" s="1"/>
  <c r="B1034" i="6" s="1"/>
  <c r="B1036" i="6"/>
  <c r="Y677" i="1" l="1"/>
  <c r="C720" i="1" s="1"/>
  <c r="C723" i="1" s="1"/>
  <c r="C725" i="1" s="1"/>
  <c r="Y1027" i="6"/>
  <c r="Y1030" i="6" s="1"/>
  <c r="X1036" i="6"/>
  <c r="Y1036" i="6"/>
  <c r="Y1055" i="6" s="1"/>
  <c r="Y1031" i="6" s="1"/>
  <c r="X678" i="1" l="1"/>
  <c r="Y728" i="1"/>
  <c r="Y747" i="1" s="1"/>
  <c r="Y724" i="1" s="1"/>
  <c r="B726" i="1"/>
  <c r="Y720" i="1"/>
  <c r="Y723" i="1" s="1"/>
  <c r="X728" i="1"/>
  <c r="C765" i="1"/>
  <c r="C768" i="1" s="1"/>
  <c r="Y1032" i="6"/>
  <c r="X1033" i="6" s="1"/>
  <c r="Y725" i="1" l="1"/>
  <c r="C774" i="1" s="1"/>
  <c r="C793" i="1" s="1"/>
  <c r="C769" i="1" s="1"/>
  <c r="C770" i="1" s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Y912" i="1" s="1"/>
  <c r="B961" i="1" s="1"/>
  <c r="X915" i="1"/>
  <c r="C961" i="1" l="1"/>
  <c r="C980" i="1" s="1"/>
  <c r="C956" i="1" s="1"/>
  <c r="C957" i="1" s="1"/>
  <c r="B959" i="1" s="1"/>
  <c r="X913" i="1"/>
  <c r="Y952" i="1" l="1"/>
  <c r="X961" i="1"/>
  <c r="Y961" i="1"/>
  <c r="Y980" i="1" s="1"/>
  <c r="Y956" i="1" s="1"/>
  <c r="Y955" i="1"/>
  <c r="C1008" i="1"/>
  <c r="C1027" i="1" s="1"/>
  <c r="C1004" i="1" s="1"/>
  <c r="Y957" i="1" l="1"/>
  <c r="C1000" i="1" s="1"/>
  <c r="C1003" i="1" s="1"/>
  <c r="C1005" i="1" s="1"/>
  <c r="C242" i="3"/>
  <c r="C244" i="3" s="1"/>
  <c r="Y239" i="3" s="1"/>
  <c r="X958" i="1" l="1"/>
  <c r="X1008" i="1"/>
  <c r="C1045" i="1"/>
  <c r="C1048" i="1" s="1"/>
  <c r="Y1008" i="1"/>
  <c r="Y1027" i="1" s="1"/>
  <c r="Y1004" i="1" s="1"/>
  <c r="B1006" i="1"/>
  <c r="Y1000" i="1"/>
  <c r="Y1003" i="1" s="1"/>
  <c r="B246" i="3"/>
  <c r="Y248" i="3"/>
  <c r="Y267" i="3" s="1"/>
  <c r="Y243" i="3" s="1"/>
  <c r="X248" i="3"/>
  <c r="Y242" i="3"/>
  <c r="Y1005" i="1" l="1"/>
  <c r="X1006" i="1" s="1"/>
  <c r="Y244" i="3"/>
  <c r="C294" i="3" s="1"/>
  <c r="C313" i="3" s="1"/>
  <c r="C290" i="3" s="1"/>
  <c r="C1054" i="1" l="1"/>
  <c r="C1073" i="1" s="1"/>
  <c r="C1049" i="1" s="1"/>
  <c r="C1050" i="1" s="1"/>
  <c r="B1052" i="1" s="1"/>
  <c r="B1054" i="1"/>
  <c r="C286" i="3"/>
  <c r="C289" i="3" s="1"/>
  <c r="C291" i="3" s="1"/>
  <c r="X294" i="3" s="1"/>
  <c r="X245" i="3"/>
  <c r="X1054" i="1" l="1"/>
  <c r="Y1054" i="1"/>
  <c r="Y1073" i="1" s="1"/>
  <c r="Y1049" i="1" s="1"/>
  <c r="Y1045" i="1"/>
  <c r="Y1048" i="1" s="1"/>
  <c r="B292" i="3"/>
  <c r="Y294" i="3"/>
  <c r="Y313" i="3" s="1"/>
  <c r="Y290" i="3" s="1"/>
  <c r="Y286" i="3"/>
  <c r="Y289" i="3" s="1"/>
  <c r="Y1050" i="1" l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6" i="4"/>
  <c r="C659" i="4" s="1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l="1"/>
  <c r="X710" i="4" s="1"/>
  <c r="C758" i="4"/>
  <c r="C777" i="4" s="1"/>
  <c r="C753" i="4" s="1"/>
  <c r="C754" i="4" s="1"/>
  <c r="B758" i="4"/>
  <c r="X758" i="4" l="1"/>
  <c r="B756" i="4"/>
  <c r="Y758" i="4"/>
  <c r="Y777" i="4" s="1"/>
  <c r="Y753" i="4" s="1"/>
  <c r="Y749" i="4"/>
  <c r="Y752" i="4" l="1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s="1"/>
  <c r="C891" i="4" l="1"/>
  <c r="C894" i="4" s="1"/>
  <c r="X848" i="4"/>
  <c r="C899" i="4"/>
  <c r="C918" i="4" s="1"/>
  <c r="C895" i="4" s="1"/>
  <c r="C896" i="4" l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 l="1"/>
  <c r="Y945" i="4"/>
  <c r="Y964" i="4" s="1"/>
  <c r="Y940" i="4" s="1"/>
  <c r="B943" i="4"/>
  <c r="C992" i="4"/>
  <c r="C1011" i="4" s="1"/>
  <c r="C988" i="4" s="1"/>
  <c r="Y939" i="4"/>
  <c r="Y941" i="4" s="1"/>
  <c r="C984" i="4" l="1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<sst xmlns="http://schemas.openxmlformats.org/spreadsheetml/2006/main" count="26737" uniqueCount="1201">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</sst>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0" fillId="0" borderId="0" xfId="0" applyAlignment="1">
      <alignment horizontal="right"/>
    </xf>
    <xf numFmtId="0" fontId="10" fillId="6" borderId="1" xfId="0" applyFont="1" applyFill="1" applyBorder="1"/>
    <xf numFmtId="4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164" fontId="0" fillId="0" borderId="0" xfId="1" applyFont="1" applyBorder="1"/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668" workbookViewId="0">
      <selection activeCell="C685" sqref="C68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6" t="s">
        <v>81</v>
      </c>
      <c r="F8" s="186"/>
      <c r="G8" s="186"/>
      <c r="H8" s="186"/>
      <c r="V8" s="17"/>
      <c r="X8" s="23" t="s">
        <v>32</v>
      </c>
      <c r="Y8" s="20">
        <f>IF(B8="PAGADO",0,C13)</f>
        <v>-261</v>
      </c>
      <c r="AA8" s="186" t="s">
        <v>60</v>
      </c>
      <c r="AB8" s="186"/>
      <c r="AC8" s="186"/>
      <c r="AD8" s="18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86" t="s">
        <v>60</v>
      </c>
      <c r="F53" s="186"/>
      <c r="G53" s="186"/>
      <c r="H53" s="186"/>
      <c r="V53" s="17"/>
      <c r="X53" s="23" t="s">
        <v>32</v>
      </c>
      <c r="Y53" s="20">
        <f>IF(B53="PAGADO",0,C58)</f>
        <v>97.079999999999984</v>
      </c>
      <c r="AA53" s="186" t="s">
        <v>81</v>
      </c>
      <c r="AB53" s="186"/>
      <c r="AC53" s="186"/>
      <c r="AD53" s="18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150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86" t="s">
        <v>81</v>
      </c>
      <c r="F106" s="186"/>
      <c r="G106" s="186"/>
      <c r="H106" s="186"/>
      <c r="V106" s="17"/>
      <c r="X106" s="23" t="s">
        <v>32</v>
      </c>
      <c r="Y106" s="20">
        <f>IF(B106="PAGADO",0,C111)</f>
        <v>97.079999999999984</v>
      </c>
      <c r="AA106" s="186" t="s">
        <v>20</v>
      </c>
      <c r="AB106" s="186"/>
      <c r="AC106" s="186"/>
      <c r="AD106" s="18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86" t="s">
        <v>81</v>
      </c>
      <c r="F151" s="186"/>
      <c r="G151" s="186"/>
      <c r="H151" s="186"/>
      <c r="V151" s="17"/>
      <c r="X151" s="23" t="s">
        <v>32</v>
      </c>
      <c r="Y151" s="20">
        <f>IF(B151="PAGADO",0,C156)</f>
        <v>97.079999999999984</v>
      </c>
      <c r="AA151" s="186" t="s">
        <v>81</v>
      </c>
      <c r="AB151" s="186"/>
      <c r="AC151" s="186"/>
      <c r="AD151" s="18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8" t="s">
        <v>29</v>
      </c>
      <c r="AD194" s="188"/>
      <c r="AE194" s="188"/>
    </row>
    <row r="195" spans="2:41">
      <c r="H195" s="185" t="s">
        <v>28</v>
      </c>
      <c r="I195" s="185"/>
      <c r="J195" s="185"/>
      <c r="V195" s="17"/>
      <c r="AC195" s="188"/>
      <c r="AD195" s="188"/>
      <c r="AE195" s="188"/>
    </row>
    <row r="196" spans="2:41">
      <c r="H196" s="185"/>
      <c r="I196" s="185"/>
      <c r="J196" s="185"/>
      <c r="V196" s="17"/>
      <c r="AC196" s="188"/>
      <c r="AD196" s="188"/>
      <c r="AE196" s="18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86" t="s">
        <v>81</v>
      </c>
      <c r="F200" s="186"/>
      <c r="G200" s="186"/>
      <c r="H200" s="186"/>
      <c r="V200" s="17"/>
      <c r="X200" s="23" t="s">
        <v>32</v>
      </c>
      <c r="Y200" s="20">
        <f>IF(B200="PAGADO",0,C205)</f>
        <v>-796.44</v>
      </c>
      <c r="AA200" s="186" t="s">
        <v>81</v>
      </c>
      <c r="AB200" s="186"/>
      <c r="AC200" s="186"/>
      <c r="AD200" s="18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NO PAGAR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NO PAGAR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796.44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>
      <c r="H241" s="185"/>
      <c r="I241" s="185"/>
      <c r="J241" s="185"/>
      <c r="V241" s="17"/>
      <c r="AA241" s="185"/>
      <c r="AB241" s="185"/>
      <c r="AC241" s="18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86" t="s">
        <v>20</v>
      </c>
      <c r="F245" s="186"/>
      <c r="G245" s="186"/>
      <c r="H245" s="186"/>
      <c r="V245" s="17"/>
      <c r="X245" s="23" t="s">
        <v>32</v>
      </c>
      <c r="Y245" s="20">
        <f>IF(B245="PAGADO",0,C250)</f>
        <v>-892.3900000000001</v>
      </c>
      <c r="AA245" s="186" t="s">
        <v>20</v>
      </c>
      <c r="AB245" s="186"/>
      <c r="AC245" s="186"/>
      <c r="AD245" s="18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NO PAGAR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7" t="str">
        <f>IF(C250&lt;0,"NO PAGAR","COBRAR'")</f>
        <v>NO PAGAR</v>
      </c>
      <c r="C252" s="18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8" t="s">
        <v>29</v>
      </c>
      <c r="AD286" s="188"/>
      <c r="AE286" s="188"/>
    </row>
    <row r="287" spans="2:31">
      <c r="H287" s="185" t="s">
        <v>28</v>
      </c>
      <c r="I287" s="185"/>
      <c r="J287" s="185"/>
      <c r="V287" s="17"/>
      <c r="AC287" s="188"/>
      <c r="AD287" s="188"/>
      <c r="AE287" s="188"/>
    </row>
    <row r="288" spans="2:31">
      <c r="H288" s="185"/>
      <c r="I288" s="185"/>
      <c r="J288" s="185"/>
      <c r="V288" s="17"/>
      <c r="AC288" s="188"/>
      <c r="AD288" s="188"/>
      <c r="AE288" s="18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86" t="s">
        <v>601</v>
      </c>
      <c r="F292" s="186"/>
      <c r="G292" s="186"/>
      <c r="H292" s="186"/>
      <c r="V292" s="17"/>
      <c r="X292" s="23" t="s">
        <v>32</v>
      </c>
      <c r="Y292" s="20">
        <f>IF(B292="PAGADO",0,C297)</f>
        <v>-892.3900000000001</v>
      </c>
      <c r="AA292" s="186" t="s">
        <v>81</v>
      </c>
      <c r="AB292" s="186"/>
      <c r="AC292" s="186"/>
      <c r="AD292" s="18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NO PAGAR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>
      <c r="H333" s="185"/>
      <c r="I333" s="185"/>
      <c r="J333" s="185"/>
      <c r="V333" s="17"/>
      <c r="AA333" s="185"/>
      <c r="AB333" s="185"/>
      <c r="AC333" s="18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86" t="s">
        <v>81</v>
      </c>
      <c r="F337" s="186"/>
      <c r="G337" s="186"/>
      <c r="H337" s="186"/>
      <c r="V337" s="17"/>
      <c r="X337" s="23" t="s">
        <v>32</v>
      </c>
      <c r="Y337" s="20">
        <f>IF(B1130="PAGADO",0,C342)</f>
        <v>-1988.3400000000001</v>
      </c>
      <c r="AA337" s="186" t="s">
        <v>60</v>
      </c>
      <c r="AB337" s="186"/>
      <c r="AC337" s="186"/>
      <c r="AD337" s="18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2" t="s">
        <v>7</v>
      </c>
      <c r="AB342" s="183"/>
      <c r="AC342" s="18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NO PAGAR</v>
      </c>
      <c r="Y343" s="187"/>
      <c r="AJ343" s="3"/>
      <c r="AK343" s="3"/>
      <c r="AL343" s="3"/>
      <c r="AM343" s="3"/>
      <c r="AN343" s="18"/>
      <c r="AO343" s="3"/>
    </row>
    <row r="344" spans="2:41" ht="23.25">
      <c r="B344" s="187" t="str">
        <f>IF(C342&lt;0,"NO PAGAR","COBRAR'")</f>
        <v>NO PAGAR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1" t="s">
        <v>5</v>
      </c>
      <c r="AC344" s="19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25">
        <v>45041</v>
      </c>
      <c r="AB345" s="192" t="s">
        <v>693</v>
      </c>
      <c r="AC345" s="19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8" t="s">
        <v>29</v>
      </c>
      <c r="AD379" s="188"/>
      <c r="AE379" s="188"/>
    </row>
    <row r="380" spans="2:31">
      <c r="H380" s="185" t="s">
        <v>28</v>
      </c>
      <c r="I380" s="185"/>
      <c r="J380" s="185"/>
      <c r="V380" s="17"/>
      <c r="AC380" s="188"/>
      <c r="AD380" s="188"/>
      <c r="AE380" s="188"/>
    </row>
    <row r="381" spans="2:31">
      <c r="H381" s="185"/>
      <c r="I381" s="185"/>
      <c r="J381" s="185"/>
      <c r="V381" s="17"/>
      <c r="AC381" s="188"/>
      <c r="AD381" s="188"/>
      <c r="AE381" s="18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86" t="s">
        <v>20</v>
      </c>
      <c r="F385" s="186"/>
      <c r="G385" s="186"/>
      <c r="H385" s="186"/>
      <c r="V385" s="17"/>
      <c r="X385" s="23" t="s">
        <v>32</v>
      </c>
      <c r="Y385" s="20">
        <f>IF(B385="PAGADO",0,C390)</f>
        <v>-2044.2500000000002</v>
      </c>
      <c r="AA385" s="186" t="s">
        <v>20</v>
      </c>
      <c r="AB385" s="186"/>
      <c r="AC385" s="186"/>
      <c r="AD385" s="18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9" t="str">
        <f>IF(C390&lt;0,"NO PAGAR","COBRAR")</f>
        <v>NO PAGAR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NO PAGAR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85" t="s">
        <v>30</v>
      </c>
      <c r="I425" s="185"/>
      <c r="J425" s="185"/>
      <c r="V425" s="17"/>
      <c r="AA425" s="185" t="s">
        <v>31</v>
      </c>
      <c r="AB425" s="185"/>
      <c r="AC425" s="185"/>
    </row>
    <row r="426" spans="1:43">
      <c r="H426" s="185"/>
      <c r="I426" s="185"/>
      <c r="J426" s="185"/>
      <c r="V426" s="17"/>
      <c r="AA426" s="185"/>
      <c r="AB426" s="185"/>
      <c r="AC426" s="18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86" t="s">
        <v>844</v>
      </c>
      <c r="F430" s="186"/>
      <c r="G430" s="186"/>
      <c r="H430" s="186"/>
      <c r="V430" s="17"/>
      <c r="X430" s="23" t="s">
        <v>32</v>
      </c>
      <c r="Y430" s="20">
        <f>IF(B1223="PAGADO",0,C435)</f>
        <v>-2044.2500000000002</v>
      </c>
      <c r="AA430" s="186" t="s">
        <v>20</v>
      </c>
      <c r="AB430" s="186"/>
      <c r="AC430" s="186"/>
      <c r="AD430" s="18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7" t="str">
        <f>IF(Y435&lt;0,"NO PAGAR","COBRAR'")</f>
        <v>NO PAGAR</v>
      </c>
      <c r="Y436" s="18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7" t="str">
        <f>IF(C435&lt;0,"NO PAGAR","COBRAR'")</f>
        <v>NO PAGAR</v>
      </c>
      <c r="C437" s="18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2" t="s">
        <v>7</v>
      </c>
      <c r="F446" s="183"/>
      <c r="G446" s="18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88" t="s">
        <v>29</v>
      </c>
      <c r="AD476" s="188"/>
      <c r="AE476" s="188"/>
    </row>
    <row r="477" spans="8:31">
      <c r="H477" s="185" t="s">
        <v>28</v>
      </c>
      <c r="I477" s="185"/>
      <c r="J477" s="185"/>
      <c r="V477" s="17"/>
      <c r="AC477" s="188"/>
      <c r="AD477" s="188"/>
      <c r="AE477" s="188"/>
    </row>
    <row r="478" spans="8:31">
      <c r="H478" s="185"/>
      <c r="I478" s="185"/>
      <c r="J478" s="185"/>
      <c r="V478" s="17"/>
      <c r="AC478" s="188"/>
      <c r="AD478" s="188"/>
      <c r="AE478" s="188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86" t="s">
        <v>20</v>
      </c>
      <c r="F482" s="186"/>
      <c r="G482" s="186"/>
      <c r="H482" s="186"/>
      <c r="V482" s="17"/>
      <c r="X482" s="23" t="s">
        <v>32</v>
      </c>
      <c r="Y482" s="20">
        <f>IF(B482="PAGADO",0,C487)</f>
        <v>-2044.2500000000002</v>
      </c>
      <c r="AA482" s="186" t="s">
        <v>20</v>
      </c>
      <c r="AB482" s="186"/>
      <c r="AC482" s="186"/>
      <c r="AD482" s="18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89" t="str">
        <f>IF(C487&lt;0,"NO PAGAR","COBRAR")</f>
        <v>NO PAGAR</v>
      </c>
      <c r="C488" s="18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9" t="str">
        <f>IF(Y487&lt;0,"NO PAGAR","COBRAR")</f>
        <v>NO PAGAR</v>
      </c>
      <c r="Y488" s="18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0" t="s">
        <v>9</v>
      </c>
      <c r="C489" s="18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0" t="s">
        <v>9</v>
      </c>
      <c r="Y489" s="18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2" t="s">
        <v>7</v>
      </c>
      <c r="F498" s="183"/>
      <c r="G498" s="18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2" t="s">
        <v>7</v>
      </c>
      <c r="AB498" s="183"/>
      <c r="AC498" s="18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2" t="s">
        <v>7</v>
      </c>
      <c r="O500" s="183"/>
      <c r="P500" s="183"/>
      <c r="Q500" s="184"/>
      <c r="R500" s="18">
        <f>SUM(R484:R499)</f>
        <v>0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85" t="s">
        <v>30</v>
      </c>
      <c r="I522" s="185"/>
      <c r="J522" s="185"/>
      <c r="V522" s="17"/>
      <c r="AA522" s="185" t="s">
        <v>31</v>
      </c>
      <c r="AB522" s="185"/>
      <c r="AC522" s="185"/>
    </row>
    <row r="523" spans="1:43">
      <c r="H523" s="185"/>
      <c r="I523" s="185"/>
      <c r="J523" s="185"/>
      <c r="V523" s="17"/>
      <c r="AA523" s="185"/>
      <c r="AB523" s="185"/>
      <c r="AC523" s="18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86" t="s">
        <v>20</v>
      </c>
      <c r="F527" s="186"/>
      <c r="G527" s="186"/>
      <c r="H527" s="186"/>
      <c r="V527" s="17"/>
      <c r="X527" s="23" t="s">
        <v>32</v>
      </c>
      <c r="Y527" s="20">
        <f>IF(B1320="PAGADO",0,C532)</f>
        <v>-2044.2500000000002</v>
      </c>
      <c r="AA527" s="186" t="s">
        <v>20</v>
      </c>
      <c r="AB527" s="186"/>
      <c r="AC527" s="186"/>
      <c r="AD527" s="18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7" t="str">
        <f>IF(Y532&lt;0,"NO PAGAR","COBRAR'")</f>
        <v>NO PAGAR</v>
      </c>
      <c r="Y533" s="18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87" t="str">
        <f>IF(C532&lt;0,"NO PAGAR","COBRAR'")</f>
        <v>NO PAGAR</v>
      </c>
      <c r="C534" s="18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2" t="s">
        <v>7</v>
      </c>
      <c r="F543" s="183"/>
      <c r="G543" s="18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2" t="s">
        <v>7</v>
      </c>
      <c r="AB543" s="183"/>
      <c r="AC543" s="18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2" t="s">
        <v>7</v>
      </c>
      <c r="O545" s="183"/>
      <c r="P545" s="183"/>
      <c r="Q545" s="184"/>
      <c r="R545" s="18">
        <f>SUM(R529:R544)</f>
        <v>0</v>
      </c>
      <c r="S545" s="3"/>
      <c r="V545" s="17"/>
      <c r="X545" s="12"/>
      <c r="Y545" s="10"/>
      <c r="AJ545" s="182" t="s">
        <v>7</v>
      </c>
      <c r="AK545" s="183"/>
      <c r="AL545" s="183"/>
      <c r="AM545" s="18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88" t="s">
        <v>29</v>
      </c>
      <c r="AD575" s="188"/>
      <c r="AE575" s="188"/>
    </row>
    <row r="576" spans="8:31">
      <c r="H576" s="185" t="s">
        <v>28</v>
      </c>
      <c r="I576" s="185"/>
      <c r="J576" s="185"/>
      <c r="V576" s="17"/>
      <c r="AC576" s="188"/>
      <c r="AD576" s="188"/>
      <c r="AE576" s="188"/>
    </row>
    <row r="577" spans="2:41">
      <c r="H577" s="185"/>
      <c r="I577" s="185"/>
      <c r="J577" s="185"/>
      <c r="V577" s="17"/>
      <c r="AC577" s="188"/>
      <c r="AD577" s="188"/>
      <c r="AE577" s="188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86" t="s">
        <v>20</v>
      </c>
      <c r="F581" s="186"/>
      <c r="G581" s="186"/>
      <c r="H581" s="186"/>
      <c r="V581" s="17"/>
      <c r="X581" s="23" t="s">
        <v>32</v>
      </c>
      <c r="Y581" s="20">
        <f>IF(B581="PAGADO",0,C586)</f>
        <v>-2044.2500000000002</v>
      </c>
      <c r="AA581" s="186" t="s">
        <v>20</v>
      </c>
      <c r="AB581" s="186"/>
      <c r="AC581" s="186"/>
      <c r="AD581" s="18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89" t="str">
        <f>IF(C586&lt;0,"NO PAGAR","COBRAR")</f>
        <v>NO PAGAR</v>
      </c>
      <c r="C587" s="18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9" t="str">
        <f>IF(Y586&lt;0,"NO PAGAR","COBRAR")</f>
        <v>NO PAGAR</v>
      </c>
      <c r="Y587" s="18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0" t="s">
        <v>9</v>
      </c>
      <c r="C588" s="18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0" t="s">
        <v>9</v>
      </c>
      <c r="Y588" s="18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2" t="s">
        <v>7</v>
      </c>
      <c r="F597" s="183"/>
      <c r="G597" s="18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2" t="s">
        <v>7</v>
      </c>
      <c r="AB597" s="183"/>
      <c r="AC597" s="18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2" t="s">
        <v>7</v>
      </c>
      <c r="O599" s="183"/>
      <c r="P599" s="183"/>
      <c r="Q599" s="184"/>
      <c r="R599" s="18">
        <f>SUM(R583:R598)</f>
        <v>0</v>
      </c>
      <c r="S599" s="3"/>
      <c r="V599" s="17"/>
      <c r="X599" s="12"/>
      <c r="Y599" s="10"/>
      <c r="AJ599" s="182" t="s">
        <v>7</v>
      </c>
      <c r="AK599" s="183"/>
      <c r="AL599" s="183"/>
      <c r="AM599" s="18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85" t="s">
        <v>30</v>
      </c>
      <c r="I621" s="185"/>
      <c r="J621" s="185"/>
      <c r="V621" s="17"/>
      <c r="AA621" s="185" t="s">
        <v>31</v>
      </c>
      <c r="AB621" s="185"/>
      <c r="AC621" s="185"/>
    </row>
    <row r="622" spans="1:43">
      <c r="H622" s="185"/>
      <c r="I622" s="185"/>
      <c r="J622" s="185"/>
      <c r="V622" s="17"/>
      <c r="AA622" s="185"/>
      <c r="AB622" s="185"/>
      <c r="AC622" s="18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86" t="s">
        <v>20</v>
      </c>
      <c r="F626" s="186"/>
      <c r="G626" s="186"/>
      <c r="H626" s="186"/>
      <c r="V626" s="17"/>
      <c r="X626" s="23" t="s">
        <v>32</v>
      </c>
      <c r="Y626" s="20">
        <f>IF(B1419="PAGADO",0,C631)</f>
        <v>-2044.2500000000002</v>
      </c>
      <c r="AA626" s="186" t="s">
        <v>20</v>
      </c>
      <c r="AB626" s="186"/>
      <c r="AC626" s="186"/>
      <c r="AD626" s="18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7" t="str">
        <f>IF(Y631&lt;0,"NO PAGAR","COBRAR'")</f>
        <v>NO PAGAR</v>
      </c>
      <c r="Y632" s="18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87" t="str">
        <f>IF(C631&lt;0,"NO PAGAR","COBRAR'")</f>
        <v>NO PAGAR</v>
      </c>
      <c r="C633" s="18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0" t="s">
        <v>9</v>
      </c>
      <c r="C634" s="18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0" t="s">
        <v>9</v>
      </c>
      <c r="Y634" s="18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2" t="s">
        <v>7</v>
      </c>
      <c r="F642" s="183"/>
      <c r="G642" s="18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2" t="s">
        <v>7</v>
      </c>
      <c r="AB642" s="183"/>
      <c r="AC642" s="18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2" t="s">
        <v>7</v>
      </c>
      <c r="O644" s="183"/>
      <c r="P644" s="183"/>
      <c r="Q644" s="184"/>
      <c r="R644" s="18">
        <f>SUM(R628:R643)</f>
        <v>0</v>
      </c>
      <c r="S644" s="3"/>
      <c r="V644" s="17"/>
      <c r="X644" s="12"/>
      <c r="Y644" s="10"/>
      <c r="AJ644" s="182" t="s">
        <v>7</v>
      </c>
      <c r="AK644" s="183"/>
      <c r="AL644" s="183"/>
      <c r="AM644" s="18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88" t="s">
        <v>29</v>
      </c>
      <c r="AD668" s="188"/>
      <c r="AE668" s="188"/>
    </row>
    <row r="669" spans="8:31">
      <c r="H669" s="190" t="s">
        <v>28</v>
      </c>
      <c r="I669" s="190"/>
      <c r="J669" s="190"/>
      <c r="V669" s="17"/>
      <c r="AC669" s="188"/>
      <c r="AD669" s="188"/>
      <c r="AE669" s="188"/>
    </row>
    <row r="670" spans="8:31">
      <c r="H670" s="190"/>
      <c r="I670" s="190"/>
      <c r="J670" s="190"/>
      <c r="V670" s="17"/>
      <c r="AC670" s="188"/>
      <c r="AD670" s="188"/>
      <c r="AE670" s="188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86" t="s">
        <v>60</v>
      </c>
      <c r="F674" s="186"/>
      <c r="G674" s="186"/>
      <c r="H674" s="186"/>
      <c r="V674" s="17"/>
      <c r="X674" s="23" t="s">
        <v>32</v>
      </c>
      <c r="Y674" s="20">
        <f>IF(B674="PAGADO",0,C679)</f>
        <v>-2064.25</v>
      </c>
      <c r="AA674" s="186" t="s">
        <v>1178</v>
      </c>
      <c r="AB674" s="186"/>
      <c r="AC674" s="186"/>
      <c r="AD674" s="18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89" t="str">
        <f>IF(C679&lt;0,"NO PAGAR","COBRAR")</f>
        <v>NO PAGAR</v>
      </c>
      <c r="C680" s="18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9" t="str">
        <f>IF(Y679&lt;0,"NO PAGAR","COBRAR")</f>
        <v>NO PAGAR</v>
      </c>
      <c r="Y680" s="18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0" t="s">
        <v>9</v>
      </c>
      <c r="C681" s="18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0" t="s">
        <v>9</v>
      </c>
      <c r="Y681" s="18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2" t="s">
        <v>7</v>
      </c>
      <c r="F690" s="183"/>
      <c r="G690" s="18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2" t="s">
        <v>7</v>
      </c>
      <c r="AB690" s="183"/>
      <c r="AC690" s="18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2" t="s">
        <v>7</v>
      </c>
      <c r="O692" s="183"/>
      <c r="P692" s="183"/>
      <c r="Q692" s="184"/>
      <c r="R692" s="18">
        <f>SUM(R676:R691)</f>
        <v>0</v>
      </c>
      <c r="S692" s="3"/>
      <c r="V692" s="17"/>
      <c r="X692" s="12"/>
      <c r="Y692" s="10"/>
      <c r="AJ692" s="182" t="s">
        <v>7</v>
      </c>
      <c r="AK692" s="183"/>
      <c r="AL692" s="183"/>
      <c r="AM692" s="18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85" t="s">
        <v>30</v>
      </c>
      <c r="I707" s="185"/>
      <c r="J707" s="185"/>
      <c r="V707" s="17"/>
      <c r="AA707" s="185" t="s">
        <v>31</v>
      </c>
      <c r="AB707" s="185"/>
      <c r="AC707" s="185"/>
    </row>
    <row r="708" spans="1:43">
      <c r="H708" s="185"/>
      <c r="I708" s="185"/>
      <c r="J708" s="185"/>
      <c r="V708" s="17"/>
      <c r="AA708" s="185"/>
      <c r="AB708" s="185"/>
      <c r="AC708" s="18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86" t="s">
        <v>20</v>
      </c>
      <c r="F712" s="186"/>
      <c r="G712" s="186"/>
      <c r="H712" s="186"/>
      <c r="V712" s="17"/>
      <c r="X712" s="23" t="s">
        <v>32</v>
      </c>
      <c r="Y712" s="20">
        <f>IF(B1512="PAGADO",0,C717)</f>
        <v>-2064.25</v>
      </c>
      <c r="AA712" s="186" t="s">
        <v>20</v>
      </c>
      <c r="AB712" s="186"/>
      <c r="AC712" s="186"/>
      <c r="AD712" s="18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87" t="str">
        <f>IF(Y717&lt;0,"NO PAGAR","COBRAR'")</f>
        <v>NO PAGAR</v>
      </c>
      <c r="Y718" s="18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87" t="str">
        <f>IF(C717&lt;0,"NO PAGAR","COBRAR'")</f>
        <v>NO PAGAR</v>
      </c>
      <c r="C719" s="18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0" t="s">
        <v>9</v>
      </c>
      <c r="C720" s="18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0" t="s">
        <v>9</v>
      </c>
      <c r="Y720" s="18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2" t="s">
        <v>7</v>
      </c>
      <c r="F728" s="183"/>
      <c r="G728" s="18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2" t="s">
        <v>7</v>
      </c>
      <c r="AB728" s="183"/>
      <c r="AC728" s="18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2" t="s">
        <v>7</v>
      </c>
      <c r="O730" s="183"/>
      <c r="P730" s="183"/>
      <c r="Q730" s="184"/>
      <c r="R730" s="18">
        <f>SUM(R714:R729)</f>
        <v>0</v>
      </c>
      <c r="S730" s="3"/>
      <c r="V730" s="17"/>
      <c r="X730" s="12"/>
      <c r="Y730" s="10"/>
      <c r="AJ730" s="182" t="s">
        <v>7</v>
      </c>
      <c r="AK730" s="183"/>
      <c r="AL730" s="183"/>
      <c r="AM730" s="18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88" t="s">
        <v>29</v>
      </c>
      <c r="AD754" s="188"/>
      <c r="AE754" s="188"/>
    </row>
    <row r="755" spans="2:41">
      <c r="H755" s="185" t="s">
        <v>28</v>
      </c>
      <c r="I755" s="185"/>
      <c r="J755" s="185"/>
      <c r="V755" s="17"/>
      <c r="AC755" s="188"/>
      <c r="AD755" s="188"/>
      <c r="AE755" s="188"/>
    </row>
    <row r="756" spans="2:41">
      <c r="H756" s="185"/>
      <c r="I756" s="185"/>
      <c r="J756" s="185"/>
      <c r="V756" s="17"/>
      <c r="AC756" s="188"/>
      <c r="AD756" s="188"/>
      <c r="AE756" s="188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86" t="s">
        <v>20</v>
      </c>
      <c r="F760" s="186"/>
      <c r="G760" s="186"/>
      <c r="H760" s="186"/>
      <c r="V760" s="17"/>
      <c r="X760" s="23" t="s">
        <v>32</v>
      </c>
      <c r="Y760" s="20">
        <f>IF(B760="PAGADO",0,C765)</f>
        <v>-2064.25</v>
      </c>
      <c r="AA760" s="186" t="s">
        <v>20</v>
      </c>
      <c r="AB760" s="186"/>
      <c r="AC760" s="186"/>
      <c r="AD760" s="18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89" t="str">
        <f>IF(C765&lt;0,"NO PAGAR","COBRAR")</f>
        <v>NO PAGAR</v>
      </c>
      <c r="C766" s="18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9" t="str">
        <f>IF(Y765&lt;0,"NO PAGAR","COBRAR")</f>
        <v>NO PAGAR</v>
      </c>
      <c r="Y766" s="18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0" t="s">
        <v>9</v>
      </c>
      <c r="C767" s="18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0" t="s">
        <v>9</v>
      </c>
      <c r="Y767" s="18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2" t="s">
        <v>7</v>
      </c>
      <c r="F776" s="183"/>
      <c r="G776" s="18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2" t="s">
        <v>7</v>
      </c>
      <c r="AB776" s="183"/>
      <c r="AC776" s="18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2" t="s">
        <v>7</v>
      </c>
      <c r="O778" s="183"/>
      <c r="P778" s="183"/>
      <c r="Q778" s="184"/>
      <c r="R778" s="18">
        <f>SUM(R762:R777)</f>
        <v>0</v>
      </c>
      <c r="S778" s="3"/>
      <c r="V778" s="17"/>
      <c r="X778" s="12"/>
      <c r="Y778" s="10"/>
      <c r="AJ778" s="182" t="s">
        <v>7</v>
      </c>
      <c r="AK778" s="183"/>
      <c r="AL778" s="183"/>
      <c r="AM778" s="18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85" t="s">
        <v>30</v>
      </c>
      <c r="I800" s="185"/>
      <c r="J800" s="185"/>
      <c r="V800" s="17"/>
      <c r="AA800" s="185" t="s">
        <v>31</v>
      </c>
      <c r="AB800" s="185"/>
      <c r="AC800" s="185"/>
    </row>
    <row r="801" spans="2:41">
      <c r="H801" s="185"/>
      <c r="I801" s="185"/>
      <c r="J801" s="185"/>
      <c r="V801" s="17"/>
      <c r="AA801" s="185"/>
      <c r="AB801" s="185"/>
      <c r="AC801" s="18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86" t="s">
        <v>20</v>
      </c>
      <c r="F805" s="186"/>
      <c r="G805" s="186"/>
      <c r="H805" s="186"/>
      <c r="V805" s="17"/>
      <c r="X805" s="23" t="s">
        <v>32</v>
      </c>
      <c r="Y805" s="20">
        <f>IF(B1605="PAGADO",0,C810)</f>
        <v>-2064.25</v>
      </c>
      <c r="AA805" s="186" t="s">
        <v>20</v>
      </c>
      <c r="AB805" s="186"/>
      <c r="AC805" s="186"/>
      <c r="AD805" s="18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87" t="str">
        <f>IF(Y810&lt;0,"NO PAGAR","COBRAR'")</f>
        <v>NO PAGAR</v>
      </c>
      <c r="Y811" s="18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87" t="str">
        <f>IF(C810&lt;0,"NO PAGAR","COBRAR'")</f>
        <v>NO PAGAR</v>
      </c>
      <c r="C812" s="18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0" t="s">
        <v>9</v>
      </c>
      <c r="C813" s="18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0" t="s">
        <v>9</v>
      </c>
      <c r="Y813" s="18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2" t="s">
        <v>7</v>
      </c>
      <c r="F821" s="183"/>
      <c r="G821" s="18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2" t="s">
        <v>7</v>
      </c>
      <c r="AB821" s="183"/>
      <c r="AC821" s="18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2" t="s">
        <v>7</v>
      </c>
      <c r="O823" s="183"/>
      <c r="P823" s="183"/>
      <c r="Q823" s="184"/>
      <c r="R823" s="18">
        <f>SUM(R807:R822)</f>
        <v>0</v>
      </c>
      <c r="S823" s="3"/>
      <c r="V823" s="17"/>
      <c r="X823" s="12"/>
      <c r="Y823" s="10"/>
      <c r="AJ823" s="182" t="s">
        <v>7</v>
      </c>
      <c r="AK823" s="183"/>
      <c r="AL823" s="183"/>
      <c r="AM823" s="18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88" t="s">
        <v>29</v>
      </c>
      <c r="AD847" s="188"/>
      <c r="AE847" s="188"/>
    </row>
    <row r="848" spans="2:31">
      <c r="H848" s="185" t="s">
        <v>28</v>
      </c>
      <c r="I848" s="185"/>
      <c r="J848" s="185"/>
      <c r="V848" s="17"/>
      <c r="AC848" s="188"/>
      <c r="AD848" s="188"/>
      <c r="AE848" s="188"/>
    </row>
    <row r="849" spans="2:41">
      <c r="H849" s="185"/>
      <c r="I849" s="185"/>
      <c r="J849" s="185"/>
      <c r="V849" s="17"/>
      <c r="AC849" s="188"/>
      <c r="AD849" s="188"/>
      <c r="AE849" s="188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86" t="s">
        <v>20</v>
      </c>
      <c r="F853" s="186"/>
      <c r="G853" s="186"/>
      <c r="H853" s="186"/>
      <c r="V853" s="17"/>
      <c r="X853" s="23" t="s">
        <v>32</v>
      </c>
      <c r="Y853" s="20">
        <f>IF(B853="PAGADO",0,C858)</f>
        <v>-2064.25</v>
      </c>
      <c r="AA853" s="186" t="s">
        <v>20</v>
      </c>
      <c r="AB853" s="186"/>
      <c r="AC853" s="186"/>
      <c r="AD853" s="18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89" t="str">
        <f>IF(C858&lt;0,"NO PAGAR","COBRAR")</f>
        <v>NO PAGAR</v>
      </c>
      <c r="C859" s="18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9" t="str">
        <f>IF(Y858&lt;0,"NO PAGAR","COBRAR")</f>
        <v>NO PAGAR</v>
      </c>
      <c r="Y859" s="18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0" t="s">
        <v>9</v>
      </c>
      <c r="C860" s="18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0" t="s">
        <v>9</v>
      </c>
      <c r="Y860" s="18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2" t="s">
        <v>7</v>
      </c>
      <c r="F869" s="183"/>
      <c r="G869" s="18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2" t="s">
        <v>7</v>
      </c>
      <c r="AB869" s="183"/>
      <c r="AC869" s="18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2" t="s">
        <v>7</v>
      </c>
      <c r="O871" s="183"/>
      <c r="P871" s="183"/>
      <c r="Q871" s="184"/>
      <c r="R871" s="18">
        <f>SUM(R855:R870)</f>
        <v>0</v>
      </c>
      <c r="S871" s="3"/>
      <c r="V871" s="17"/>
      <c r="X871" s="12"/>
      <c r="Y871" s="10"/>
      <c r="AJ871" s="182" t="s">
        <v>7</v>
      </c>
      <c r="AK871" s="183"/>
      <c r="AL871" s="183"/>
      <c r="AM871" s="18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85" t="s">
        <v>30</v>
      </c>
      <c r="I893" s="185"/>
      <c r="J893" s="185"/>
      <c r="V893" s="17"/>
      <c r="AA893" s="185" t="s">
        <v>31</v>
      </c>
      <c r="AB893" s="185"/>
      <c r="AC893" s="185"/>
    </row>
    <row r="894" spans="1:43">
      <c r="H894" s="185"/>
      <c r="I894" s="185"/>
      <c r="J894" s="185"/>
      <c r="V894" s="17"/>
      <c r="AA894" s="185"/>
      <c r="AB894" s="185"/>
      <c r="AC894" s="18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86" t="s">
        <v>20</v>
      </c>
      <c r="F898" s="186"/>
      <c r="G898" s="186"/>
      <c r="H898" s="186"/>
      <c r="V898" s="17"/>
      <c r="X898" s="23" t="s">
        <v>32</v>
      </c>
      <c r="Y898" s="20">
        <f>IF(B1698="PAGADO",0,C903)</f>
        <v>-2064.25</v>
      </c>
      <c r="AA898" s="186" t="s">
        <v>20</v>
      </c>
      <c r="AB898" s="186"/>
      <c r="AC898" s="186"/>
      <c r="AD898" s="18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7" t="str">
        <f>IF(Y903&lt;0,"NO PAGAR","COBRAR'")</f>
        <v>NO PAGAR</v>
      </c>
      <c r="Y904" s="18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87" t="str">
        <f>IF(C903&lt;0,"NO PAGAR","COBRAR'")</f>
        <v>NO PAGAR</v>
      </c>
      <c r="C905" s="18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0" t="s">
        <v>9</v>
      </c>
      <c r="C906" s="18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0" t="s">
        <v>9</v>
      </c>
      <c r="Y906" s="18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2" t="s">
        <v>7</v>
      </c>
      <c r="F914" s="183"/>
      <c r="G914" s="18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2" t="s">
        <v>7</v>
      </c>
      <c r="AB914" s="183"/>
      <c r="AC914" s="18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2" t="s">
        <v>7</v>
      </c>
      <c r="O916" s="183"/>
      <c r="P916" s="183"/>
      <c r="Q916" s="184"/>
      <c r="R916" s="18">
        <f>SUM(R900:R915)</f>
        <v>0</v>
      </c>
      <c r="S916" s="3"/>
      <c r="V916" s="17"/>
      <c r="X916" s="12"/>
      <c r="Y916" s="10"/>
      <c r="AJ916" s="182" t="s">
        <v>7</v>
      </c>
      <c r="AK916" s="183"/>
      <c r="AL916" s="183"/>
      <c r="AM916" s="18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88" t="s">
        <v>29</v>
      </c>
      <c r="AD941" s="188"/>
      <c r="AE941" s="188"/>
    </row>
    <row r="942" spans="8:31">
      <c r="H942" s="185" t="s">
        <v>28</v>
      </c>
      <c r="I942" s="185"/>
      <c r="J942" s="185"/>
      <c r="V942" s="17"/>
      <c r="AC942" s="188"/>
      <c r="AD942" s="188"/>
      <c r="AE942" s="188"/>
    </row>
    <row r="943" spans="8:31">
      <c r="H943" s="185"/>
      <c r="I943" s="185"/>
      <c r="J943" s="185"/>
      <c r="V943" s="17"/>
      <c r="AC943" s="188"/>
      <c r="AD943" s="188"/>
      <c r="AE943" s="188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86" t="s">
        <v>20</v>
      </c>
      <c r="F947" s="186"/>
      <c r="G947" s="186"/>
      <c r="H947" s="186"/>
      <c r="V947" s="17"/>
      <c r="X947" s="23" t="s">
        <v>32</v>
      </c>
      <c r="Y947" s="20">
        <f>IF(B947="PAGADO",0,C952)</f>
        <v>-2064.25</v>
      </c>
      <c r="AA947" s="186" t="s">
        <v>20</v>
      </c>
      <c r="AB947" s="186"/>
      <c r="AC947" s="186"/>
      <c r="AD947" s="18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89" t="str">
        <f>IF(C952&lt;0,"NO PAGAR","COBRAR")</f>
        <v>NO PAGAR</v>
      </c>
      <c r="C953" s="18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9" t="str">
        <f>IF(Y952&lt;0,"NO PAGAR","COBRAR")</f>
        <v>NO PAGAR</v>
      </c>
      <c r="Y953" s="18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0" t="s">
        <v>9</v>
      </c>
      <c r="C954" s="18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0" t="s">
        <v>9</v>
      </c>
      <c r="Y954" s="18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2" t="s">
        <v>7</v>
      </c>
      <c r="F963" s="183"/>
      <c r="G963" s="18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2" t="s">
        <v>7</v>
      </c>
      <c r="AB963" s="183"/>
      <c r="AC963" s="18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2" t="s">
        <v>7</v>
      </c>
      <c r="O965" s="183"/>
      <c r="P965" s="183"/>
      <c r="Q965" s="184"/>
      <c r="R965" s="18">
        <f>SUM(R949:R964)</f>
        <v>0</v>
      </c>
      <c r="S965" s="3"/>
      <c r="V965" s="17"/>
      <c r="X965" s="12"/>
      <c r="Y965" s="10"/>
      <c r="AJ965" s="182" t="s">
        <v>7</v>
      </c>
      <c r="AK965" s="183"/>
      <c r="AL965" s="183"/>
      <c r="AM965" s="18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85" t="s">
        <v>30</v>
      </c>
      <c r="I987" s="185"/>
      <c r="J987" s="185"/>
      <c r="V987" s="17"/>
      <c r="AA987" s="185" t="s">
        <v>31</v>
      </c>
      <c r="AB987" s="185"/>
      <c r="AC987" s="185"/>
    </row>
    <row r="988" spans="1:43">
      <c r="H988" s="185"/>
      <c r="I988" s="185"/>
      <c r="J988" s="185"/>
      <c r="V988" s="17"/>
      <c r="AA988" s="185"/>
      <c r="AB988" s="185"/>
      <c r="AC988" s="18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86" t="s">
        <v>20</v>
      </c>
      <c r="F992" s="186"/>
      <c r="G992" s="186"/>
      <c r="H992" s="186"/>
      <c r="V992" s="17"/>
      <c r="X992" s="23" t="s">
        <v>32</v>
      </c>
      <c r="Y992" s="20">
        <f>IF(B1792="PAGADO",0,C997)</f>
        <v>-2064.25</v>
      </c>
      <c r="AA992" s="186" t="s">
        <v>20</v>
      </c>
      <c r="AB992" s="186"/>
      <c r="AC992" s="186"/>
      <c r="AD992" s="18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87" t="str">
        <f>IF(Y997&lt;0,"NO PAGAR","COBRAR'")</f>
        <v>NO PAGAR</v>
      </c>
      <c r="Y998" s="18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87" t="str">
        <f>IF(C997&lt;0,"NO PAGAR","COBRAR'")</f>
        <v>NO PAGAR</v>
      </c>
      <c r="C999" s="18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0" t="s">
        <v>9</v>
      </c>
      <c r="C1000" s="18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0" t="s">
        <v>9</v>
      </c>
      <c r="Y1000" s="18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2" t="s">
        <v>7</v>
      </c>
      <c r="F1008" s="183"/>
      <c r="G1008" s="18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2" t="s">
        <v>7</v>
      </c>
      <c r="AB1008" s="183"/>
      <c r="AC1008" s="18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2" t="s">
        <v>7</v>
      </c>
      <c r="O1010" s="183"/>
      <c r="P1010" s="183"/>
      <c r="Q1010" s="184"/>
      <c r="R1010" s="18">
        <f>SUM(R994:R1009)</f>
        <v>0</v>
      </c>
      <c r="S1010" s="3"/>
      <c r="V1010" s="17"/>
      <c r="X1010" s="12"/>
      <c r="Y1010" s="10"/>
      <c r="AJ1010" s="182" t="s">
        <v>7</v>
      </c>
      <c r="AK1010" s="183"/>
      <c r="AL1010" s="183"/>
      <c r="AM1010" s="18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88" t="s">
        <v>29</v>
      </c>
      <c r="AD1034" s="188"/>
      <c r="AE1034" s="188"/>
    </row>
    <row r="1035" spans="2:31">
      <c r="H1035" s="185" t="s">
        <v>28</v>
      </c>
      <c r="I1035" s="185"/>
      <c r="J1035" s="185"/>
      <c r="V1035" s="17"/>
      <c r="AC1035" s="188"/>
      <c r="AD1035" s="188"/>
      <c r="AE1035" s="188"/>
    </row>
    <row r="1036" spans="2:31">
      <c r="H1036" s="185"/>
      <c r="I1036" s="185"/>
      <c r="J1036" s="185"/>
      <c r="V1036" s="17"/>
      <c r="AC1036" s="188"/>
      <c r="AD1036" s="188"/>
      <c r="AE1036" s="188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86" t="s">
        <v>20</v>
      </c>
      <c r="F1040" s="186"/>
      <c r="G1040" s="186"/>
      <c r="H1040" s="186"/>
      <c r="V1040" s="17"/>
      <c r="X1040" s="23" t="s">
        <v>32</v>
      </c>
      <c r="Y1040" s="20">
        <f>IF(B1040="PAGADO",0,C1045)</f>
        <v>-2064.25</v>
      </c>
      <c r="AA1040" s="186" t="s">
        <v>20</v>
      </c>
      <c r="AB1040" s="186"/>
      <c r="AC1040" s="186"/>
      <c r="AD1040" s="18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89" t="str">
        <f>IF(C1045&lt;0,"NO PAGAR","COBRAR")</f>
        <v>NO PAGAR</v>
      </c>
      <c r="C1046" s="18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9" t="str">
        <f>IF(Y1045&lt;0,"NO PAGAR","COBRAR")</f>
        <v>NO PAGAR</v>
      </c>
      <c r="Y1046" s="18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0" t="s">
        <v>9</v>
      </c>
      <c r="C1047" s="18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0" t="s">
        <v>9</v>
      </c>
      <c r="Y1047" s="18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2" t="s">
        <v>7</v>
      </c>
      <c r="F1056" s="183"/>
      <c r="G1056" s="18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2" t="s">
        <v>7</v>
      </c>
      <c r="AB1056" s="183"/>
      <c r="AC1056" s="18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2" t="s">
        <v>7</v>
      </c>
      <c r="O1058" s="183"/>
      <c r="P1058" s="183"/>
      <c r="Q1058" s="184"/>
      <c r="R1058" s="18">
        <f>SUM(R1042:R1057)</f>
        <v>0</v>
      </c>
      <c r="S1058" s="3"/>
      <c r="V1058" s="17"/>
      <c r="X1058" s="12"/>
      <c r="Y1058" s="10"/>
      <c r="AJ1058" s="182" t="s">
        <v>7</v>
      </c>
      <c r="AK1058" s="183"/>
      <c r="AL1058" s="183"/>
      <c r="AM1058" s="18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85" t="s">
        <v>30</v>
      </c>
      <c r="I1080" s="185"/>
      <c r="J1080" s="185"/>
      <c r="V1080" s="17"/>
      <c r="AA1080" s="185" t="s">
        <v>31</v>
      </c>
      <c r="AB1080" s="185"/>
      <c r="AC1080" s="185"/>
    </row>
    <row r="1081" spans="1:43">
      <c r="H1081" s="185"/>
      <c r="I1081" s="185"/>
      <c r="J1081" s="185"/>
      <c r="V1081" s="17"/>
      <c r="AA1081" s="185"/>
      <c r="AB1081" s="185"/>
      <c r="AC1081" s="18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86" t="s">
        <v>20</v>
      </c>
      <c r="F1085" s="186"/>
      <c r="G1085" s="186"/>
      <c r="H1085" s="186"/>
      <c r="V1085" s="17"/>
      <c r="X1085" s="23" t="s">
        <v>32</v>
      </c>
      <c r="Y1085" s="20">
        <f>IF(B1885="PAGADO",0,C1090)</f>
        <v>-2064.25</v>
      </c>
      <c r="AA1085" s="186" t="s">
        <v>20</v>
      </c>
      <c r="AB1085" s="186"/>
      <c r="AC1085" s="186"/>
      <c r="AD1085" s="18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87" t="str">
        <f>IF(Y1090&lt;0,"NO PAGAR","COBRAR'")</f>
        <v>NO PAGAR</v>
      </c>
      <c r="Y1091" s="18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87" t="str">
        <f>IF(C1090&lt;0,"NO PAGAR","COBRAR'")</f>
        <v>NO PAGAR</v>
      </c>
      <c r="C1092" s="18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0" t="s">
        <v>9</v>
      </c>
      <c r="C1093" s="18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0" t="s">
        <v>9</v>
      </c>
      <c r="Y1093" s="18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2" t="s">
        <v>7</v>
      </c>
      <c r="F1101" s="183"/>
      <c r="G1101" s="18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2" t="s">
        <v>7</v>
      </c>
      <c r="AB1101" s="183"/>
      <c r="AC1101" s="18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2" t="s">
        <v>7</v>
      </c>
      <c r="O1103" s="183"/>
      <c r="P1103" s="183"/>
      <c r="Q1103" s="184"/>
      <c r="R1103" s="18">
        <f>SUM(R1087:R1102)</f>
        <v>0</v>
      </c>
      <c r="S1103" s="3"/>
      <c r="V1103" s="17"/>
      <c r="X1103" s="12"/>
      <c r="Y1103" s="10"/>
      <c r="AJ1103" s="182" t="s">
        <v>7</v>
      </c>
      <c r="AK1103" s="183"/>
      <c r="AL1103" s="183"/>
      <c r="AM1103" s="18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5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86" t="s">
        <v>78</v>
      </c>
      <c r="F8" s="186"/>
      <c r="G8" s="186"/>
      <c r="H8" s="186"/>
      <c r="V8" s="17"/>
      <c r="X8" s="23" t="s">
        <v>130</v>
      </c>
      <c r="Y8" s="20">
        <f>IF(B8="PAGADO",0,C13)</f>
        <v>0</v>
      </c>
      <c r="AA8" s="186" t="s">
        <v>78</v>
      </c>
      <c r="AB8" s="186"/>
      <c r="AC8" s="186"/>
      <c r="AD8" s="18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2" t="s">
        <v>7</v>
      </c>
      <c r="AB24" s="183"/>
      <c r="AC24" s="18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0.35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6" t="s">
        <v>213</v>
      </c>
      <c r="F53" s="186"/>
      <c r="G53" s="186"/>
      <c r="H53" s="186"/>
      <c r="V53" s="17"/>
      <c r="X53" s="23" t="s">
        <v>32</v>
      </c>
      <c r="Y53" s="20">
        <f>IF(B53="PAGADO",0,C58)</f>
        <v>540</v>
      </c>
      <c r="AA53" s="186" t="s">
        <v>78</v>
      </c>
      <c r="AB53" s="186"/>
      <c r="AC53" s="186"/>
      <c r="AD53" s="18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88" t="s">
        <v>29</v>
      </c>
      <c r="AD95" s="188"/>
      <c r="AE95" s="188"/>
    </row>
    <row r="96" spans="2:31">
      <c r="H96" s="185" t="s">
        <v>28</v>
      </c>
      <c r="I96" s="185"/>
      <c r="J96" s="185"/>
      <c r="V96" s="17"/>
      <c r="AC96" s="188"/>
      <c r="AD96" s="188"/>
      <c r="AE96" s="188"/>
    </row>
    <row r="97" spans="2:41">
      <c r="H97" s="185"/>
      <c r="I97" s="185"/>
      <c r="J97" s="185"/>
      <c r="V97" s="17"/>
      <c r="AC97" s="188"/>
      <c r="AD97" s="188"/>
      <c r="AE97" s="18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86" t="s">
        <v>78</v>
      </c>
      <c r="F101" s="186"/>
      <c r="G101" s="186"/>
      <c r="H101" s="186"/>
      <c r="V101" s="17"/>
      <c r="X101" s="23" t="s">
        <v>32</v>
      </c>
      <c r="Y101" s="20">
        <f>IF(B101="PAGADO",0,C106)</f>
        <v>0</v>
      </c>
      <c r="AA101" s="186" t="s">
        <v>310</v>
      </c>
      <c r="AB101" s="186"/>
      <c r="AC101" s="186"/>
      <c r="AD101" s="18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89" t="str">
        <f>IF(C106&lt;0,"NO PAGAR","COBRAR")</f>
        <v>COBRAR</v>
      </c>
      <c r="C107" s="18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COBRAR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0" t="s">
        <v>9</v>
      </c>
      <c r="C108" s="18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2" t="s">
        <v>7</v>
      </c>
      <c r="F117" s="183"/>
      <c r="G117" s="18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85" t="s">
        <v>30</v>
      </c>
      <c r="I133" s="185"/>
      <c r="J133" s="185"/>
      <c r="V133" s="17"/>
      <c r="AA133" s="185" t="s">
        <v>31</v>
      </c>
      <c r="AB133" s="185"/>
      <c r="AC133" s="185"/>
    </row>
    <row r="134" spans="1:43">
      <c r="H134" s="185"/>
      <c r="I134" s="185"/>
      <c r="J134" s="185"/>
      <c r="V134" s="17"/>
      <c r="AA134" s="185"/>
      <c r="AB134" s="185"/>
      <c r="AC134" s="18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86" t="s">
        <v>310</v>
      </c>
      <c r="F138" s="186"/>
      <c r="G138" s="186"/>
      <c r="H138" s="186"/>
      <c r="V138" s="17"/>
      <c r="X138" s="23" t="s">
        <v>32</v>
      </c>
      <c r="Y138" s="20">
        <f>IF(B138="PAGADO",0,C143)</f>
        <v>670</v>
      </c>
      <c r="AA138" s="186" t="s">
        <v>78</v>
      </c>
      <c r="AB138" s="186"/>
      <c r="AC138" s="186"/>
      <c r="AD138" s="18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7" t="str">
        <f>IF(Y143&lt;0,"NO PAGAR","COBRAR'")</f>
        <v>COBRAR'</v>
      </c>
      <c r="Y144" s="18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87" t="str">
        <f>IF(C143&lt;0,"NO PAGAR","COBRAR'")</f>
        <v>COBRAR'</v>
      </c>
      <c r="C145" s="18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0" t="s">
        <v>9</v>
      </c>
      <c r="C146" s="18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0" t="s">
        <v>9</v>
      </c>
      <c r="Y146" s="18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2" t="s">
        <v>7</v>
      </c>
      <c r="F154" s="183"/>
      <c r="G154" s="18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2" t="s">
        <v>7</v>
      </c>
      <c r="AB154" s="183"/>
      <c r="AC154" s="18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2" t="s">
        <v>7</v>
      </c>
      <c r="O156" s="183"/>
      <c r="P156" s="183"/>
      <c r="Q156" s="184"/>
      <c r="R156" s="18">
        <f>SUM(R140:R155)</f>
        <v>0</v>
      </c>
      <c r="S156" s="3"/>
      <c r="V156" s="17"/>
      <c r="X156" s="12"/>
      <c r="Y156" s="10"/>
      <c r="AJ156" s="182" t="s">
        <v>7</v>
      </c>
      <c r="AK156" s="183"/>
      <c r="AL156" s="183"/>
      <c r="AM156" s="18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88" t="s">
        <v>29</v>
      </c>
      <c r="AD181" s="188"/>
      <c r="AE181" s="188"/>
    </row>
    <row r="182" spans="2:41">
      <c r="H182" s="185" t="s">
        <v>28</v>
      </c>
      <c r="I182" s="185"/>
      <c r="J182" s="185"/>
      <c r="V182" s="17"/>
      <c r="AC182" s="188"/>
      <c r="AD182" s="188"/>
      <c r="AE182" s="188"/>
    </row>
    <row r="183" spans="2:41">
      <c r="H183" s="185"/>
      <c r="I183" s="185"/>
      <c r="J183" s="185"/>
      <c r="V183" s="17"/>
      <c r="AC183" s="188"/>
      <c r="AD183" s="188"/>
      <c r="AE183" s="188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86" t="s">
        <v>434</v>
      </c>
      <c r="F187" s="186"/>
      <c r="G187" s="186"/>
      <c r="H187" s="186"/>
      <c r="O187" s="59" t="s">
        <v>433</v>
      </c>
      <c r="V187" s="17"/>
      <c r="X187" s="23" t="s">
        <v>32</v>
      </c>
      <c r="Y187" s="20">
        <f>IF(B187="PAGADO",0,C192)</f>
        <v>0</v>
      </c>
      <c r="AA187" s="186" t="s">
        <v>20</v>
      </c>
      <c r="AB187" s="186"/>
      <c r="AC187" s="186"/>
      <c r="AD187" s="18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89" t="str">
        <f>IF(C192&lt;0,"NO PAGAR","COBRAR")</f>
        <v>COBRAR</v>
      </c>
      <c r="C193" s="18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9" t="str">
        <f>IF(Y192&lt;0,"NO PAGAR","COBRAR")</f>
        <v>COBRAR</v>
      </c>
      <c r="Y193" s="18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0" t="s">
        <v>9</v>
      </c>
      <c r="C194" s="18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0" t="s">
        <v>9</v>
      </c>
      <c r="Y194" s="18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2" t="s">
        <v>7</v>
      </c>
      <c r="F203" s="183"/>
      <c r="G203" s="18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2" t="s">
        <v>7</v>
      </c>
      <c r="AB203" s="183"/>
      <c r="AC203" s="18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2" t="s">
        <v>7</v>
      </c>
      <c r="O205" s="183"/>
      <c r="P205" s="183"/>
      <c r="Q205" s="184"/>
      <c r="R205" s="18">
        <f>SUM(R189:R204)</f>
        <v>480.45</v>
      </c>
      <c r="S205" s="3"/>
      <c r="V205" s="17"/>
      <c r="X205" s="12"/>
      <c r="Y205" s="10"/>
      <c r="AJ205" s="182" t="s">
        <v>7</v>
      </c>
      <c r="AK205" s="183"/>
      <c r="AL205" s="183"/>
      <c r="AM205" s="18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85" t="s">
        <v>30</v>
      </c>
      <c r="I227" s="185"/>
      <c r="J227" s="185"/>
      <c r="V227" s="17"/>
      <c r="AA227" s="185" t="s">
        <v>31</v>
      </c>
      <c r="AB227" s="185"/>
      <c r="AC227" s="185"/>
    </row>
    <row r="228" spans="1:43">
      <c r="H228" s="185"/>
      <c r="I228" s="185"/>
      <c r="J228" s="185"/>
      <c r="V228" s="17"/>
      <c r="AA228" s="185"/>
      <c r="AB228" s="185"/>
      <c r="AC228" s="18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86" t="s">
        <v>20</v>
      </c>
      <c r="F232" s="186"/>
      <c r="G232" s="186"/>
      <c r="H232" s="186"/>
      <c r="V232" s="17"/>
      <c r="X232" s="23" t="s">
        <v>32</v>
      </c>
      <c r="Y232" s="20">
        <f>IF(B232="PAGADO",0,C237)</f>
        <v>0</v>
      </c>
      <c r="AA232" s="186" t="s">
        <v>20</v>
      </c>
      <c r="AB232" s="186"/>
      <c r="AC232" s="186"/>
      <c r="AD232" s="18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7" t="str">
        <f>IF(Y237&lt;0,"NO PAGAR","COBRAR'")</f>
        <v>COBRAR'</v>
      </c>
      <c r="Y238" s="18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87" t="str">
        <f>IF(C237&lt;0,"NO PAGAR","COBRAR'")</f>
        <v>COBRAR'</v>
      </c>
      <c r="C239" s="18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0" t="s">
        <v>9</v>
      </c>
      <c r="C240" s="18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0" t="s">
        <v>9</v>
      </c>
      <c r="Y240" s="18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2" t="s">
        <v>7</v>
      </c>
      <c r="F248" s="183"/>
      <c r="G248" s="18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2" t="s">
        <v>7</v>
      </c>
      <c r="AB248" s="183"/>
      <c r="AC248" s="18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2" t="s">
        <v>7</v>
      </c>
      <c r="O250" s="183"/>
      <c r="P250" s="183"/>
      <c r="Q250" s="184"/>
      <c r="R250" s="18">
        <f>SUM(R234:R249)</f>
        <v>0</v>
      </c>
      <c r="S250" s="3"/>
      <c r="V250" s="17"/>
      <c r="X250" s="12"/>
      <c r="Y250" s="10"/>
      <c r="AJ250" s="182" t="s">
        <v>7</v>
      </c>
      <c r="AK250" s="183"/>
      <c r="AL250" s="183"/>
      <c r="AM250" s="18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88" t="s">
        <v>29</v>
      </c>
      <c r="AD273" s="188"/>
      <c r="AE273" s="188"/>
    </row>
    <row r="274" spans="2:41">
      <c r="H274" s="185" t="s">
        <v>28</v>
      </c>
      <c r="I274" s="185"/>
      <c r="J274" s="185"/>
      <c r="V274" s="17"/>
      <c r="AC274" s="188"/>
      <c r="AD274" s="188"/>
      <c r="AE274" s="188"/>
    </row>
    <row r="275" spans="2:41">
      <c r="H275" s="185"/>
      <c r="I275" s="185"/>
      <c r="J275" s="185"/>
      <c r="V275" s="17"/>
      <c r="AC275" s="188"/>
      <c r="AD275" s="188"/>
      <c r="AE275" s="188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86" t="s">
        <v>20</v>
      </c>
      <c r="F279" s="186"/>
      <c r="G279" s="186"/>
      <c r="H279" s="186"/>
      <c r="V279" s="17"/>
      <c r="X279" s="23" t="s">
        <v>32</v>
      </c>
      <c r="Y279" s="20">
        <f>IF(B279="PAGADO",0,C284)</f>
        <v>0</v>
      </c>
      <c r="AA279" s="186" t="s">
        <v>20</v>
      </c>
      <c r="AB279" s="186"/>
      <c r="AC279" s="186"/>
      <c r="AD279" s="18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89" t="str">
        <f>IF(C284&lt;0,"NO PAGAR","COBRAR")</f>
        <v>COBRAR</v>
      </c>
      <c r="C285" s="18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9" t="str">
        <f>IF(Y284&lt;0,"NO PAGAR","COBRAR")</f>
        <v>COBRAR</v>
      </c>
      <c r="Y285" s="18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0" t="s">
        <v>9</v>
      </c>
      <c r="C286" s="18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0" t="s">
        <v>9</v>
      </c>
      <c r="Y286" s="18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2" t="s">
        <v>7</v>
      </c>
      <c r="F295" s="183"/>
      <c r="G295" s="18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2" t="s">
        <v>7</v>
      </c>
      <c r="AB295" s="183"/>
      <c r="AC295" s="18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2" t="s">
        <v>7</v>
      </c>
      <c r="O297" s="183"/>
      <c r="P297" s="183"/>
      <c r="Q297" s="184"/>
      <c r="R297" s="18">
        <f>SUM(R281:R296)</f>
        <v>0</v>
      </c>
      <c r="S297" s="3"/>
      <c r="V297" s="17"/>
      <c r="X297" s="12"/>
      <c r="Y297" s="10"/>
      <c r="AJ297" s="182" t="s">
        <v>7</v>
      </c>
      <c r="AK297" s="183"/>
      <c r="AL297" s="183"/>
      <c r="AM297" s="18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85" t="s">
        <v>30</v>
      </c>
      <c r="I319" s="185"/>
      <c r="J319" s="185"/>
      <c r="V319" s="17"/>
      <c r="AA319" s="185" t="s">
        <v>31</v>
      </c>
      <c r="AB319" s="185"/>
      <c r="AC319" s="185"/>
    </row>
    <row r="320" spans="1:43">
      <c r="H320" s="185"/>
      <c r="I320" s="185"/>
      <c r="J320" s="185"/>
      <c r="V320" s="17"/>
      <c r="AA320" s="185"/>
      <c r="AB320" s="185"/>
      <c r="AC320" s="18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86" t="s">
        <v>20</v>
      </c>
      <c r="F324" s="186"/>
      <c r="G324" s="186"/>
      <c r="H324" s="186"/>
      <c r="V324" s="17"/>
      <c r="X324" s="23" t="s">
        <v>32</v>
      </c>
      <c r="Y324" s="20">
        <f>IF(B1124="PAGADO",0,C329)</f>
        <v>0</v>
      </c>
      <c r="AA324" s="186" t="s">
        <v>20</v>
      </c>
      <c r="AB324" s="186"/>
      <c r="AC324" s="186"/>
      <c r="AD324" s="18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7" t="str">
        <f>IF(Y329&lt;0,"NO PAGAR","COBRAR'")</f>
        <v>COBRAR'</v>
      </c>
      <c r="Y330" s="18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87" t="str">
        <f>IF(C329&lt;0,"NO PAGAR","COBRAR'")</f>
        <v>COBRAR'</v>
      </c>
      <c r="C331" s="18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0" t="s">
        <v>9</v>
      </c>
      <c r="C332" s="18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0" t="s">
        <v>9</v>
      </c>
      <c r="Y332" s="18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2" t="s">
        <v>7</v>
      </c>
      <c r="F340" s="183"/>
      <c r="G340" s="18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2" t="s">
        <v>7</v>
      </c>
      <c r="AB340" s="183"/>
      <c r="AC340" s="18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2" t="s">
        <v>7</v>
      </c>
      <c r="O342" s="183"/>
      <c r="P342" s="183"/>
      <c r="Q342" s="184"/>
      <c r="R342" s="18">
        <f>SUM(R326:R341)</f>
        <v>0</v>
      </c>
      <c r="S342" s="3"/>
      <c r="V342" s="17"/>
      <c r="X342" s="12"/>
      <c r="Y342" s="10"/>
      <c r="AJ342" s="182" t="s">
        <v>7</v>
      </c>
      <c r="AK342" s="183"/>
      <c r="AL342" s="183"/>
      <c r="AM342" s="18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88" t="s">
        <v>29</v>
      </c>
      <c r="AD366" s="188"/>
      <c r="AE366" s="188"/>
    </row>
    <row r="367" spans="5:31">
      <c r="H367" s="185" t="s">
        <v>28</v>
      </c>
      <c r="I367" s="185"/>
      <c r="J367" s="185"/>
      <c r="V367" s="17"/>
      <c r="AC367" s="188"/>
      <c r="AD367" s="188"/>
      <c r="AE367" s="188"/>
    </row>
    <row r="368" spans="5:31">
      <c r="H368" s="185"/>
      <c r="I368" s="185"/>
      <c r="J368" s="185"/>
      <c r="V368" s="17"/>
      <c r="AC368" s="188"/>
      <c r="AD368" s="188"/>
      <c r="AE368" s="188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86" t="s">
        <v>20</v>
      </c>
      <c r="F372" s="186"/>
      <c r="G372" s="186"/>
      <c r="H372" s="186"/>
      <c r="V372" s="17"/>
      <c r="X372" s="23" t="s">
        <v>32</v>
      </c>
      <c r="Y372" s="20">
        <f>IF(B372="PAGADO",0,C377)</f>
        <v>0</v>
      </c>
      <c r="AA372" s="186" t="s">
        <v>20</v>
      </c>
      <c r="AB372" s="186"/>
      <c r="AC372" s="186"/>
      <c r="AD372" s="18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89" t="str">
        <f>IF(C377&lt;0,"NO PAGAR","COBRAR")</f>
        <v>COBRAR</v>
      </c>
      <c r="C378" s="18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9" t="str">
        <f>IF(Y377&lt;0,"NO PAGAR","COBRAR")</f>
        <v>COBRAR</v>
      </c>
      <c r="Y378" s="18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0" t="s">
        <v>9</v>
      </c>
      <c r="C379" s="18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0" t="s">
        <v>9</v>
      </c>
      <c r="Y379" s="18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2" t="s">
        <v>7</v>
      </c>
      <c r="F388" s="183"/>
      <c r="G388" s="18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2" t="s">
        <v>7</v>
      </c>
      <c r="AB388" s="183"/>
      <c r="AC388" s="18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2" t="s">
        <v>7</v>
      </c>
      <c r="O390" s="183"/>
      <c r="P390" s="183"/>
      <c r="Q390" s="184"/>
      <c r="R390" s="18">
        <f>SUM(R374:R389)</f>
        <v>0</v>
      </c>
      <c r="S390" s="3"/>
      <c r="V390" s="17"/>
      <c r="X390" s="12"/>
      <c r="Y390" s="10"/>
      <c r="AJ390" s="182" t="s">
        <v>7</v>
      </c>
      <c r="AK390" s="183"/>
      <c r="AL390" s="183"/>
      <c r="AM390" s="18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85" t="s">
        <v>30</v>
      </c>
      <c r="I412" s="185"/>
      <c r="J412" s="185"/>
      <c r="V412" s="17"/>
      <c r="AA412" s="185" t="s">
        <v>31</v>
      </c>
      <c r="AB412" s="185"/>
      <c r="AC412" s="185"/>
    </row>
    <row r="413" spans="1:43">
      <c r="H413" s="185"/>
      <c r="I413" s="185"/>
      <c r="J413" s="185"/>
      <c r="V413" s="17"/>
      <c r="AA413" s="185"/>
      <c r="AB413" s="185"/>
      <c r="AC413" s="18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86" t="s">
        <v>20</v>
      </c>
      <c r="F417" s="186"/>
      <c r="G417" s="186"/>
      <c r="H417" s="186"/>
      <c r="V417" s="17"/>
      <c r="X417" s="23" t="s">
        <v>32</v>
      </c>
      <c r="Y417" s="20">
        <f>IF(B1217="PAGADO",0,C422)</f>
        <v>0</v>
      </c>
      <c r="AA417" s="186" t="s">
        <v>20</v>
      </c>
      <c r="AB417" s="186"/>
      <c r="AC417" s="186"/>
      <c r="AD417" s="18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7" t="str">
        <f>IF(Y422&lt;0,"NO PAGAR","COBRAR'")</f>
        <v>COBRAR'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87" t="str">
        <f>IF(C422&lt;0,"NO PAGAR","COBRAR'")</f>
        <v>COBRAR'</v>
      </c>
      <c r="C424" s="18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0" t="s">
        <v>9</v>
      </c>
      <c r="C425" s="18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0" t="s">
        <v>9</v>
      </c>
      <c r="Y425" s="18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2" t="s">
        <v>7</v>
      </c>
      <c r="F433" s="183"/>
      <c r="G433" s="18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2" t="s">
        <v>7</v>
      </c>
      <c r="AB433" s="183"/>
      <c r="AC433" s="18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2" t="s">
        <v>7</v>
      </c>
      <c r="O435" s="183"/>
      <c r="P435" s="183"/>
      <c r="Q435" s="184"/>
      <c r="R435" s="18">
        <f>SUM(R419:R434)</f>
        <v>0</v>
      </c>
      <c r="S435" s="3"/>
      <c r="V435" s="17"/>
      <c r="X435" s="12"/>
      <c r="Y435" s="10"/>
      <c r="AJ435" s="182" t="s">
        <v>7</v>
      </c>
      <c r="AK435" s="183"/>
      <c r="AL435" s="183"/>
      <c r="AM435" s="18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88" t="s">
        <v>29</v>
      </c>
      <c r="AD463" s="188"/>
      <c r="AE463" s="188"/>
    </row>
    <row r="464" spans="8:31">
      <c r="H464" s="185" t="s">
        <v>28</v>
      </c>
      <c r="I464" s="185"/>
      <c r="J464" s="185"/>
      <c r="V464" s="17"/>
      <c r="AC464" s="188"/>
      <c r="AD464" s="188"/>
      <c r="AE464" s="188"/>
    </row>
    <row r="465" spans="2:41">
      <c r="H465" s="185"/>
      <c r="I465" s="185"/>
      <c r="J465" s="185"/>
      <c r="V465" s="17"/>
      <c r="AC465" s="188"/>
      <c r="AD465" s="188"/>
      <c r="AE465" s="188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86" t="s">
        <v>20</v>
      </c>
      <c r="F469" s="186"/>
      <c r="G469" s="186"/>
      <c r="H469" s="186"/>
      <c r="V469" s="17"/>
      <c r="X469" s="23" t="s">
        <v>32</v>
      </c>
      <c r="Y469" s="20">
        <f>IF(B469="PAGADO",0,C474)</f>
        <v>0</v>
      </c>
      <c r="AA469" s="186" t="s">
        <v>20</v>
      </c>
      <c r="AB469" s="186"/>
      <c r="AC469" s="186"/>
      <c r="AD469" s="18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89" t="str">
        <f>IF(C474&lt;0,"NO PAGAR","COBRAR")</f>
        <v>COBRAR</v>
      </c>
      <c r="C475" s="18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9" t="str">
        <f>IF(Y474&lt;0,"NO PAGAR","COBRAR")</f>
        <v>COBRAR</v>
      </c>
      <c r="Y475" s="18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0" t="s">
        <v>9</v>
      </c>
      <c r="C476" s="18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0" t="s">
        <v>9</v>
      </c>
      <c r="Y476" s="18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2" t="s">
        <v>7</v>
      </c>
      <c r="F485" s="183"/>
      <c r="G485" s="18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2" t="s">
        <v>7</v>
      </c>
      <c r="AB485" s="183"/>
      <c r="AC485" s="18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2" t="s">
        <v>7</v>
      </c>
      <c r="O487" s="183"/>
      <c r="P487" s="183"/>
      <c r="Q487" s="184"/>
      <c r="R487" s="18">
        <f>SUM(R471:R486)</f>
        <v>0</v>
      </c>
      <c r="S487" s="3"/>
      <c r="V487" s="17"/>
      <c r="X487" s="12"/>
      <c r="Y487" s="10"/>
      <c r="AJ487" s="182" t="s">
        <v>7</v>
      </c>
      <c r="AK487" s="183"/>
      <c r="AL487" s="183"/>
      <c r="AM487" s="18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85" t="s">
        <v>30</v>
      </c>
      <c r="I509" s="185"/>
      <c r="J509" s="185"/>
      <c r="V509" s="17"/>
      <c r="AA509" s="185" t="s">
        <v>31</v>
      </c>
      <c r="AB509" s="185"/>
      <c r="AC509" s="185"/>
    </row>
    <row r="510" spans="1:43">
      <c r="H510" s="185"/>
      <c r="I510" s="185"/>
      <c r="J510" s="185"/>
      <c r="V510" s="17"/>
      <c r="AA510" s="185"/>
      <c r="AB510" s="185"/>
      <c r="AC510" s="18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86" t="s">
        <v>20</v>
      </c>
      <c r="F514" s="186"/>
      <c r="G514" s="186"/>
      <c r="H514" s="186"/>
      <c r="V514" s="17"/>
      <c r="X514" s="23" t="s">
        <v>32</v>
      </c>
      <c r="Y514" s="20">
        <f>IF(B1314="PAGADO",0,C519)</f>
        <v>0</v>
      </c>
      <c r="AA514" s="186" t="s">
        <v>20</v>
      </c>
      <c r="AB514" s="186"/>
      <c r="AC514" s="186"/>
      <c r="AD514" s="18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7" t="str">
        <f>IF(Y519&lt;0,"NO PAGAR","COBRAR'")</f>
        <v>COBRAR'</v>
      </c>
      <c r="Y520" s="18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87" t="str">
        <f>IF(C519&lt;0,"NO PAGAR","COBRAR'")</f>
        <v>COBRAR'</v>
      </c>
      <c r="C521" s="18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0" t="s">
        <v>9</v>
      </c>
      <c r="C522" s="18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0" t="s">
        <v>9</v>
      </c>
      <c r="Y522" s="18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2" t="s">
        <v>7</v>
      </c>
      <c r="F530" s="183"/>
      <c r="G530" s="18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2" t="s">
        <v>7</v>
      </c>
      <c r="AB530" s="183"/>
      <c r="AC530" s="18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2" t="s">
        <v>7</v>
      </c>
      <c r="O532" s="183"/>
      <c r="P532" s="183"/>
      <c r="Q532" s="184"/>
      <c r="R532" s="18">
        <f>SUM(R516:R531)</f>
        <v>0</v>
      </c>
      <c r="S532" s="3"/>
      <c r="V532" s="17"/>
      <c r="X532" s="12"/>
      <c r="Y532" s="10"/>
      <c r="AJ532" s="182" t="s">
        <v>7</v>
      </c>
      <c r="AK532" s="183"/>
      <c r="AL532" s="183"/>
      <c r="AM532" s="18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88" t="s">
        <v>29</v>
      </c>
      <c r="AD562" s="188"/>
      <c r="AE562" s="188"/>
    </row>
    <row r="563" spans="2:41">
      <c r="H563" s="185" t="s">
        <v>28</v>
      </c>
      <c r="I563" s="185"/>
      <c r="J563" s="185"/>
      <c r="V563" s="17"/>
      <c r="AC563" s="188"/>
      <c r="AD563" s="188"/>
      <c r="AE563" s="188"/>
    </row>
    <row r="564" spans="2:41">
      <c r="H564" s="185"/>
      <c r="I564" s="185"/>
      <c r="J564" s="185"/>
      <c r="V564" s="17"/>
      <c r="AC564" s="188"/>
      <c r="AD564" s="188"/>
      <c r="AE564" s="188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86" t="s">
        <v>20</v>
      </c>
      <c r="F568" s="186"/>
      <c r="G568" s="186"/>
      <c r="H568" s="186"/>
      <c r="V568" s="17"/>
      <c r="X568" s="23" t="s">
        <v>32</v>
      </c>
      <c r="Y568" s="20">
        <f>IF(B568="PAGADO",0,C573)</f>
        <v>0</v>
      </c>
      <c r="AA568" s="186" t="s">
        <v>20</v>
      </c>
      <c r="AB568" s="186"/>
      <c r="AC568" s="186"/>
      <c r="AD568" s="18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89" t="str">
        <f>IF(C573&lt;0,"NO PAGAR","COBRAR")</f>
        <v>COBRAR</v>
      </c>
      <c r="C574" s="18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9" t="str">
        <f>IF(Y573&lt;0,"NO PAGAR","COBRAR")</f>
        <v>COBRAR</v>
      </c>
      <c r="Y574" s="18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0" t="s">
        <v>9</v>
      </c>
      <c r="C575" s="18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2" t="s">
        <v>7</v>
      </c>
      <c r="F584" s="183"/>
      <c r="G584" s="18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2" t="s">
        <v>7</v>
      </c>
      <c r="AB584" s="183"/>
      <c r="AC584" s="18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2" t="s">
        <v>7</v>
      </c>
      <c r="O586" s="183"/>
      <c r="P586" s="183"/>
      <c r="Q586" s="184"/>
      <c r="R586" s="18">
        <f>SUM(R570:R585)</f>
        <v>0</v>
      </c>
      <c r="S586" s="3"/>
      <c r="V586" s="17"/>
      <c r="X586" s="12"/>
      <c r="Y586" s="10"/>
      <c r="AJ586" s="182" t="s">
        <v>7</v>
      </c>
      <c r="AK586" s="183"/>
      <c r="AL586" s="183"/>
      <c r="AM586" s="18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85" t="s">
        <v>30</v>
      </c>
      <c r="I608" s="185"/>
      <c r="J608" s="185"/>
      <c r="V608" s="17"/>
      <c r="AA608" s="185" t="s">
        <v>31</v>
      </c>
      <c r="AB608" s="185"/>
      <c r="AC608" s="185"/>
    </row>
    <row r="609" spans="2:41">
      <c r="H609" s="185"/>
      <c r="I609" s="185"/>
      <c r="J609" s="185"/>
      <c r="V609" s="17"/>
      <c r="AA609" s="185"/>
      <c r="AB609" s="185"/>
      <c r="AC609" s="18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86" t="s">
        <v>20</v>
      </c>
      <c r="F613" s="186"/>
      <c r="G613" s="186"/>
      <c r="H613" s="186"/>
      <c r="V613" s="17"/>
      <c r="X613" s="23" t="s">
        <v>32</v>
      </c>
      <c r="Y613" s="20">
        <f>IF(B1413="PAGADO",0,C618)</f>
        <v>0</v>
      </c>
      <c r="AA613" s="186" t="s">
        <v>20</v>
      </c>
      <c r="AB613" s="186"/>
      <c r="AC613" s="186"/>
      <c r="AD613" s="18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7" t="str">
        <f>IF(Y618&lt;0,"NO PAGAR","COBRAR'")</f>
        <v>COBRAR'</v>
      </c>
      <c r="Y619" s="18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87" t="str">
        <f>IF(C618&lt;0,"NO PAGAR","COBRAR'")</f>
        <v>COBRAR'</v>
      </c>
      <c r="C620" s="18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0" t="s">
        <v>9</v>
      </c>
      <c r="C621" s="18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2" t="s">
        <v>7</v>
      </c>
      <c r="F629" s="183"/>
      <c r="G629" s="18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2" t="s">
        <v>7</v>
      </c>
      <c r="AB629" s="183"/>
      <c r="AC629" s="18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2" t="s">
        <v>7</v>
      </c>
      <c r="O631" s="183"/>
      <c r="P631" s="183"/>
      <c r="Q631" s="184"/>
      <c r="R631" s="18">
        <f>SUM(R615:R630)</f>
        <v>0</v>
      </c>
      <c r="S631" s="3"/>
      <c r="V631" s="17"/>
      <c r="X631" s="12"/>
      <c r="Y631" s="10"/>
      <c r="AJ631" s="182" t="s">
        <v>7</v>
      </c>
      <c r="AK631" s="183"/>
      <c r="AL631" s="183"/>
      <c r="AM631" s="18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88" t="s">
        <v>29</v>
      </c>
      <c r="AD655" s="188"/>
      <c r="AE655" s="188"/>
    </row>
    <row r="656" spans="2:31">
      <c r="H656" s="185" t="s">
        <v>28</v>
      </c>
      <c r="I656" s="185"/>
      <c r="J656" s="185"/>
      <c r="V656" s="17"/>
      <c r="AC656" s="188"/>
      <c r="AD656" s="188"/>
      <c r="AE656" s="188"/>
    </row>
    <row r="657" spans="2:41">
      <c r="H657" s="185"/>
      <c r="I657" s="185"/>
      <c r="J657" s="185"/>
      <c r="V657" s="17"/>
      <c r="AC657" s="188"/>
      <c r="AD657" s="188"/>
      <c r="AE657" s="188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86" t="s">
        <v>20</v>
      </c>
      <c r="F661" s="186"/>
      <c r="G661" s="186"/>
      <c r="H661" s="186"/>
      <c r="V661" s="17"/>
      <c r="X661" s="23" t="s">
        <v>32</v>
      </c>
      <c r="Y661" s="20">
        <f>IF(B661="PAGADO",0,C666)</f>
        <v>0</v>
      </c>
      <c r="AA661" s="186" t="s">
        <v>20</v>
      </c>
      <c r="AB661" s="186"/>
      <c r="AC661" s="186"/>
      <c r="AD661" s="18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89" t="str">
        <f>IF(C666&lt;0,"NO PAGAR","COBRAR")</f>
        <v>COBRAR</v>
      </c>
      <c r="C667" s="18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9" t="str">
        <f>IF(Y666&lt;0,"NO PAGAR","COBRAR")</f>
        <v>COBRAR</v>
      </c>
      <c r="Y667" s="18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0" t="s">
        <v>9</v>
      </c>
      <c r="C668" s="18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0" t="s">
        <v>9</v>
      </c>
      <c r="Y668" s="18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85" t="s">
        <v>30</v>
      </c>
      <c r="I701" s="185"/>
      <c r="J701" s="185"/>
      <c r="V701" s="17"/>
      <c r="AA701" s="185" t="s">
        <v>31</v>
      </c>
      <c r="AB701" s="185"/>
      <c r="AC701" s="185"/>
    </row>
    <row r="702" spans="1:43">
      <c r="H702" s="185"/>
      <c r="I702" s="185"/>
      <c r="J702" s="185"/>
      <c r="V702" s="17"/>
      <c r="AA702" s="185"/>
      <c r="AB702" s="185"/>
      <c r="AC702" s="18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86" t="s">
        <v>20</v>
      </c>
      <c r="F706" s="186"/>
      <c r="G706" s="186"/>
      <c r="H706" s="186"/>
      <c r="V706" s="17"/>
      <c r="X706" s="23" t="s">
        <v>32</v>
      </c>
      <c r="Y706" s="20">
        <f>IF(B1506="PAGADO",0,C711)</f>
        <v>0</v>
      </c>
      <c r="AA706" s="186" t="s">
        <v>20</v>
      </c>
      <c r="AB706" s="186"/>
      <c r="AC706" s="186"/>
      <c r="AD706" s="18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7" t="str">
        <f>IF(Y711&lt;0,"NO PAGAR","COBRAR'")</f>
        <v>COBRAR'</v>
      </c>
      <c r="Y712" s="18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87" t="str">
        <f>IF(C711&lt;0,"NO PAGAR","COBRAR'")</f>
        <v>COBRAR'</v>
      </c>
      <c r="C713" s="18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2" t="s">
        <v>7</v>
      </c>
      <c r="F722" s="183"/>
      <c r="G722" s="18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2" t="s">
        <v>7</v>
      </c>
      <c r="AB722" s="183"/>
      <c r="AC722" s="18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2" t="s">
        <v>7</v>
      </c>
      <c r="O724" s="183"/>
      <c r="P724" s="183"/>
      <c r="Q724" s="184"/>
      <c r="R724" s="18">
        <f>SUM(R708:R723)</f>
        <v>0</v>
      </c>
      <c r="S724" s="3"/>
      <c r="V724" s="17"/>
      <c r="X724" s="12"/>
      <c r="Y724" s="10"/>
      <c r="AJ724" s="182" t="s">
        <v>7</v>
      </c>
      <c r="AK724" s="183"/>
      <c r="AL724" s="183"/>
      <c r="AM724" s="18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88" t="s">
        <v>29</v>
      </c>
      <c r="AD748" s="188"/>
      <c r="AE748" s="188"/>
    </row>
    <row r="749" spans="8:31">
      <c r="H749" s="185" t="s">
        <v>28</v>
      </c>
      <c r="I749" s="185"/>
      <c r="J749" s="185"/>
      <c r="V749" s="17"/>
      <c r="AC749" s="188"/>
      <c r="AD749" s="188"/>
      <c r="AE749" s="188"/>
    </row>
    <row r="750" spans="8:31">
      <c r="H750" s="185"/>
      <c r="I750" s="185"/>
      <c r="J750" s="185"/>
      <c r="V750" s="17"/>
      <c r="AC750" s="188"/>
      <c r="AD750" s="188"/>
      <c r="AE750" s="188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86" t="s">
        <v>20</v>
      </c>
      <c r="F754" s="186"/>
      <c r="G754" s="186"/>
      <c r="H754" s="186"/>
      <c r="V754" s="17"/>
      <c r="X754" s="23" t="s">
        <v>32</v>
      </c>
      <c r="Y754" s="20">
        <f>IF(B754="PAGADO",0,C759)</f>
        <v>0</v>
      </c>
      <c r="AA754" s="186" t="s">
        <v>20</v>
      </c>
      <c r="AB754" s="186"/>
      <c r="AC754" s="186"/>
      <c r="AD754" s="18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89" t="str">
        <f>IF(C759&lt;0,"NO PAGAR","COBRAR")</f>
        <v>COBRAR</v>
      </c>
      <c r="C760" s="18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9" t="str">
        <f>IF(Y759&lt;0,"NO PAGAR","COBRAR")</f>
        <v>COBRAR</v>
      </c>
      <c r="Y760" s="18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0" t="s">
        <v>9</v>
      </c>
      <c r="C761" s="18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0" t="s">
        <v>9</v>
      </c>
      <c r="Y761" s="18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85" t="s">
        <v>30</v>
      </c>
      <c r="I794" s="185"/>
      <c r="J794" s="185"/>
      <c r="V794" s="17"/>
      <c r="AA794" s="185" t="s">
        <v>31</v>
      </c>
      <c r="AB794" s="185"/>
      <c r="AC794" s="185"/>
    </row>
    <row r="795" spans="1:43">
      <c r="H795" s="185"/>
      <c r="I795" s="185"/>
      <c r="J795" s="185"/>
      <c r="V795" s="17"/>
      <c r="AA795" s="185"/>
      <c r="AB795" s="185"/>
      <c r="AC795" s="18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86" t="s">
        <v>20</v>
      </c>
      <c r="F799" s="186"/>
      <c r="G799" s="186"/>
      <c r="H799" s="186"/>
      <c r="V799" s="17"/>
      <c r="X799" s="23" t="s">
        <v>32</v>
      </c>
      <c r="Y799" s="20">
        <f>IF(B1599="PAGADO",0,C804)</f>
        <v>0</v>
      </c>
      <c r="AA799" s="186" t="s">
        <v>20</v>
      </c>
      <c r="AB799" s="186"/>
      <c r="AC799" s="186"/>
      <c r="AD799" s="18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7" t="str">
        <f>IF(Y804&lt;0,"NO PAGAR","COBRAR'")</f>
        <v>COBRAR'</v>
      </c>
      <c r="Y805" s="18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87" t="str">
        <f>IF(C804&lt;0,"NO PAGAR","COBRAR'")</f>
        <v>COBRAR'</v>
      </c>
      <c r="C806" s="18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2" t="s">
        <v>7</v>
      </c>
      <c r="F815" s="183"/>
      <c r="G815" s="18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2" t="s">
        <v>7</v>
      </c>
      <c r="AB815" s="183"/>
      <c r="AC815" s="18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2" t="s">
        <v>7</v>
      </c>
      <c r="O817" s="183"/>
      <c r="P817" s="183"/>
      <c r="Q817" s="184"/>
      <c r="R817" s="18">
        <f>SUM(R801:R816)</f>
        <v>0</v>
      </c>
      <c r="S817" s="3"/>
      <c r="V817" s="17"/>
      <c r="X817" s="12"/>
      <c r="Y817" s="10"/>
      <c r="AJ817" s="182" t="s">
        <v>7</v>
      </c>
      <c r="AK817" s="183"/>
      <c r="AL817" s="183"/>
      <c r="AM817" s="18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88" t="s">
        <v>29</v>
      </c>
      <c r="AD841" s="188"/>
      <c r="AE841" s="188"/>
    </row>
    <row r="842" spans="2:41">
      <c r="H842" s="185" t="s">
        <v>28</v>
      </c>
      <c r="I842" s="185"/>
      <c r="J842" s="185"/>
      <c r="V842" s="17"/>
      <c r="AC842" s="188"/>
      <c r="AD842" s="188"/>
      <c r="AE842" s="188"/>
    </row>
    <row r="843" spans="2:41">
      <c r="H843" s="185"/>
      <c r="I843" s="185"/>
      <c r="J843" s="185"/>
      <c r="V843" s="17"/>
      <c r="AC843" s="188"/>
      <c r="AD843" s="188"/>
      <c r="AE843" s="188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86" t="s">
        <v>20</v>
      </c>
      <c r="F847" s="186"/>
      <c r="G847" s="186"/>
      <c r="H847" s="186"/>
      <c r="V847" s="17"/>
      <c r="X847" s="23" t="s">
        <v>32</v>
      </c>
      <c r="Y847" s="20">
        <f>IF(B847="PAGADO",0,C852)</f>
        <v>0</v>
      </c>
      <c r="AA847" s="186" t="s">
        <v>20</v>
      </c>
      <c r="AB847" s="186"/>
      <c r="AC847" s="186"/>
      <c r="AD847" s="18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89" t="str">
        <f>IF(C852&lt;0,"NO PAGAR","COBRAR")</f>
        <v>COBRAR</v>
      </c>
      <c r="C853" s="18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9" t="str">
        <f>IF(Y852&lt;0,"NO PAGAR","COBRAR")</f>
        <v>COBRAR</v>
      </c>
      <c r="Y853" s="18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0" t="s">
        <v>9</v>
      </c>
      <c r="C854" s="18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0" t="s">
        <v>9</v>
      </c>
      <c r="Y854" s="18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85" t="s">
        <v>30</v>
      </c>
      <c r="I887" s="185"/>
      <c r="J887" s="185"/>
      <c r="V887" s="17"/>
      <c r="AA887" s="185" t="s">
        <v>31</v>
      </c>
      <c r="AB887" s="185"/>
      <c r="AC887" s="185"/>
    </row>
    <row r="888" spans="1:43">
      <c r="H888" s="185"/>
      <c r="I888" s="185"/>
      <c r="J888" s="185"/>
      <c r="V888" s="17"/>
      <c r="AA888" s="185"/>
      <c r="AB888" s="185"/>
      <c r="AC888" s="18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86" t="s">
        <v>20</v>
      </c>
      <c r="F892" s="186"/>
      <c r="G892" s="186"/>
      <c r="H892" s="186"/>
      <c r="V892" s="17"/>
      <c r="X892" s="23" t="s">
        <v>32</v>
      </c>
      <c r="Y892" s="20">
        <f>IF(B1692="PAGADO",0,C897)</f>
        <v>0</v>
      </c>
      <c r="AA892" s="186" t="s">
        <v>20</v>
      </c>
      <c r="AB892" s="186"/>
      <c r="AC892" s="186"/>
      <c r="AD892" s="18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7" t="str">
        <f>IF(Y897&lt;0,"NO PAGAR","COBRAR'")</f>
        <v>COBRAR'</v>
      </c>
      <c r="Y898" s="18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87" t="str">
        <f>IF(C897&lt;0,"NO PAGAR","COBRAR'")</f>
        <v>COBRAR'</v>
      </c>
      <c r="C899" s="18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0" t="s">
        <v>9</v>
      </c>
      <c r="C900" s="18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0" t="s">
        <v>9</v>
      </c>
      <c r="Y900" s="18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2" t="s">
        <v>7</v>
      </c>
      <c r="F908" s="183"/>
      <c r="G908" s="18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2" t="s">
        <v>7</v>
      </c>
      <c r="AB908" s="183"/>
      <c r="AC908" s="18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2" t="s">
        <v>7</v>
      </c>
      <c r="O910" s="183"/>
      <c r="P910" s="183"/>
      <c r="Q910" s="184"/>
      <c r="R910" s="18">
        <f>SUM(R894:R909)</f>
        <v>0</v>
      </c>
      <c r="S910" s="3"/>
      <c r="V910" s="17"/>
      <c r="X910" s="12"/>
      <c r="Y910" s="10"/>
      <c r="AJ910" s="182" t="s">
        <v>7</v>
      </c>
      <c r="AK910" s="183"/>
      <c r="AL910" s="183"/>
      <c r="AM910" s="18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88" t="s">
        <v>29</v>
      </c>
      <c r="AD935" s="188"/>
      <c r="AE935" s="188"/>
    </row>
    <row r="936" spans="2:41">
      <c r="H936" s="185" t="s">
        <v>28</v>
      </c>
      <c r="I936" s="185"/>
      <c r="J936" s="185"/>
      <c r="V936" s="17"/>
      <c r="AC936" s="188"/>
      <c r="AD936" s="188"/>
      <c r="AE936" s="188"/>
    </row>
    <row r="937" spans="2:41">
      <c r="H937" s="185"/>
      <c r="I937" s="185"/>
      <c r="J937" s="185"/>
      <c r="V937" s="17"/>
      <c r="AC937" s="188"/>
      <c r="AD937" s="188"/>
      <c r="AE937" s="188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86" t="s">
        <v>20</v>
      </c>
      <c r="F941" s="186"/>
      <c r="G941" s="186"/>
      <c r="H941" s="186"/>
      <c r="V941" s="17"/>
      <c r="X941" s="23" t="s">
        <v>32</v>
      </c>
      <c r="Y941" s="20">
        <f>IF(B941="PAGADO",0,C946)</f>
        <v>0</v>
      </c>
      <c r="AA941" s="186" t="s">
        <v>20</v>
      </c>
      <c r="AB941" s="186"/>
      <c r="AC941" s="186"/>
      <c r="AD941" s="18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89" t="str">
        <f>IF(C946&lt;0,"NO PAGAR","COBRAR")</f>
        <v>COBRAR</v>
      </c>
      <c r="C947" s="18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9" t="str">
        <f>IF(Y946&lt;0,"NO PAGAR","COBRAR")</f>
        <v>COBRAR</v>
      </c>
      <c r="Y947" s="18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0" t="s">
        <v>9</v>
      </c>
      <c r="C948" s="18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0" t="s">
        <v>9</v>
      </c>
      <c r="Y948" s="18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85" t="s">
        <v>30</v>
      </c>
      <c r="I981" s="185"/>
      <c r="J981" s="185"/>
      <c r="V981" s="17"/>
      <c r="AA981" s="185" t="s">
        <v>31</v>
      </c>
      <c r="AB981" s="185"/>
      <c r="AC981" s="185"/>
    </row>
    <row r="982" spans="1:43">
      <c r="H982" s="185"/>
      <c r="I982" s="185"/>
      <c r="J982" s="185"/>
      <c r="V982" s="17"/>
      <c r="AA982" s="185"/>
      <c r="AB982" s="185"/>
      <c r="AC982" s="18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86" t="s">
        <v>20</v>
      </c>
      <c r="F986" s="186"/>
      <c r="G986" s="186"/>
      <c r="H986" s="186"/>
      <c r="V986" s="17"/>
      <c r="X986" s="23" t="s">
        <v>32</v>
      </c>
      <c r="Y986" s="20">
        <f>IF(B1786="PAGADO",0,C991)</f>
        <v>0</v>
      </c>
      <c r="AA986" s="186" t="s">
        <v>20</v>
      </c>
      <c r="AB986" s="186"/>
      <c r="AC986" s="186"/>
      <c r="AD986" s="18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7" t="str">
        <f>IF(Y991&lt;0,"NO PAGAR","COBRAR'")</f>
        <v>COBRAR'</v>
      </c>
      <c r="Y992" s="18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87" t="str">
        <f>IF(C991&lt;0,"NO PAGAR","COBRAR'")</f>
        <v>COBRAR'</v>
      </c>
      <c r="C993" s="18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2" t="s">
        <v>7</v>
      </c>
      <c r="F1002" s="183"/>
      <c r="G1002" s="18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2" t="s">
        <v>7</v>
      </c>
      <c r="AB1002" s="183"/>
      <c r="AC1002" s="18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2" t="s">
        <v>7</v>
      </c>
      <c r="O1004" s="183"/>
      <c r="P1004" s="183"/>
      <c r="Q1004" s="184"/>
      <c r="R1004" s="18">
        <f>SUM(R988:R1003)</f>
        <v>0</v>
      </c>
      <c r="S1004" s="3"/>
      <c r="V1004" s="17"/>
      <c r="X1004" s="12"/>
      <c r="Y1004" s="10"/>
      <c r="AJ1004" s="182" t="s">
        <v>7</v>
      </c>
      <c r="AK1004" s="183"/>
      <c r="AL1004" s="183"/>
      <c r="AM1004" s="18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88" t="s">
        <v>29</v>
      </c>
      <c r="AD1028" s="188"/>
      <c r="AE1028" s="188"/>
    </row>
    <row r="1029" spans="2:41">
      <c r="H1029" s="185" t="s">
        <v>28</v>
      </c>
      <c r="I1029" s="185"/>
      <c r="J1029" s="185"/>
      <c r="V1029" s="17"/>
      <c r="AC1029" s="188"/>
      <c r="AD1029" s="188"/>
      <c r="AE1029" s="188"/>
    </row>
    <row r="1030" spans="2:41">
      <c r="H1030" s="185"/>
      <c r="I1030" s="185"/>
      <c r="J1030" s="185"/>
      <c r="V1030" s="17"/>
      <c r="AC1030" s="188"/>
      <c r="AD1030" s="188"/>
      <c r="AE1030" s="188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86" t="s">
        <v>20</v>
      </c>
      <c r="F1034" s="186"/>
      <c r="G1034" s="186"/>
      <c r="H1034" s="186"/>
      <c r="V1034" s="17"/>
      <c r="X1034" s="23" t="s">
        <v>32</v>
      </c>
      <c r="Y1034" s="20">
        <f>IF(B1034="PAGADO",0,C1039)</f>
        <v>0</v>
      </c>
      <c r="AA1034" s="186" t="s">
        <v>20</v>
      </c>
      <c r="AB1034" s="186"/>
      <c r="AC1034" s="186"/>
      <c r="AD1034" s="18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89" t="str">
        <f>IF(C1039&lt;0,"NO PAGAR","COBRAR")</f>
        <v>COBRAR</v>
      </c>
      <c r="C1040" s="18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9" t="str">
        <f>IF(Y1039&lt;0,"NO PAGAR","COBRAR")</f>
        <v>COBRAR</v>
      </c>
      <c r="Y1040" s="18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0" t="s">
        <v>9</v>
      </c>
      <c r="C1041" s="18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0" t="s">
        <v>9</v>
      </c>
      <c r="Y1041" s="18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85" t="s">
        <v>30</v>
      </c>
      <c r="I1074" s="185"/>
      <c r="J1074" s="185"/>
      <c r="V1074" s="17"/>
      <c r="AA1074" s="185" t="s">
        <v>31</v>
      </c>
      <c r="AB1074" s="185"/>
      <c r="AC1074" s="185"/>
    </row>
    <row r="1075" spans="2:41">
      <c r="H1075" s="185"/>
      <c r="I1075" s="185"/>
      <c r="J1075" s="185"/>
      <c r="V1075" s="17"/>
      <c r="AA1075" s="185"/>
      <c r="AB1075" s="185"/>
      <c r="AC1075" s="18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86" t="s">
        <v>20</v>
      </c>
      <c r="F1079" s="186"/>
      <c r="G1079" s="186"/>
      <c r="H1079" s="186"/>
      <c r="V1079" s="17"/>
      <c r="X1079" s="23" t="s">
        <v>32</v>
      </c>
      <c r="Y1079" s="20">
        <f>IF(B1879="PAGADO",0,C1084)</f>
        <v>0</v>
      </c>
      <c r="AA1079" s="186" t="s">
        <v>20</v>
      </c>
      <c r="AB1079" s="186"/>
      <c r="AC1079" s="186"/>
      <c r="AD1079" s="18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7" t="str">
        <f>IF(Y1084&lt;0,"NO PAGAR","COBRAR'")</f>
        <v>COBRAR'</v>
      </c>
      <c r="Y1085" s="18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87" t="str">
        <f>IF(C1084&lt;0,"NO PAGAR","COBRAR'")</f>
        <v>COBRAR'</v>
      </c>
      <c r="C1086" s="18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0" t="s">
        <v>9</v>
      </c>
      <c r="C1087" s="18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0" t="s">
        <v>9</v>
      </c>
      <c r="Y1087" s="18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2" t="s">
        <v>7</v>
      </c>
      <c r="F1095" s="183"/>
      <c r="G1095" s="18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2" t="s">
        <v>7</v>
      </c>
      <c r="AB1095" s="183"/>
      <c r="AC1095" s="18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2" t="s">
        <v>7</v>
      </c>
      <c r="O1097" s="183"/>
      <c r="P1097" s="183"/>
      <c r="Q1097" s="184"/>
      <c r="R1097" s="18">
        <f>SUM(R1081:R1096)</f>
        <v>0</v>
      </c>
      <c r="S1097" s="3"/>
      <c r="V1097" s="17"/>
      <c r="X1097" s="12"/>
      <c r="Y1097" s="10"/>
      <c r="AJ1097" s="182" t="s">
        <v>7</v>
      </c>
      <c r="AK1097" s="183"/>
      <c r="AL1097" s="183"/>
      <c r="AM1097" s="18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6" t="s">
        <v>224</v>
      </c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215</v>
      </c>
      <c r="AB8" s="186"/>
      <c r="AC8" s="186"/>
      <c r="AD8" s="18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6" t="s">
        <v>202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238</v>
      </c>
      <c r="AB53" s="186"/>
      <c r="AC53" s="186"/>
      <c r="AD53" s="18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86" t="s">
        <v>20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8" t="s">
        <v>29</v>
      </c>
      <c r="AD194" s="188"/>
      <c r="AE194" s="188"/>
    </row>
    <row r="195" spans="2:41">
      <c r="H195" s="185" t="s">
        <v>28</v>
      </c>
      <c r="I195" s="185"/>
      <c r="J195" s="185"/>
      <c r="V195" s="17"/>
      <c r="AC195" s="188"/>
      <c r="AD195" s="188"/>
      <c r="AE195" s="188"/>
    </row>
    <row r="196" spans="2:41">
      <c r="H196" s="185"/>
      <c r="I196" s="185"/>
      <c r="J196" s="185"/>
      <c r="V196" s="17"/>
      <c r="AC196" s="188"/>
      <c r="AD196" s="188"/>
      <c r="AE196" s="18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86" t="s">
        <v>400</v>
      </c>
      <c r="F200" s="186"/>
      <c r="G200" s="186"/>
      <c r="H200" s="186"/>
      <c r="V200" s="17"/>
      <c r="X200" s="23" t="s">
        <v>82</v>
      </c>
      <c r="Y200" s="20">
        <f>IF(B200="PAGADO",0,C205)</f>
        <v>0</v>
      </c>
      <c r="AA200" s="186" t="s">
        <v>437</v>
      </c>
      <c r="AB200" s="186"/>
      <c r="AC200" s="186"/>
      <c r="AD200" s="18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50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>
      <c r="H241" s="185"/>
      <c r="I241" s="185"/>
      <c r="J241" s="185"/>
      <c r="V241" s="17"/>
      <c r="AA241" s="185"/>
      <c r="AB241" s="185"/>
      <c r="AC241" s="18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86" t="s">
        <v>515</v>
      </c>
      <c r="F245" s="186"/>
      <c r="G245" s="186"/>
      <c r="H245" s="186"/>
      <c r="O245" s="205" t="s">
        <v>248</v>
      </c>
      <c r="P245" s="205"/>
      <c r="Q245" s="205"/>
      <c r="R245" s="205"/>
      <c r="V245" s="17"/>
      <c r="X245" s="23" t="s">
        <v>32</v>
      </c>
      <c r="Y245" s="20">
        <f>IF(B245="PAGADO",0,C250)</f>
        <v>0</v>
      </c>
      <c r="AA245" s="186" t="s">
        <v>400</v>
      </c>
      <c r="AB245" s="186"/>
      <c r="AC245" s="186"/>
      <c r="AD245" s="18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NO PAGAR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7" t="str">
        <f>IF(C250&lt;0,"NO PAGAR","COBRAR'")</f>
        <v>COBRAR'</v>
      </c>
      <c r="C252" s="18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520</v>
      </c>
      <c r="S263" s="3"/>
      <c r="V263" s="17"/>
      <c r="X263" s="12"/>
      <c r="Y263" s="10"/>
      <c r="AE263" t="s">
        <v>561</v>
      </c>
      <c r="AJ263" s="182" t="s">
        <v>7</v>
      </c>
      <c r="AK263" s="183"/>
      <c r="AL263" s="183"/>
      <c r="AM263" s="18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8" t="s">
        <v>29</v>
      </c>
      <c r="AD286" s="188"/>
      <c r="AE286" s="188"/>
    </row>
    <row r="287" spans="2:31">
      <c r="H287" s="185" t="s">
        <v>28</v>
      </c>
      <c r="I287" s="185"/>
      <c r="J287" s="185"/>
      <c r="V287" s="17"/>
      <c r="AC287" s="188"/>
      <c r="AD287" s="188"/>
      <c r="AE287" s="188"/>
    </row>
    <row r="288" spans="2:31">
      <c r="H288" s="185"/>
      <c r="I288" s="185"/>
      <c r="J288" s="185"/>
      <c r="V288" s="17"/>
      <c r="AC288" s="188"/>
      <c r="AD288" s="188"/>
      <c r="AE288" s="18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86" t="s">
        <v>20</v>
      </c>
      <c r="F292" s="186"/>
      <c r="G292" s="186"/>
      <c r="H292" s="186"/>
      <c r="V292" s="17"/>
      <c r="X292" s="23" t="s">
        <v>32</v>
      </c>
      <c r="Y292" s="20">
        <f>IF(B292="PAGADO",0,C297)</f>
        <v>-200</v>
      </c>
      <c r="AA292" s="186" t="s">
        <v>612</v>
      </c>
      <c r="AB292" s="186"/>
      <c r="AC292" s="186"/>
      <c r="AD292" s="18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2" t="s">
        <v>7</v>
      </c>
      <c r="AB308" s="183"/>
      <c r="AC308" s="18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>
      <c r="H333" s="185"/>
      <c r="I333" s="185"/>
      <c r="J333" s="185"/>
      <c r="V333" s="17"/>
      <c r="AA333" s="185"/>
      <c r="AB333" s="185"/>
      <c r="AC333" s="18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86" t="s">
        <v>20</v>
      </c>
      <c r="F337" s="186"/>
      <c r="G337" s="186"/>
      <c r="H337" s="186"/>
      <c r="V337" s="17"/>
      <c r="X337" s="23" t="s">
        <v>32</v>
      </c>
      <c r="Y337" s="20">
        <f>IF(B1129="PAGADO",0,C342)</f>
        <v>14</v>
      </c>
      <c r="AA337" s="186" t="s">
        <v>20</v>
      </c>
      <c r="AB337" s="186"/>
      <c r="AC337" s="186"/>
      <c r="AD337" s="18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COBRAR'</v>
      </c>
      <c r="Y343" s="18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7" t="str">
        <f>IF(C342&lt;0,"NO PAGAR","COBRAR'")</f>
        <v>COBRAR'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8" t="s">
        <v>29</v>
      </c>
      <c r="AD379" s="188"/>
      <c r="AE379" s="188"/>
    </row>
    <row r="380" spans="2:31">
      <c r="H380" s="185" t="s">
        <v>28</v>
      </c>
      <c r="I380" s="185"/>
      <c r="J380" s="185"/>
      <c r="V380" s="17"/>
      <c r="AC380" s="188"/>
      <c r="AD380" s="188"/>
      <c r="AE380" s="188"/>
    </row>
    <row r="381" spans="2:31">
      <c r="H381" s="185"/>
      <c r="I381" s="185"/>
      <c r="J381" s="185"/>
      <c r="V381" s="17"/>
      <c r="AC381" s="188"/>
      <c r="AD381" s="188"/>
      <c r="AE381" s="18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86" t="s">
        <v>20</v>
      </c>
      <c r="F385" s="186"/>
      <c r="G385" s="186"/>
      <c r="H385" s="186"/>
      <c r="V385" s="17"/>
      <c r="X385" s="23" t="s">
        <v>32</v>
      </c>
      <c r="Y385" s="20">
        <f>IF(B385="PAGADO",0,C390)</f>
        <v>14</v>
      </c>
      <c r="AA385" s="186" t="s">
        <v>20</v>
      </c>
      <c r="AB385" s="186"/>
      <c r="AC385" s="186"/>
      <c r="AD385" s="18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9" t="str">
        <f>IF(C390&lt;0,"NO PAGAR","COBRAR")</f>
        <v>COBRAR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COBRAR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85" t="s">
        <v>30</v>
      </c>
      <c r="I425" s="185"/>
      <c r="J425" s="185"/>
      <c r="V425" s="17"/>
      <c r="AA425" s="185" t="s">
        <v>31</v>
      </c>
      <c r="AB425" s="185"/>
      <c r="AC425" s="185"/>
    </row>
    <row r="426" spans="1:43">
      <c r="H426" s="185"/>
      <c r="I426" s="185"/>
      <c r="J426" s="185"/>
      <c r="V426" s="17"/>
      <c r="AA426" s="185"/>
      <c r="AB426" s="185"/>
      <c r="AC426" s="18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86" t="s">
        <v>437</v>
      </c>
      <c r="F430" s="186"/>
      <c r="G430" s="186"/>
      <c r="H430" s="186"/>
      <c r="V430" s="17"/>
      <c r="X430" s="23" t="s">
        <v>75</v>
      </c>
      <c r="Y430" s="20">
        <f>IF(B430="PAGADO",0,C435)</f>
        <v>0</v>
      </c>
      <c r="AA430" s="186" t="s">
        <v>20</v>
      </c>
      <c r="AB430" s="186"/>
      <c r="AC430" s="186"/>
      <c r="AD430" s="18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7" t="str">
        <f>IF(Y435&lt;0,"NO PAGAR","COBRAR'")</f>
        <v>COBRAR'</v>
      </c>
      <c r="Y436" s="18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87" t="str">
        <f>IF(C435&lt;0,"NO PAGAR","COBRAR'")</f>
        <v>COBRAR'</v>
      </c>
      <c r="C437" s="18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2" t="s">
        <v>7</v>
      </c>
      <c r="F446" s="183"/>
      <c r="G446" s="18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88" t="s">
        <v>29</v>
      </c>
      <c r="AD468" s="188"/>
      <c r="AE468" s="188"/>
    </row>
    <row r="469" spans="2:41">
      <c r="H469" s="185" t="s">
        <v>28</v>
      </c>
      <c r="I469" s="185"/>
      <c r="J469" s="185"/>
      <c r="V469" s="17"/>
      <c r="AC469" s="188"/>
      <c r="AD469" s="188"/>
      <c r="AE469" s="188"/>
    </row>
    <row r="470" spans="2:41">
      <c r="H470" s="185"/>
      <c r="I470" s="185"/>
      <c r="J470" s="185"/>
      <c r="V470" s="17"/>
      <c r="AC470" s="188"/>
      <c r="AD470" s="188"/>
      <c r="AE470" s="188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86" t="s">
        <v>20</v>
      </c>
      <c r="F474" s="186"/>
      <c r="G474" s="186"/>
      <c r="H474" s="186"/>
      <c r="V474" s="17"/>
      <c r="X474" s="23" t="s">
        <v>32</v>
      </c>
      <c r="Y474" s="20">
        <f>IF(B474="PAGADO",0,C479)</f>
        <v>0</v>
      </c>
      <c r="AA474" s="186" t="s">
        <v>20</v>
      </c>
      <c r="AB474" s="186"/>
      <c r="AC474" s="186"/>
      <c r="AD474" s="18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89" t="str">
        <f>IF(C479&lt;0,"NO PAGAR","COBRAR")</f>
        <v>COBRAR</v>
      </c>
      <c r="C480" s="18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9" t="str">
        <f>IF(Y479&lt;0,"NO PAGAR","COBRAR")</f>
        <v>COBRAR</v>
      </c>
      <c r="Y480" s="18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0" t="s">
        <v>9</v>
      </c>
      <c r="C481" s="18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0" t="s">
        <v>9</v>
      </c>
      <c r="Y481" s="18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2" t="s">
        <v>7</v>
      </c>
      <c r="F490" s="183"/>
      <c r="G490" s="18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2" t="s">
        <v>7</v>
      </c>
      <c r="AB490" s="183"/>
      <c r="AC490" s="18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2" t="s">
        <v>7</v>
      </c>
      <c r="O492" s="183"/>
      <c r="P492" s="183"/>
      <c r="Q492" s="184"/>
      <c r="R492" s="18">
        <f>SUM(R476:R491)</f>
        <v>0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85" t="s">
        <v>30</v>
      </c>
      <c r="I514" s="185"/>
      <c r="J514" s="185"/>
      <c r="V514" s="17"/>
      <c r="AA514" s="185" t="s">
        <v>31</v>
      </c>
      <c r="AB514" s="185"/>
      <c r="AC514" s="185"/>
    </row>
    <row r="515" spans="2:41">
      <c r="H515" s="185"/>
      <c r="I515" s="185"/>
      <c r="J515" s="185"/>
      <c r="V515" s="17"/>
      <c r="AA515" s="185"/>
      <c r="AB515" s="185"/>
      <c r="AC515" s="18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86" t="s">
        <v>20</v>
      </c>
      <c r="F519" s="186"/>
      <c r="G519" s="186"/>
      <c r="H519" s="186"/>
      <c r="V519" s="17"/>
      <c r="X519" s="23" t="s">
        <v>32</v>
      </c>
      <c r="Y519" s="20">
        <f>IF(B1319="PAGADO",0,C524)</f>
        <v>0</v>
      </c>
      <c r="AA519" s="186" t="s">
        <v>20</v>
      </c>
      <c r="AB519" s="186"/>
      <c r="AC519" s="186"/>
      <c r="AD519" s="18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7" t="str">
        <f>IF(Y524&lt;0,"NO PAGAR","COBRAR'")</f>
        <v>COBRAR'</v>
      </c>
      <c r="Y525" s="18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87" t="str">
        <f>IF(C524&lt;0,"NO PAGAR","COBRAR'")</f>
        <v>COBRAR'</v>
      </c>
      <c r="C526" s="18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2" t="s">
        <v>7</v>
      </c>
      <c r="F535" s="183"/>
      <c r="G535" s="18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2" t="s">
        <v>7</v>
      </c>
      <c r="AB535" s="183"/>
      <c r="AC535" s="18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2" t="s">
        <v>7</v>
      </c>
      <c r="O537" s="183"/>
      <c r="P537" s="183"/>
      <c r="Q537" s="184"/>
      <c r="R537" s="18">
        <f>SUM(R521:R536)</f>
        <v>0</v>
      </c>
      <c r="S537" s="3"/>
      <c r="V537" s="17"/>
      <c r="X537" s="12"/>
      <c r="Y537" s="10"/>
      <c r="AJ537" s="182" t="s">
        <v>7</v>
      </c>
      <c r="AK537" s="183"/>
      <c r="AL537" s="183"/>
      <c r="AM537" s="18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88" t="s">
        <v>29</v>
      </c>
      <c r="AD567" s="188"/>
      <c r="AE567" s="188"/>
    </row>
    <row r="568" spans="2:41">
      <c r="H568" s="185" t="s">
        <v>28</v>
      </c>
      <c r="I568" s="185"/>
      <c r="J568" s="185"/>
      <c r="V568" s="17"/>
      <c r="AC568" s="188"/>
      <c r="AD568" s="188"/>
      <c r="AE568" s="188"/>
    </row>
    <row r="569" spans="2:41">
      <c r="H569" s="185"/>
      <c r="I569" s="185"/>
      <c r="J569" s="185"/>
      <c r="V569" s="17"/>
      <c r="AC569" s="188"/>
      <c r="AD569" s="188"/>
      <c r="AE569" s="188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86" t="s">
        <v>20</v>
      </c>
      <c r="F573" s="186"/>
      <c r="G573" s="186"/>
      <c r="H573" s="186"/>
      <c r="V573" s="17"/>
      <c r="X573" s="23" t="s">
        <v>32</v>
      </c>
      <c r="Y573" s="20">
        <f>IF(B573="PAGADO",0,C578)</f>
        <v>0</v>
      </c>
      <c r="AA573" s="186" t="s">
        <v>20</v>
      </c>
      <c r="AB573" s="186"/>
      <c r="AC573" s="186"/>
      <c r="AD573" s="18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89" t="str">
        <f>IF(C578&lt;0,"NO PAGAR","COBRAR")</f>
        <v>COBRAR</v>
      </c>
      <c r="C579" s="18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9" t="str">
        <f>IF(Y578&lt;0,"NO PAGAR","COBRAR")</f>
        <v>COBRAR</v>
      </c>
      <c r="Y579" s="18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0" t="s">
        <v>9</v>
      </c>
      <c r="C580" s="18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0" t="s">
        <v>9</v>
      </c>
      <c r="Y580" s="18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2" t="s">
        <v>7</v>
      </c>
      <c r="F589" s="183"/>
      <c r="G589" s="18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2" t="s">
        <v>7</v>
      </c>
      <c r="AB589" s="183"/>
      <c r="AC589" s="18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2" t="s">
        <v>7</v>
      </c>
      <c r="O591" s="183"/>
      <c r="P591" s="183"/>
      <c r="Q591" s="184"/>
      <c r="R591" s="18">
        <f>SUM(R575:R590)</f>
        <v>0</v>
      </c>
      <c r="S591" s="3"/>
      <c r="V591" s="17"/>
      <c r="X591" s="12"/>
      <c r="Y591" s="10"/>
      <c r="AJ591" s="182" t="s">
        <v>7</v>
      </c>
      <c r="AK591" s="183"/>
      <c r="AL591" s="183"/>
      <c r="AM591" s="18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85" t="s">
        <v>30</v>
      </c>
      <c r="I613" s="185"/>
      <c r="J613" s="185"/>
      <c r="V613" s="17"/>
      <c r="AA613" s="185" t="s">
        <v>31</v>
      </c>
      <c r="AB613" s="185"/>
      <c r="AC613" s="185"/>
    </row>
    <row r="614" spans="1:43">
      <c r="H614" s="185"/>
      <c r="I614" s="185"/>
      <c r="J614" s="185"/>
      <c r="V614" s="17"/>
      <c r="AA614" s="185"/>
      <c r="AB614" s="185"/>
      <c r="AC614" s="18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86" t="s">
        <v>20</v>
      </c>
      <c r="F618" s="186"/>
      <c r="G618" s="186"/>
      <c r="H618" s="186"/>
      <c r="V618" s="17"/>
      <c r="X618" s="23" t="s">
        <v>32</v>
      </c>
      <c r="Y618" s="20">
        <f>IF(B1418="PAGADO",0,C623)</f>
        <v>0</v>
      </c>
      <c r="AA618" s="186" t="s">
        <v>20</v>
      </c>
      <c r="AB618" s="186"/>
      <c r="AC618" s="186"/>
      <c r="AD618" s="18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7" t="str">
        <f>IF(Y623&lt;0,"NO PAGAR","COBRAR'")</f>
        <v>COBRAR'</v>
      </c>
      <c r="Y624" s="18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87" t="str">
        <f>IF(C623&lt;0,"NO PAGAR","COBRAR'")</f>
        <v>COBRAR'</v>
      </c>
      <c r="C625" s="18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0" t="s">
        <v>9</v>
      </c>
      <c r="C626" s="18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0" t="s">
        <v>9</v>
      </c>
      <c r="Y626" s="18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2" t="s">
        <v>7</v>
      </c>
      <c r="F634" s="183"/>
      <c r="G634" s="18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2" t="s">
        <v>7</v>
      </c>
      <c r="AB634" s="183"/>
      <c r="AC634" s="18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2" t="s">
        <v>7</v>
      </c>
      <c r="O636" s="183"/>
      <c r="P636" s="183"/>
      <c r="Q636" s="184"/>
      <c r="R636" s="18">
        <f>SUM(R620:R635)</f>
        <v>0</v>
      </c>
      <c r="S636" s="3"/>
      <c r="V636" s="17"/>
      <c r="X636" s="12"/>
      <c r="Y636" s="10"/>
      <c r="AJ636" s="182" t="s">
        <v>7</v>
      </c>
      <c r="AK636" s="183"/>
      <c r="AL636" s="183"/>
      <c r="AM636" s="18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88" t="s">
        <v>29</v>
      </c>
      <c r="AD660" s="188"/>
      <c r="AE660" s="188"/>
    </row>
    <row r="661" spans="2:41">
      <c r="H661" s="185" t="s">
        <v>28</v>
      </c>
      <c r="I661" s="185"/>
      <c r="J661" s="185"/>
      <c r="V661" s="17"/>
      <c r="AC661" s="188"/>
      <c r="AD661" s="188"/>
      <c r="AE661" s="188"/>
    </row>
    <row r="662" spans="2:41">
      <c r="H662" s="185"/>
      <c r="I662" s="185"/>
      <c r="J662" s="185"/>
      <c r="V662" s="17"/>
      <c r="AC662" s="188"/>
      <c r="AD662" s="188"/>
      <c r="AE662" s="188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86" t="s">
        <v>20</v>
      </c>
      <c r="F666" s="186"/>
      <c r="G666" s="186"/>
      <c r="H666" s="186"/>
      <c r="V666" s="17"/>
      <c r="X666" s="23" t="s">
        <v>32</v>
      </c>
      <c r="Y666" s="20">
        <f>IF(B666="PAGADO",0,C671)</f>
        <v>0</v>
      </c>
      <c r="AA666" s="186" t="s">
        <v>20</v>
      </c>
      <c r="AB666" s="186"/>
      <c r="AC666" s="186"/>
      <c r="AD666" s="18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89" t="str">
        <f>IF(C671&lt;0,"NO PAGAR","COBRAR")</f>
        <v>COBRAR</v>
      </c>
      <c r="C672" s="18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9" t="str">
        <f>IF(Y671&lt;0,"NO PAGAR","COBRAR")</f>
        <v>COBRAR</v>
      </c>
      <c r="Y672" s="18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0" t="s">
        <v>9</v>
      </c>
      <c r="C673" s="18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0" t="s">
        <v>9</v>
      </c>
      <c r="Y673" s="18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2" t="s">
        <v>7</v>
      </c>
      <c r="F682" s="183"/>
      <c r="G682" s="18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2" t="s">
        <v>7</v>
      </c>
      <c r="AB682" s="183"/>
      <c r="AC682" s="18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2" t="s">
        <v>7</v>
      </c>
      <c r="O684" s="183"/>
      <c r="P684" s="183"/>
      <c r="Q684" s="184"/>
      <c r="R684" s="18">
        <f>SUM(R668:R683)</f>
        <v>0</v>
      </c>
      <c r="S684" s="3"/>
      <c r="V684" s="17"/>
      <c r="X684" s="12"/>
      <c r="Y684" s="10"/>
      <c r="AJ684" s="182" t="s">
        <v>7</v>
      </c>
      <c r="AK684" s="183"/>
      <c r="AL684" s="183"/>
      <c r="AM684" s="18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85" t="s">
        <v>30</v>
      </c>
      <c r="I706" s="185"/>
      <c r="J706" s="185"/>
      <c r="V706" s="17"/>
      <c r="AA706" s="185" t="s">
        <v>31</v>
      </c>
      <c r="AB706" s="185"/>
      <c r="AC706" s="185"/>
    </row>
    <row r="707" spans="2:41">
      <c r="H707" s="185"/>
      <c r="I707" s="185"/>
      <c r="J707" s="185"/>
      <c r="V707" s="17"/>
      <c r="AA707" s="185"/>
      <c r="AB707" s="185"/>
      <c r="AC707" s="18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86" t="s">
        <v>20</v>
      </c>
      <c r="F711" s="186"/>
      <c r="G711" s="186"/>
      <c r="H711" s="186"/>
      <c r="V711" s="17"/>
      <c r="X711" s="23" t="s">
        <v>32</v>
      </c>
      <c r="Y711" s="20">
        <f>IF(B1511="PAGADO",0,C716)</f>
        <v>0</v>
      </c>
      <c r="AA711" s="186" t="s">
        <v>20</v>
      </c>
      <c r="AB711" s="186"/>
      <c r="AC711" s="186"/>
      <c r="AD711" s="18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7" t="str">
        <f>IF(Y716&lt;0,"NO PAGAR","COBRAR'")</f>
        <v>COBRAR'</v>
      </c>
      <c r="Y717" s="18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87" t="str">
        <f>IF(C716&lt;0,"NO PAGAR","COBRAR'")</f>
        <v>COBRAR'</v>
      </c>
      <c r="C718" s="18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0" t="s">
        <v>9</v>
      </c>
      <c r="C719" s="18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0" t="s">
        <v>9</v>
      </c>
      <c r="Y719" s="18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2" t="s">
        <v>7</v>
      </c>
      <c r="F727" s="183"/>
      <c r="G727" s="18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2" t="s">
        <v>7</v>
      </c>
      <c r="AB727" s="183"/>
      <c r="AC727" s="18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2" t="s">
        <v>7</v>
      </c>
      <c r="O729" s="183"/>
      <c r="P729" s="183"/>
      <c r="Q729" s="184"/>
      <c r="R729" s="18">
        <f>SUM(R713:R728)</f>
        <v>0</v>
      </c>
      <c r="S729" s="3"/>
      <c r="V729" s="17"/>
      <c r="X729" s="12"/>
      <c r="Y729" s="10"/>
      <c r="AJ729" s="182" t="s">
        <v>7</v>
      </c>
      <c r="AK729" s="183"/>
      <c r="AL729" s="183"/>
      <c r="AM729" s="18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88" t="s">
        <v>29</v>
      </c>
      <c r="AD753" s="188"/>
      <c r="AE753" s="188"/>
    </row>
    <row r="754" spans="2:41">
      <c r="H754" s="185" t="s">
        <v>28</v>
      </c>
      <c r="I754" s="185"/>
      <c r="J754" s="185"/>
      <c r="V754" s="17"/>
      <c r="AC754" s="188"/>
      <c r="AD754" s="188"/>
      <c r="AE754" s="188"/>
    </row>
    <row r="755" spans="2:41">
      <c r="H755" s="185"/>
      <c r="I755" s="185"/>
      <c r="J755" s="185"/>
      <c r="V755" s="17"/>
      <c r="AC755" s="188"/>
      <c r="AD755" s="188"/>
      <c r="AE755" s="188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86" t="s">
        <v>20</v>
      </c>
      <c r="F759" s="186"/>
      <c r="G759" s="186"/>
      <c r="H759" s="186"/>
      <c r="V759" s="17"/>
      <c r="X759" s="23" t="s">
        <v>32</v>
      </c>
      <c r="Y759" s="20">
        <f>IF(B759="PAGADO",0,C764)</f>
        <v>0</v>
      </c>
      <c r="AA759" s="186" t="s">
        <v>20</v>
      </c>
      <c r="AB759" s="186"/>
      <c r="AC759" s="186"/>
      <c r="AD759" s="18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89" t="str">
        <f>IF(C764&lt;0,"NO PAGAR","COBRAR")</f>
        <v>COBRAR</v>
      </c>
      <c r="C765" s="18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9" t="str">
        <f>IF(Y764&lt;0,"NO PAGAR","COBRAR")</f>
        <v>COBRAR</v>
      </c>
      <c r="Y765" s="18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0" t="s">
        <v>9</v>
      </c>
      <c r="C766" s="18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0" t="s">
        <v>9</v>
      </c>
      <c r="Y766" s="18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2" t="s">
        <v>7</v>
      </c>
      <c r="F775" s="183"/>
      <c r="G775" s="18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2" t="s">
        <v>7</v>
      </c>
      <c r="AB775" s="183"/>
      <c r="AC775" s="18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2" t="s">
        <v>7</v>
      </c>
      <c r="O777" s="183"/>
      <c r="P777" s="183"/>
      <c r="Q777" s="184"/>
      <c r="R777" s="18">
        <f>SUM(R761:R776)</f>
        <v>0</v>
      </c>
      <c r="S777" s="3"/>
      <c r="V777" s="17"/>
      <c r="X777" s="12"/>
      <c r="Y777" s="10"/>
      <c r="AJ777" s="182" t="s">
        <v>7</v>
      </c>
      <c r="AK777" s="183"/>
      <c r="AL777" s="183"/>
      <c r="AM777" s="18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85" t="s">
        <v>30</v>
      </c>
      <c r="I799" s="185"/>
      <c r="J799" s="185"/>
      <c r="V799" s="17"/>
      <c r="AA799" s="185" t="s">
        <v>31</v>
      </c>
      <c r="AB799" s="185"/>
      <c r="AC799" s="185"/>
    </row>
    <row r="800" spans="1:43">
      <c r="H800" s="185"/>
      <c r="I800" s="185"/>
      <c r="J800" s="185"/>
      <c r="V800" s="17"/>
      <c r="AA800" s="185"/>
      <c r="AB800" s="185"/>
      <c r="AC800" s="18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86" t="s">
        <v>20</v>
      </c>
      <c r="F804" s="186"/>
      <c r="G804" s="186"/>
      <c r="H804" s="186"/>
      <c r="V804" s="17"/>
      <c r="X804" s="23" t="s">
        <v>32</v>
      </c>
      <c r="Y804" s="20">
        <f>IF(B1604="PAGADO",0,C809)</f>
        <v>0</v>
      </c>
      <c r="AA804" s="186" t="s">
        <v>20</v>
      </c>
      <c r="AB804" s="186"/>
      <c r="AC804" s="186"/>
      <c r="AD804" s="18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7" t="str">
        <f>IF(Y809&lt;0,"NO PAGAR","COBRAR'")</f>
        <v>COBRAR'</v>
      </c>
      <c r="Y810" s="18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87" t="str">
        <f>IF(C809&lt;0,"NO PAGAR","COBRAR'")</f>
        <v>COBRAR'</v>
      </c>
      <c r="C811" s="18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0" t="s">
        <v>9</v>
      </c>
      <c r="C812" s="18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0" t="s">
        <v>9</v>
      </c>
      <c r="Y812" s="18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2" t="s">
        <v>7</v>
      </c>
      <c r="F820" s="183"/>
      <c r="G820" s="18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2" t="s">
        <v>7</v>
      </c>
      <c r="AB820" s="183"/>
      <c r="AC820" s="18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2" t="s">
        <v>7</v>
      </c>
      <c r="O822" s="183"/>
      <c r="P822" s="183"/>
      <c r="Q822" s="184"/>
      <c r="R822" s="18">
        <f>SUM(R806:R821)</f>
        <v>0</v>
      </c>
      <c r="S822" s="3"/>
      <c r="V822" s="17"/>
      <c r="X822" s="12"/>
      <c r="Y822" s="10"/>
      <c r="AJ822" s="182" t="s">
        <v>7</v>
      </c>
      <c r="AK822" s="183"/>
      <c r="AL822" s="183"/>
      <c r="AM822" s="18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88" t="s">
        <v>29</v>
      </c>
      <c r="AD846" s="188"/>
      <c r="AE846" s="188"/>
    </row>
    <row r="847" spans="5:31">
      <c r="H847" s="185" t="s">
        <v>28</v>
      </c>
      <c r="I847" s="185"/>
      <c r="J847" s="185"/>
      <c r="V847" s="17"/>
      <c r="AC847" s="188"/>
      <c r="AD847" s="188"/>
      <c r="AE847" s="188"/>
    </row>
    <row r="848" spans="5:31">
      <c r="H848" s="185"/>
      <c r="I848" s="185"/>
      <c r="J848" s="185"/>
      <c r="V848" s="17"/>
      <c r="AC848" s="188"/>
      <c r="AD848" s="188"/>
      <c r="AE848" s="188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86" t="s">
        <v>20</v>
      </c>
      <c r="F852" s="186"/>
      <c r="G852" s="186"/>
      <c r="H852" s="186"/>
      <c r="V852" s="17"/>
      <c r="X852" s="23" t="s">
        <v>32</v>
      </c>
      <c r="Y852" s="20">
        <f>IF(B852="PAGADO",0,C857)</f>
        <v>0</v>
      </c>
      <c r="AA852" s="186" t="s">
        <v>20</v>
      </c>
      <c r="AB852" s="186"/>
      <c r="AC852" s="186"/>
      <c r="AD852" s="18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89" t="str">
        <f>IF(C857&lt;0,"NO PAGAR","COBRAR")</f>
        <v>COBRAR</v>
      </c>
      <c r="C858" s="18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9" t="str">
        <f>IF(Y857&lt;0,"NO PAGAR","COBRAR")</f>
        <v>COBRAR</v>
      </c>
      <c r="Y858" s="18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0" t="s">
        <v>9</v>
      </c>
      <c r="C859" s="18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0" t="s">
        <v>9</v>
      </c>
      <c r="Y859" s="18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2" t="s">
        <v>7</v>
      </c>
      <c r="F868" s="183"/>
      <c r="G868" s="18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2" t="s">
        <v>7</v>
      </c>
      <c r="AB868" s="183"/>
      <c r="AC868" s="18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2" t="s">
        <v>7</v>
      </c>
      <c r="O870" s="183"/>
      <c r="P870" s="183"/>
      <c r="Q870" s="184"/>
      <c r="R870" s="18">
        <f>SUM(R854:R869)</f>
        <v>0</v>
      </c>
      <c r="S870" s="3"/>
      <c r="V870" s="17"/>
      <c r="X870" s="12"/>
      <c r="Y870" s="10"/>
      <c r="AJ870" s="182" t="s">
        <v>7</v>
      </c>
      <c r="AK870" s="183"/>
      <c r="AL870" s="183"/>
      <c r="AM870" s="18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85" t="s">
        <v>30</v>
      </c>
      <c r="I892" s="185"/>
      <c r="J892" s="185"/>
      <c r="V892" s="17"/>
      <c r="AA892" s="185" t="s">
        <v>31</v>
      </c>
      <c r="AB892" s="185"/>
      <c r="AC892" s="185"/>
    </row>
    <row r="893" spans="1:43">
      <c r="H893" s="185"/>
      <c r="I893" s="185"/>
      <c r="J893" s="185"/>
      <c r="V893" s="17"/>
      <c r="AA893" s="185"/>
      <c r="AB893" s="185"/>
      <c r="AC893" s="18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86" t="s">
        <v>20</v>
      </c>
      <c r="F897" s="186"/>
      <c r="G897" s="186"/>
      <c r="H897" s="186"/>
      <c r="V897" s="17"/>
      <c r="X897" s="23" t="s">
        <v>32</v>
      </c>
      <c r="Y897" s="20">
        <f>IF(B1697="PAGADO",0,C902)</f>
        <v>0</v>
      </c>
      <c r="AA897" s="186" t="s">
        <v>20</v>
      </c>
      <c r="AB897" s="186"/>
      <c r="AC897" s="186"/>
      <c r="AD897" s="18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7" t="str">
        <f>IF(Y902&lt;0,"NO PAGAR","COBRAR'")</f>
        <v>COBRAR'</v>
      </c>
      <c r="Y903" s="18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87" t="str">
        <f>IF(C902&lt;0,"NO PAGAR","COBRAR'")</f>
        <v>COBRAR'</v>
      </c>
      <c r="C904" s="18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0" t="s">
        <v>9</v>
      </c>
      <c r="C905" s="18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0" t="s">
        <v>9</v>
      </c>
      <c r="Y905" s="18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2" t="s">
        <v>7</v>
      </c>
      <c r="F913" s="183"/>
      <c r="G913" s="18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2" t="s">
        <v>7</v>
      </c>
      <c r="AB913" s="183"/>
      <c r="AC913" s="18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2" t="s">
        <v>7</v>
      </c>
      <c r="O915" s="183"/>
      <c r="P915" s="183"/>
      <c r="Q915" s="184"/>
      <c r="R915" s="18">
        <f>SUM(R899:R914)</f>
        <v>0</v>
      </c>
      <c r="S915" s="3"/>
      <c r="V915" s="17"/>
      <c r="X915" s="12"/>
      <c r="Y915" s="10"/>
      <c r="AJ915" s="182" t="s">
        <v>7</v>
      </c>
      <c r="AK915" s="183"/>
      <c r="AL915" s="183"/>
      <c r="AM915" s="18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88" t="s">
        <v>29</v>
      </c>
      <c r="AD940" s="188"/>
      <c r="AE940" s="188"/>
    </row>
    <row r="941" spans="8:31">
      <c r="H941" s="185" t="s">
        <v>28</v>
      </c>
      <c r="I941" s="185"/>
      <c r="J941" s="185"/>
      <c r="V941" s="17"/>
      <c r="AC941" s="188"/>
      <c r="AD941" s="188"/>
      <c r="AE941" s="188"/>
    </row>
    <row r="942" spans="8:31">
      <c r="H942" s="185"/>
      <c r="I942" s="185"/>
      <c r="J942" s="185"/>
      <c r="V942" s="17"/>
      <c r="AC942" s="188"/>
      <c r="AD942" s="188"/>
      <c r="AE942" s="188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86" t="s">
        <v>20</v>
      </c>
      <c r="F946" s="186"/>
      <c r="G946" s="186"/>
      <c r="H946" s="186"/>
      <c r="V946" s="17"/>
      <c r="X946" s="23" t="s">
        <v>32</v>
      </c>
      <c r="Y946" s="20">
        <f>IF(B946="PAGADO",0,C951)</f>
        <v>0</v>
      </c>
      <c r="AA946" s="186" t="s">
        <v>20</v>
      </c>
      <c r="AB946" s="186"/>
      <c r="AC946" s="186"/>
      <c r="AD946" s="18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89" t="str">
        <f>IF(C951&lt;0,"NO PAGAR","COBRAR")</f>
        <v>COBRAR</v>
      </c>
      <c r="C952" s="18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9" t="str">
        <f>IF(Y951&lt;0,"NO PAGAR","COBRAR")</f>
        <v>COBRAR</v>
      </c>
      <c r="Y952" s="18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0" t="s">
        <v>9</v>
      </c>
      <c r="C953" s="18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0" t="s">
        <v>9</v>
      </c>
      <c r="Y953" s="18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2" t="s">
        <v>7</v>
      </c>
      <c r="F962" s="183"/>
      <c r="G962" s="18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2" t="s">
        <v>7</v>
      </c>
      <c r="AB962" s="183"/>
      <c r="AC962" s="18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2" t="s">
        <v>7</v>
      </c>
      <c r="O964" s="183"/>
      <c r="P964" s="183"/>
      <c r="Q964" s="184"/>
      <c r="R964" s="18">
        <f>SUM(R948:R963)</f>
        <v>0</v>
      </c>
      <c r="S964" s="3"/>
      <c r="V964" s="17"/>
      <c r="X964" s="12"/>
      <c r="Y964" s="10"/>
      <c r="AJ964" s="182" t="s">
        <v>7</v>
      </c>
      <c r="AK964" s="183"/>
      <c r="AL964" s="183"/>
      <c r="AM964" s="18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85" t="s">
        <v>30</v>
      </c>
      <c r="I986" s="185"/>
      <c r="J986" s="185"/>
      <c r="V986" s="17"/>
      <c r="AA986" s="185" t="s">
        <v>31</v>
      </c>
      <c r="AB986" s="185"/>
      <c r="AC986" s="185"/>
    </row>
    <row r="987" spans="1:43">
      <c r="H987" s="185"/>
      <c r="I987" s="185"/>
      <c r="J987" s="185"/>
      <c r="V987" s="17"/>
      <c r="AA987" s="185"/>
      <c r="AB987" s="185"/>
      <c r="AC987" s="18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86" t="s">
        <v>20</v>
      </c>
      <c r="F991" s="186"/>
      <c r="G991" s="186"/>
      <c r="H991" s="186"/>
      <c r="V991" s="17"/>
      <c r="X991" s="23" t="s">
        <v>32</v>
      </c>
      <c r="Y991" s="20">
        <f>IF(B1791="PAGADO",0,C996)</f>
        <v>0</v>
      </c>
      <c r="AA991" s="186" t="s">
        <v>20</v>
      </c>
      <c r="AB991" s="186"/>
      <c r="AC991" s="186"/>
      <c r="AD991" s="18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7" t="str">
        <f>IF(Y996&lt;0,"NO PAGAR","COBRAR'")</f>
        <v>COBRAR'</v>
      </c>
      <c r="Y997" s="18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87" t="str">
        <f>IF(C996&lt;0,"NO PAGAR","COBRAR'")</f>
        <v>COBRAR'</v>
      </c>
      <c r="C998" s="18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0" t="s">
        <v>9</v>
      </c>
      <c r="C999" s="18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0" t="s">
        <v>9</v>
      </c>
      <c r="Y999" s="18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2" t="s">
        <v>7</v>
      </c>
      <c r="F1007" s="183"/>
      <c r="G1007" s="18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2" t="s">
        <v>7</v>
      </c>
      <c r="AB1007" s="183"/>
      <c r="AC1007" s="18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2" t="s">
        <v>7</v>
      </c>
      <c r="O1009" s="183"/>
      <c r="P1009" s="183"/>
      <c r="Q1009" s="184"/>
      <c r="R1009" s="18">
        <f>SUM(R993:R1008)</f>
        <v>0</v>
      </c>
      <c r="S1009" s="3"/>
      <c r="V1009" s="17"/>
      <c r="X1009" s="12"/>
      <c r="Y1009" s="10"/>
      <c r="AJ1009" s="182" t="s">
        <v>7</v>
      </c>
      <c r="AK1009" s="183"/>
      <c r="AL1009" s="183"/>
      <c r="AM1009" s="18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88" t="s">
        <v>29</v>
      </c>
      <c r="AD1033" s="188"/>
      <c r="AE1033" s="188"/>
    </row>
    <row r="1034" spans="2:41">
      <c r="H1034" s="185" t="s">
        <v>28</v>
      </c>
      <c r="I1034" s="185"/>
      <c r="J1034" s="185"/>
      <c r="V1034" s="17"/>
      <c r="AC1034" s="188"/>
      <c r="AD1034" s="188"/>
      <c r="AE1034" s="188"/>
    </row>
    <row r="1035" spans="2:41">
      <c r="H1035" s="185"/>
      <c r="I1035" s="185"/>
      <c r="J1035" s="185"/>
      <c r="V1035" s="17"/>
      <c r="AC1035" s="188"/>
      <c r="AD1035" s="188"/>
      <c r="AE1035" s="188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86" t="s">
        <v>20</v>
      </c>
      <c r="F1039" s="186"/>
      <c r="G1039" s="186"/>
      <c r="H1039" s="186"/>
      <c r="V1039" s="17"/>
      <c r="X1039" s="23" t="s">
        <v>32</v>
      </c>
      <c r="Y1039" s="20">
        <f>IF(B1039="PAGADO",0,C1044)</f>
        <v>0</v>
      </c>
      <c r="AA1039" s="186" t="s">
        <v>20</v>
      </c>
      <c r="AB1039" s="186"/>
      <c r="AC1039" s="186"/>
      <c r="AD1039" s="18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89" t="str">
        <f>IF(C1044&lt;0,"NO PAGAR","COBRAR")</f>
        <v>COBRAR</v>
      </c>
      <c r="C1045" s="18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9" t="str">
        <f>IF(Y1044&lt;0,"NO PAGAR","COBRAR")</f>
        <v>COBRAR</v>
      </c>
      <c r="Y1045" s="18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0" t="s">
        <v>9</v>
      </c>
      <c r="C1046" s="18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0" t="s">
        <v>9</v>
      </c>
      <c r="Y1046" s="18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2" t="s">
        <v>7</v>
      </c>
      <c r="F1055" s="183"/>
      <c r="G1055" s="18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2" t="s">
        <v>7</v>
      </c>
      <c r="AB1055" s="183"/>
      <c r="AC1055" s="18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2" t="s">
        <v>7</v>
      </c>
      <c r="O1057" s="183"/>
      <c r="P1057" s="183"/>
      <c r="Q1057" s="184"/>
      <c r="R1057" s="18">
        <f>SUM(R1041:R1056)</f>
        <v>0</v>
      </c>
      <c r="S1057" s="3"/>
      <c r="V1057" s="17"/>
      <c r="X1057" s="12"/>
      <c r="Y1057" s="10"/>
      <c r="AJ1057" s="182" t="s">
        <v>7</v>
      </c>
      <c r="AK1057" s="183"/>
      <c r="AL1057" s="183"/>
      <c r="AM1057" s="18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85" t="s">
        <v>30</v>
      </c>
      <c r="I1079" s="185"/>
      <c r="J1079" s="185"/>
      <c r="V1079" s="17"/>
      <c r="AA1079" s="185" t="s">
        <v>31</v>
      </c>
      <c r="AB1079" s="185"/>
      <c r="AC1079" s="185"/>
    </row>
    <row r="1080" spans="1:43">
      <c r="H1080" s="185"/>
      <c r="I1080" s="185"/>
      <c r="J1080" s="185"/>
      <c r="V1080" s="17"/>
      <c r="AA1080" s="185"/>
      <c r="AB1080" s="185"/>
      <c r="AC1080" s="18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86" t="s">
        <v>20</v>
      </c>
      <c r="F1084" s="186"/>
      <c r="G1084" s="186"/>
      <c r="H1084" s="186"/>
      <c r="V1084" s="17"/>
      <c r="X1084" s="23" t="s">
        <v>32</v>
      </c>
      <c r="Y1084" s="20">
        <f>IF(B1884="PAGADO",0,C1089)</f>
        <v>0</v>
      </c>
      <c r="AA1084" s="186" t="s">
        <v>20</v>
      </c>
      <c r="AB1084" s="186"/>
      <c r="AC1084" s="186"/>
      <c r="AD1084" s="18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7" t="str">
        <f>IF(Y1089&lt;0,"NO PAGAR","COBRAR'")</f>
        <v>COBRAR'</v>
      </c>
      <c r="Y1090" s="18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87" t="str">
        <f>IF(C1089&lt;0,"NO PAGAR","COBRAR'")</f>
        <v>COBRAR'</v>
      </c>
      <c r="C1091" s="18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0" t="s">
        <v>9</v>
      </c>
      <c r="C1092" s="18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0" t="s">
        <v>9</v>
      </c>
      <c r="Y1092" s="18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2" t="s">
        <v>7</v>
      </c>
      <c r="F1100" s="183"/>
      <c r="G1100" s="18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2" t="s">
        <v>7</v>
      </c>
      <c r="AB1100" s="183"/>
      <c r="AC1100" s="18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2" t="s">
        <v>7</v>
      </c>
      <c r="O1102" s="183"/>
      <c r="P1102" s="183"/>
      <c r="Q1102" s="184"/>
      <c r="R1102" s="18">
        <f>SUM(R1086:R1101)</f>
        <v>0</v>
      </c>
      <c r="S1102" s="3"/>
      <c r="V1102" s="17"/>
      <c r="X1102" s="12"/>
      <c r="Y1102" s="10"/>
      <c r="AJ1102" s="182" t="s">
        <v>7</v>
      </c>
      <c r="AK1102" s="183"/>
      <c r="AL1102" s="183"/>
      <c r="AM1102" s="18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2"/>
  <sheetViews>
    <sheetView topLeftCell="A645" workbookViewId="0">
      <selection activeCell="AC641" sqref="AC64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6"/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215</v>
      </c>
      <c r="AB8" s="186"/>
      <c r="AC8" s="186"/>
      <c r="AD8" s="18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6" t="s">
        <v>202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259</v>
      </c>
      <c r="AB53" s="186"/>
      <c r="AC53" s="186"/>
      <c r="AD53" s="18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2" t="s">
        <v>7</v>
      </c>
      <c r="AB69" s="183"/>
      <c r="AC69" s="18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310</v>
      </c>
      <c r="AB106" s="186"/>
      <c r="AC106" s="186"/>
      <c r="AD106" s="18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86" t="s">
        <v>224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8" t="s">
        <v>29</v>
      </c>
      <c r="AD194" s="188"/>
      <c r="AE194" s="188"/>
    </row>
    <row r="195" spans="2:41">
      <c r="H195" s="185" t="s">
        <v>28</v>
      </c>
      <c r="I195" s="185"/>
      <c r="J195" s="185"/>
      <c r="V195" s="17"/>
      <c r="AC195" s="188"/>
      <c r="AD195" s="188"/>
      <c r="AE195" s="188"/>
    </row>
    <row r="196" spans="2:41">
      <c r="H196" s="185"/>
      <c r="I196" s="185"/>
      <c r="J196" s="185"/>
      <c r="V196" s="17"/>
      <c r="AC196" s="188"/>
      <c r="AD196" s="188"/>
      <c r="AE196" s="18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86" t="s">
        <v>439</v>
      </c>
      <c r="F200" s="186"/>
      <c r="G200" s="186"/>
      <c r="H200" s="186"/>
      <c r="V200" s="17"/>
      <c r="X200" s="23" t="s">
        <v>130</v>
      </c>
      <c r="Y200" s="20">
        <f>IF(B200="PAGADO",0,C205)</f>
        <v>520</v>
      </c>
      <c r="AA200" s="186" t="s">
        <v>20</v>
      </c>
      <c r="AB200" s="186"/>
      <c r="AC200" s="186"/>
      <c r="AD200" s="18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2" t="s">
        <v>7</v>
      </c>
      <c r="F216" s="183"/>
      <c r="G216" s="18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2" t="s">
        <v>7</v>
      </c>
      <c r="O218" s="183"/>
      <c r="P218" s="183"/>
      <c r="Q218" s="184"/>
      <c r="R218" s="18">
        <f>SUM(R202:R217)</f>
        <v>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>
      <c r="H241" s="185"/>
      <c r="I241" s="185"/>
      <c r="J241" s="185"/>
      <c r="V241" s="17"/>
      <c r="AA241" s="185"/>
      <c r="AB241" s="185"/>
      <c r="AC241" s="18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86" t="s">
        <v>224</v>
      </c>
      <c r="F245" s="186"/>
      <c r="G245" s="186"/>
      <c r="H245" s="186"/>
      <c r="V245" s="17"/>
      <c r="X245" s="23" t="s">
        <v>130</v>
      </c>
      <c r="Y245" s="20">
        <f>IF(B245="PAGADO",0,C250)</f>
        <v>0</v>
      </c>
      <c r="AA245" s="186" t="s">
        <v>564</v>
      </c>
      <c r="AB245" s="186"/>
      <c r="AC245" s="186"/>
      <c r="AD245" s="18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COBRAR'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87" t="str">
        <f>IF(C250&lt;0,"NO PAGAR","COBRAR'")</f>
        <v>COBRAR'</v>
      </c>
      <c r="C252" s="18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2" t="s">
        <v>7</v>
      </c>
      <c r="F261" s="183"/>
      <c r="G261" s="18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8" t="s">
        <v>29</v>
      </c>
      <c r="AD286" s="188"/>
      <c r="AE286" s="188"/>
    </row>
    <row r="287" spans="2:31">
      <c r="H287" s="185" t="s">
        <v>28</v>
      </c>
      <c r="I287" s="185"/>
      <c r="J287" s="185"/>
      <c r="V287" s="17"/>
      <c r="AC287" s="188"/>
      <c r="AD287" s="188"/>
      <c r="AE287" s="188"/>
    </row>
    <row r="288" spans="2:31">
      <c r="H288" s="185"/>
      <c r="I288" s="185"/>
      <c r="J288" s="185"/>
      <c r="V288" s="17"/>
      <c r="AC288" s="188"/>
      <c r="AD288" s="188"/>
      <c r="AE288" s="18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86" t="s">
        <v>20</v>
      </c>
      <c r="F292" s="186"/>
      <c r="G292" s="186"/>
      <c r="H292" s="186"/>
      <c r="V292" s="17"/>
      <c r="X292" s="23" t="s">
        <v>581</v>
      </c>
      <c r="Y292" s="20">
        <f>IF(B292="PAGADO",0,C297)</f>
        <v>0</v>
      </c>
      <c r="AA292" s="186" t="s">
        <v>224</v>
      </c>
      <c r="AB292" s="186"/>
      <c r="AC292" s="186"/>
      <c r="AD292" s="18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COBRAR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>
      <c r="H333" s="185"/>
      <c r="I333" s="185"/>
      <c r="J333" s="185"/>
      <c r="V333" s="17"/>
      <c r="AA333" s="185"/>
      <c r="AB333" s="185"/>
      <c r="AC333" s="18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86" t="s">
        <v>564</v>
      </c>
      <c r="F337" s="186"/>
      <c r="G337" s="186"/>
      <c r="H337" s="186"/>
      <c r="V337" s="17"/>
      <c r="X337" s="23" t="s">
        <v>32</v>
      </c>
      <c r="Y337" s="20">
        <f>IF(B337="PAGADO",0,C342)</f>
        <v>0</v>
      </c>
      <c r="AA337" s="186" t="s">
        <v>20</v>
      </c>
      <c r="AB337" s="186"/>
      <c r="AC337" s="186"/>
      <c r="AD337" s="18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COBRAR'</v>
      </c>
      <c r="Y343" s="18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87" t="str">
        <f>IF(C342&lt;0,"NO PAGAR","COBRAR'")</f>
        <v>COBRAR'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2" t="s">
        <v>7</v>
      </c>
      <c r="F353" s="183"/>
      <c r="G353" s="18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88" t="s">
        <v>29</v>
      </c>
      <c r="AD373" s="188"/>
      <c r="AE373" s="188"/>
    </row>
    <row r="374" spans="2:41">
      <c r="H374" s="185" t="s">
        <v>28</v>
      </c>
      <c r="I374" s="185"/>
      <c r="J374" s="185"/>
      <c r="V374" s="17"/>
      <c r="AC374" s="188"/>
      <c r="AD374" s="188"/>
      <c r="AE374" s="188"/>
    </row>
    <row r="375" spans="2:41">
      <c r="H375" s="185"/>
      <c r="I375" s="185"/>
      <c r="J375" s="185"/>
      <c r="V375" s="17"/>
      <c r="AC375" s="188"/>
      <c r="AD375" s="188"/>
      <c r="AE375" s="188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86" t="s">
        <v>20</v>
      </c>
      <c r="F379" s="186"/>
      <c r="G379" s="186"/>
      <c r="H379" s="186"/>
      <c r="V379" s="17"/>
      <c r="X379" s="23" t="s">
        <v>82</v>
      </c>
      <c r="Y379" s="20">
        <f>IF(B379="PAGADO",0,C384)</f>
        <v>0</v>
      </c>
      <c r="AA379" s="186" t="s">
        <v>564</v>
      </c>
      <c r="AB379" s="186"/>
      <c r="AC379" s="186"/>
      <c r="AD379" s="18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89" t="str">
        <f>IF(C384&lt;0,"NO PAGAR","COBRAR")</f>
        <v>COBRAR</v>
      </c>
      <c r="C385" s="18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COBRAR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0" t="s">
        <v>9</v>
      </c>
      <c r="C386" s="18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2" t="s">
        <v>7</v>
      </c>
      <c r="F395" s="183"/>
      <c r="G395" s="18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2" t="s">
        <v>7</v>
      </c>
      <c r="AB395" s="183"/>
      <c r="AC395" s="18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2" t="s">
        <v>7</v>
      </c>
      <c r="O397" s="183"/>
      <c r="P397" s="183"/>
      <c r="Q397" s="184"/>
      <c r="R397" s="18">
        <f>SUM(R381:R396)</f>
        <v>0</v>
      </c>
      <c r="S397" s="3"/>
      <c r="V397" s="17"/>
      <c r="X397" s="12"/>
      <c r="Y397" s="10"/>
      <c r="AJ397" s="182" t="s">
        <v>7</v>
      </c>
      <c r="AK397" s="183"/>
      <c r="AL397" s="183"/>
      <c r="AM397" s="18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85" t="s">
        <v>30</v>
      </c>
      <c r="I414" s="185"/>
      <c r="J414" s="185"/>
      <c r="V414" s="17"/>
      <c r="AA414" s="185" t="s">
        <v>31</v>
      </c>
      <c r="AB414" s="185"/>
      <c r="AC414" s="185"/>
    </row>
    <row r="415" spans="1:43">
      <c r="H415" s="185"/>
      <c r="I415" s="185"/>
      <c r="J415" s="185"/>
      <c r="V415" s="17"/>
      <c r="AA415" s="185"/>
      <c r="AB415" s="185"/>
      <c r="AC415" s="18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86" t="s">
        <v>20</v>
      </c>
      <c r="F419" s="186"/>
      <c r="G419" s="186"/>
      <c r="H419" s="186"/>
      <c r="V419" s="17"/>
      <c r="X419" s="23" t="s">
        <v>82</v>
      </c>
      <c r="Y419" s="20">
        <f>IF(B1195="PAGADO",0,C424)</f>
        <v>0</v>
      </c>
      <c r="AA419" s="186" t="s">
        <v>848</v>
      </c>
      <c r="AB419" s="186"/>
      <c r="AC419" s="186"/>
      <c r="AD419" s="18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7" t="str">
        <f>IF(Y424&lt;0,"NO PAGAR","COBRAR'")</f>
        <v>COBRAR'</v>
      </c>
      <c r="Y425" s="18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87" t="str">
        <f>IF(C424&lt;0,"NO PAGAR","COBRAR'")</f>
        <v>COBRAR'</v>
      </c>
      <c r="C426" s="18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0" t="s">
        <v>9</v>
      </c>
      <c r="C427" s="18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0" t="s">
        <v>9</v>
      </c>
      <c r="Y427" s="18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2" t="s">
        <v>7</v>
      </c>
      <c r="F435" s="183"/>
      <c r="G435" s="18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2" t="s">
        <v>7</v>
      </c>
      <c r="AB435" s="183"/>
      <c r="AC435" s="18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2" t="s">
        <v>7</v>
      </c>
      <c r="O437" s="183"/>
      <c r="P437" s="183"/>
      <c r="Q437" s="184"/>
      <c r="R437" s="18">
        <f>SUM(R421:R436)</f>
        <v>0</v>
      </c>
      <c r="S437" s="3"/>
      <c r="V437" s="17"/>
      <c r="X437" s="12"/>
      <c r="Y437" s="10"/>
      <c r="AJ437" s="182" t="s">
        <v>7</v>
      </c>
      <c r="AK437" s="183"/>
      <c r="AL437" s="183"/>
      <c r="AM437" s="18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88" t="s">
        <v>29</v>
      </c>
      <c r="AD458" s="188"/>
      <c r="AE458" s="188"/>
    </row>
    <row r="459" spans="2:31">
      <c r="H459" s="185" t="s">
        <v>28</v>
      </c>
      <c r="I459" s="185"/>
      <c r="J459" s="185"/>
      <c r="V459" s="17"/>
      <c r="AC459" s="188"/>
      <c r="AD459" s="188"/>
      <c r="AE459" s="188"/>
    </row>
    <row r="460" spans="2:31">
      <c r="H460" s="185"/>
      <c r="I460" s="185"/>
      <c r="J460" s="185"/>
      <c r="V460" s="17"/>
      <c r="AC460" s="188"/>
      <c r="AD460" s="188"/>
      <c r="AE460" s="188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86" t="s">
        <v>20</v>
      </c>
      <c r="F464" s="186"/>
      <c r="G464" s="186"/>
      <c r="H464" s="186"/>
      <c r="V464" s="17"/>
      <c r="X464" s="23" t="s">
        <v>32</v>
      </c>
      <c r="Y464" s="20">
        <f>IF(B464="PAGADO",0,C469)</f>
        <v>0</v>
      </c>
      <c r="AA464" s="186" t="s">
        <v>20</v>
      </c>
      <c r="AB464" s="186"/>
      <c r="AC464" s="186"/>
      <c r="AD464" s="18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89" t="str">
        <f>IF(C469&lt;0,"NO PAGAR","COBRAR")</f>
        <v>COBRAR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COBRAR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2" t="s">
        <v>7</v>
      </c>
      <c r="F480" s="183"/>
      <c r="G480" s="18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2" t="s">
        <v>7</v>
      </c>
      <c r="AB480" s="183"/>
      <c r="AC480" s="18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2" t="s">
        <v>7</v>
      </c>
      <c r="O482" s="183"/>
      <c r="P482" s="183"/>
      <c r="Q482" s="184"/>
      <c r="R482" s="18">
        <f>SUM(R466:R481)</f>
        <v>0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85" t="s">
        <v>30</v>
      </c>
      <c r="I504" s="185"/>
      <c r="J504" s="185"/>
      <c r="V504" s="17"/>
      <c r="AA504" s="185" t="s">
        <v>31</v>
      </c>
      <c r="AB504" s="185"/>
      <c r="AC504" s="185"/>
    </row>
    <row r="505" spans="1:43">
      <c r="H505" s="185"/>
      <c r="I505" s="185"/>
      <c r="J505" s="185"/>
      <c r="V505" s="17"/>
      <c r="AA505" s="185"/>
      <c r="AB505" s="185"/>
      <c r="AC505" s="18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86" t="s">
        <v>20</v>
      </c>
      <c r="F509" s="186"/>
      <c r="G509" s="186"/>
      <c r="H509" s="186"/>
      <c r="V509" s="17"/>
      <c r="X509" s="23" t="s">
        <v>82</v>
      </c>
      <c r="Y509" s="20">
        <f>IF(B1292="PAGADO",0,C514)</f>
        <v>0</v>
      </c>
      <c r="AA509" s="186" t="s">
        <v>848</v>
      </c>
      <c r="AB509" s="186"/>
      <c r="AC509" s="186"/>
      <c r="AD509" s="18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7" t="str">
        <f>IF(Y514&lt;0,"NO PAGAR","COBRAR'")</f>
        <v>COBRAR'</v>
      </c>
      <c r="Y515" s="18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87" t="str">
        <f>IF(C514&lt;0,"NO PAGAR","COBRAR'")</f>
        <v>COBRAR'</v>
      </c>
      <c r="C516" s="18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0" t="s">
        <v>9</v>
      </c>
      <c r="C517" s="18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0" t="s">
        <v>9</v>
      </c>
      <c r="Y517" s="18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2" t="s">
        <v>7</v>
      </c>
      <c r="F525" s="183"/>
      <c r="G525" s="18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2" t="s">
        <v>7</v>
      </c>
      <c r="AB525" s="183"/>
      <c r="AC525" s="18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2" t="s">
        <v>7</v>
      </c>
      <c r="O527" s="183"/>
      <c r="P527" s="183"/>
      <c r="Q527" s="184"/>
      <c r="R527" s="18">
        <f>SUM(R511:R526)</f>
        <v>0</v>
      </c>
      <c r="S527" s="3"/>
      <c r="V527" s="17"/>
      <c r="X527" s="12"/>
      <c r="Y527" s="10"/>
      <c r="AJ527" s="182" t="s">
        <v>7</v>
      </c>
      <c r="AK527" s="183"/>
      <c r="AL527" s="183"/>
      <c r="AM527" s="18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88" t="s">
        <v>29</v>
      </c>
      <c r="AD550" s="188"/>
      <c r="AE550" s="188"/>
    </row>
    <row r="551" spans="2:41">
      <c r="H551" s="185" t="s">
        <v>28</v>
      </c>
      <c r="I551" s="185"/>
      <c r="J551" s="185"/>
      <c r="V551" s="17"/>
      <c r="AC551" s="188"/>
      <c r="AD551" s="188"/>
      <c r="AE551" s="188"/>
    </row>
    <row r="552" spans="2:41">
      <c r="H552" s="185"/>
      <c r="I552" s="185"/>
      <c r="J552" s="185"/>
      <c r="V552" s="17"/>
      <c r="AC552" s="188"/>
      <c r="AD552" s="188"/>
      <c r="AE552" s="188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86" t="s">
        <v>1024</v>
      </c>
      <c r="F556" s="186"/>
      <c r="G556" s="186"/>
      <c r="H556" s="186"/>
      <c r="V556" s="17"/>
      <c r="X556" s="23" t="s">
        <v>32</v>
      </c>
      <c r="Y556" s="20">
        <f>IF(B556="PAGADO",0,C561)</f>
        <v>0</v>
      </c>
      <c r="AA556" s="186" t="s">
        <v>20</v>
      </c>
      <c r="AB556" s="186"/>
      <c r="AC556" s="186"/>
      <c r="AD556" s="18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89" t="str">
        <f>IF(C561&lt;0,"NO PAGAR","COBRAR")</f>
        <v>COBRAR</v>
      </c>
      <c r="C562" s="18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9" t="str">
        <f>IF(Y561&lt;0,"NO PAGAR","COBRAR")</f>
        <v>COBRAR</v>
      </c>
      <c r="Y562" s="18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0" t="s">
        <v>9</v>
      </c>
      <c r="C563" s="18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0" t="s">
        <v>9</v>
      </c>
      <c r="Y563" s="18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2" t="s">
        <v>7</v>
      </c>
      <c r="F572" s="183"/>
      <c r="G572" s="18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2" t="s">
        <v>7</v>
      </c>
      <c r="AB572" s="183"/>
      <c r="AC572" s="18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2" t="s">
        <v>7</v>
      </c>
      <c r="O574" s="183"/>
      <c r="P574" s="183"/>
      <c r="Q574" s="184"/>
      <c r="R574" s="18">
        <f>SUM(R558:R573)</f>
        <v>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85" t="s">
        <v>30</v>
      </c>
      <c r="I591" s="185"/>
      <c r="J591" s="185"/>
      <c r="V591" s="17"/>
      <c r="AA591" s="185" t="s">
        <v>31</v>
      </c>
      <c r="AB591" s="185"/>
      <c r="AC591" s="185"/>
    </row>
    <row r="592" spans="1:43">
      <c r="H592" s="185"/>
      <c r="I592" s="185"/>
      <c r="J592" s="185"/>
      <c r="V592" s="17"/>
      <c r="AA592" s="185"/>
      <c r="AB592" s="185"/>
      <c r="AC592" s="18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86" t="s">
        <v>20</v>
      </c>
      <c r="F596" s="186"/>
      <c r="G596" s="186"/>
      <c r="H596" s="186"/>
      <c r="V596" s="17"/>
      <c r="X596" s="23" t="s">
        <v>32</v>
      </c>
      <c r="Y596" s="20">
        <f>IF(B1391="PAGADO",0,C601)</f>
        <v>0</v>
      </c>
      <c r="AA596" s="186" t="s">
        <v>20</v>
      </c>
      <c r="AB596" s="186"/>
      <c r="AC596" s="186"/>
      <c r="AD596" s="18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7" t="str">
        <f>IF(Y601&lt;0,"NO PAGAR","COBRAR'")</f>
        <v>COBRAR'</v>
      </c>
      <c r="Y602" s="18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87" t="str">
        <f>IF(C601&lt;0,"NO PAGAR","COBRAR'")</f>
        <v>COBRAR'</v>
      </c>
      <c r="C603" s="18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0" t="s">
        <v>9</v>
      </c>
      <c r="C604" s="18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0" t="s">
        <v>9</v>
      </c>
      <c r="Y604" s="18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2" t="s">
        <v>7</v>
      </c>
      <c r="F612" s="183"/>
      <c r="G612" s="18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2" t="s">
        <v>7</v>
      </c>
      <c r="AB612" s="183"/>
      <c r="AC612" s="18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2" t="s">
        <v>7</v>
      </c>
      <c r="O614" s="183"/>
      <c r="P614" s="183"/>
      <c r="Q614" s="184"/>
      <c r="R614" s="18">
        <f>SUM(R598:R613)</f>
        <v>0</v>
      </c>
      <c r="S614" s="3"/>
      <c r="V614" s="17"/>
      <c r="X614" s="12"/>
      <c r="Y614" s="10"/>
      <c r="AJ614" s="182" t="s">
        <v>7</v>
      </c>
      <c r="AK614" s="183"/>
      <c r="AL614" s="183"/>
      <c r="AM614" s="18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88" t="s">
        <v>29</v>
      </c>
      <c r="AD638" s="188"/>
      <c r="AE638" s="188"/>
    </row>
    <row r="639" spans="5:31">
      <c r="H639" s="185" t="s">
        <v>28</v>
      </c>
      <c r="I639" s="185"/>
      <c r="J639" s="185"/>
      <c r="V639" s="17"/>
      <c r="AC639" s="188"/>
      <c r="AD639" s="188"/>
      <c r="AE639" s="188"/>
    </row>
    <row r="640" spans="5:31">
      <c r="H640" s="185"/>
      <c r="I640" s="185"/>
      <c r="J640" s="185"/>
      <c r="V640" s="17"/>
      <c r="AC640" s="188"/>
      <c r="AD640" s="188"/>
      <c r="AE640" s="188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86" t="s">
        <v>564</v>
      </c>
      <c r="F644" s="186"/>
      <c r="G644" s="186"/>
      <c r="H644" s="186"/>
      <c r="V644" s="17"/>
      <c r="X644" s="23" t="s">
        <v>156</v>
      </c>
      <c r="Y644" s="20">
        <f>IF(B644="PAGADO",0,C649)</f>
        <v>0</v>
      </c>
      <c r="AA644" s="186" t="s">
        <v>1110</v>
      </c>
      <c r="AB644" s="186"/>
      <c r="AC644" s="186"/>
      <c r="AD644" s="18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89" t="str">
        <f>IF(C649&lt;0,"NO PAGAR","COBRAR")</f>
        <v>COBRAR</v>
      </c>
      <c r="C650" s="18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9" t="str">
        <f>IF(Y649&lt;0,"NO PAGAR","COBRAR")</f>
        <v>COBRAR</v>
      </c>
      <c r="Y650" s="18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0" t="s">
        <v>9</v>
      </c>
      <c r="C651" s="18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0" t="s">
        <v>9</v>
      </c>
      <c r="Y651" s="18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2" t="s">
        <v>7</v>
      </c>
      <c r="F660" s="183"/>
      <c r="G660" s="18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2" t="s">
        <v>7</v>
      </c>
      <c r="AB660" s="183"/>
      <c r="AC660" s="18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2" t="s">
        <v>7</v>
      </c>
      <c r="O662" s="183"/>
      <c r="P662" s="183"/>
      <c r="Q662" s="184"/>
      <c r="R662" s="18">
        <f>SUM(R646:R661)</f>
        <v>0</v>
      </c>
      <c r="S662" s="3"/>
      <c r="V662" s="17"/>
      <c r="X662" s="12"/>
      <c r="Y662" s="10"/>
      <c r="AJ662" s="182" t="s">
        <v>7</v>
      </c>
      <c r="AK662" s="183"/>
      <c r="AL662" s="183"/>
      <c r="AM662" s="18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5" t="s">
        <v>30</v>
      </c>
      <c r="I679" s="185"/>
      <c r="J679" s="185"/>
      <c r="V679" s="17"/>
      <c r="AA679" s="185" t="s">
        <v>31</v>
      </c>
      <c r="AB679" s="185"/>
      <c r="AC679" s="185"/>
    </row>
    <row r="680" spans="1:43">
      <c r="H680" s="185"/>
      <c r="I680" s="185"/>
      <c r="J680" s="185"/>
      <c r="V680" s="17"/>
      <c r="AA680" s="185"/>
      <c r="AB680" s="185"/>
      <c r="AC680" s="18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IF(X644="PAGADO",0,C649)</f>
        <v>0</v>
      </c>
      <c r="E684" s="186" t="s">
        <v>20</v>
      </c>
      <c r="F684" s="186"/>
      <c r="G684" s="186"/>
      <c r="H684" s="186"/>
      <c r="V684" s="17"/>
      <c r="X684" s="23" t="s">
        <v>32</v>
      </c>
      <c r="Y684" s="20">
        <f>IF(B1484="PAGADO",0,C689)</f>
        <v>0</v>
      </c>
      <c r="AA684" s="186" t="s">
        <v>20</v>
      </c>
      <c r="AB684" s="186"/>
      <c r="AC684" s="186"/>
      <c r="AD684" s="186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7" t="str">
        <f>IF(Y689&lt;0,"NO PAGAR","COBRAR'")</f>
        <v>COBRAR'</v>
      </c>
      <c r="Y690" s="18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87" t="str">
        <f>IF(C689&lt;0,"NO PAGAR","COBRAR'")</f>
        <v>COBRAR'</v>
      </c>
      <c r="C691" s="18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8" t="s">
        <v>29</v>
      </c>
      <c r="AD726" s="188"/>
      <c r="AE726" s="188"/>
    </row>
    <row r="727" spans="2:41">
      <c r="H727" s="185" t="s">
        <v>28</v>
      </c>
      <c r="I727" s="185"/>
      <c r="J727" s="185"/>
      <c r="V727" s="17"/>
      <c r="AC727" s="188"/>
      <c r="AD727" s="188"/>
      <c r="AE727" s="188"/>
    </row>
    <row r="728" spans="2:41">
      <c r="H728" s="185"/>
      <c r="I728" s="185"/>
      <c r="J728" s="185"/>
      <c r="V728" s="17"/>
      <c r="AC728" s="188"/>
      <c r="AD728" s="188"/>
      <c r="AE728" s="188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0</v>
      </c>
      <c r="E732" s="186" t="s">
        <v>20</v>
      </c>
      <c r="F732" s="186"/>
      <c r="G732" s="186"/>
      <c r="H732" s="186"/>
      <c r="V732" s="17"/>
      <c r="X732" s="23" t="s">
        <v>32</v>
      </c>
      <c r="Y732" s="20">
        <f>IF(B732="PAGADO",0,C737)</f>
        <v>0</v>
      </c>
      <c r="AA732" s="186" t="s">
        <v>20</v>
      </c>
      <c r="AB732" s="186"/>
      <c r="AC732" s="186"/>
      <c r="AD732" s="186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5" t="s">
        <v>30</v>
      </c>
      <c r="I772" s="185"/>
      <c r="J772" s="185"/>
      <c r="V772" s="17"/>
      <c r="AA772" s="185" t="s">
        <v>31</v>
      </c>
      <c r="AB772" s="185"/>
      <c r="AC772" s="185"/>
    </row>
    <row r="773" spans="1:43">
      <c r="H773" s="185"/>
      <c r="I773" s="185"/>
      <c r="J773" s="185"/>
      <c r="V773" s="17"/>
      <c r="AA773" s="185"/>
      <c r="AB773" s="185"/>
      <c r="AC773" s="185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0</v>
      </c>
      <c r="E777" s="186" t="s">
        <v>20</v>
      </c>
      <c r="F777" s="186"/>
      <c r="G777" s="186"/>
      <c r="H777" s="186"/>
      <c r="V777" s="17"/>
      <c r="X777" s="23" t="s">
        <v>32</v>
      </c>
      <c r="Y777" s="20">
        <f>IF(B1577="PAGADO",0,C782)</f>
        <v>0</v>
      </c>
      <c r="AA777" s="186" t="s">
        <v>20</v>
      </c>
      <c r="AB777" s="186"/>
      <c r="AC777" s="186"/>
      <c r="AD777" s="186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7" t="str">
        <f>IF(Y782&lt;0,"NO PAGAR","COBRAR'")</f>
        <v>COBRAR'</v>
      </c>
      <c r="Y783" s="18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87" t="str">
        <f>IF(C782&lt;0,"NO PAGAR","COBRAR'")</f>
        <v>COBRAR'</v>
      </c>
      <c r="C784" s="18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8" t="s">
        <v>29</v>
      </c>
      <c r="AD819" s="188"/>
      <c r="AE819" s="188"/>
    </row>
    <row r="820" spans="2:41">
      <c r="H820" s="185" t="s">
        <v>28</v>
      </c>
      <c r="I820" s="185"/>
      <c r="J820" s="185"/>
      <c r="V820" s="17"/>
      <c r="AC820" s="188"/>
      <c r="AD820" s="188"/>
      <c r="AE820" s="188"/>
    </row>
    <row r="821" spans="2:41">
      <c r="H821" s="185"/>
      <c r="I821" s="185"/>
      <c r="J821" s="185"/>
      <c r="V821" s="17"/>
      <c r="AC821" s="188"/>
      <c r="AD821" s="188"/>
      <c r="AE821" s="188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0</v>
      </c>
      <c r="E825" s="186" t="s">
        <v>20</v>
      </c>
      <c r="F825" s="186"/>
      <c r="G825" s="186"/>
      <c r="H825" s="186"/>
      <c r="V825" s="17"/>
      <c r="X825" s="23" t="s">
        <v>32</v>
      </c>
      <c r="Y825" s="20">
        <f>IF(B825="PAGADO",0,C830)</f>
        <v>0</v>
      </c>
      <c r="AA825" s="186" t="s">
        <v>20</v>
      </c>
      <c r="AB825" s="186"/>
      <c r="AC825" s="186"/>
      <c r="AD825" s="186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5" t="s">
        <v>30</v>
      </c>
      <c r="I865" s="185"/>
      <c r="J865" s="185"/>
      <c r="V865" s="17"/>
      <c r="AA865" s="185" t="s">
        <v>31</v>
      </c>
      <c r="AB865" s="185"/>
      <c r="AC865" s="185"/>
    </row>
    <row r="866" spans="2:41">
      <c r="H866" s="185"/>
      <c r="I866" s="185"/>
      <c r="J866" s="185"/>
      <c r="V866" s="17"/>
      <c r="AA866" s="185"/>
      <c r="AB866" s="185"/>
      <c r="AC866" s="185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0</v>
      </c>
      <c r="E870" s="186" t="s">
        <v>20</v>
      </c>
      <c r="F870" s="186"/>
      <c r="G870" s="186"/>
      <c r="H870" s="186"/>
      <c r="V870" s="17"/>
      <c r="X870" s="23" t="s">
        <v>32</v>
      </c>
      <c r="Y870" s="20">
        <f>IF(B1670="PAGADO",0,C875)</f>
        <v>0</v>
      </c>
      <c r="AA870" s="186" t="s">
        <v>20</v>
      </c>
      <c r="AB870" s="186"/>
      <c r="AC870" s="186"/>
      <c r="AD870" s="186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7" t="str">
        <f>IF(Y875&lt;0,"NO PAGAR","COBRAR'")</f>
        <v>COBRAR'</v>
      </c>
      <c r="Y876" s="18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87" t="str">
        <f>IF(C875&lt;0,"NO PAGAR","COBRAR'")</f>
        <v>COBRAR'</v>
      </c>
      <c r="C877" s="18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8" t="s">
        <v>29</v>
      </c>
      <c r="AD913" s="188"/>
      <c r="AE913" s="188"/>
    </row>
    <row r="914" spans="2:41">
      <c r="H914" s="185" t="s">
        <v>28</v>
      </c>
      <c r="I914" s="185"/>
      <c r="J914" s="185"/>
      <c r="V914" s="17"/>
      <c r="AC914" s="188"/>
      <c r="AD914" s="188"/>
      <c r="AE914" s="188"/>
    </row>
    <row r="915" spans="2:41">
      <c r="H915" s="185"/>
      <c r="I915" s="185"/>
      <c r="J915" s="185"/>
      <c r="V915" s="17"/>
      <c r="AC915" s="188"/>
      <c r="AD915" s="188"/>
      <c r="AE915" s="188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0</v>
      </c>
      <c r="E919" s="186" t="s">
        <v>20</v>
      </c>
      <c r="F919" s="186"/>
      <c r="G919" s="186"/>
      <c r="H919" s="186"/>
      <c r="V919" s="17"/>
      <c r="X919" s="23" t="s">
        <v>32</v>
      </c>
      <c r="Y919" s="20">
        <f>IF(B919="PAGADO",0,C924)</f>
        <v>0</v>
      </c>
      <c r="AA919" s="186" t="s">
        <v>20</v>
      </c>
      <c r="AB919" s="186"/>
      <c r="AC919" s="186"/>
      <c r="AD919" s="186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5" t="s">
        <v>30</v>
      </c>
      <c r="I959" s="185"/>
      <c r="J959" s="185"/>
      <c r="V959" s="17"/>
      <c r="AA959" s="185" t="s">
        <v>31</v>
      </c>
      <c r="AB959" s="185"/>
      <c r="AC959" s="185"/>
    </row>
    <row r="960" spans="1:43">
      <c r="H960" s="185"/>
      <c r="I960" s="185"/>
      <c r="J960" s="185"/>
      <c r="V960" s="17"/>
      <c r="AA960" s="185"/>
      <c r="AB960" s="185"/>
      <c r="AC960" s="185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0</v>
      </c>
      <c r="E964" s="186" t="s">
        <v>20</v>
      </c>
      <c r="F964" s="186"/>
      <c r="G964" s="186"/>
      <c r="H964" s="186"/>
      <c r="V964" s="17"/>
      <c r="X964" s="23" t="s">
        <v>32</v>
      </c>
      <c r="Y964" s="20">
        <f>IF(B1764="PAGADO",0,C969)</f>
        <v>0</v>
      </c>
      <c r="AA964" s="186" t="s">
        <v>20</v>
      </c>
      <c r="AB964" s="186"/>
      <c r="AC964" s="186"/>
      <c r="AD964" s="186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7" t="str">
        <f>IF(Y969&lt;0,"NO PAGAR","COBRAR'")</f>
        <v>COBRAR'</v>
      </c>
      <c r="Y970" s="18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87" t="str">
        <f>IF(C969&lt;0,"NO PAGAR","COBRAR'")</f>
        <v>COBRAR'</v>
      </c>
      <c r="C971" s="18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8" t="s">
        <v>29</v>
      </c>
      <c r="AD1006" s="188"/>
      <c r="AE1006" s="188"/>
    </row>
    <row r="1007" spans="5:31">
      <c r="H1007" s="185" t="s">
        <v>28</v>
      </c>
      <c r="I1007" s="185"/>
      <c r="J1007" s="185"/>
      <c r="V1007" s="17"/>
      <c r="AC1007" s="188"/>
      <c r="AD1007" s="188"/>
      <c r="AE1007" s="188"/>
    </row>
    <row r="1008" spans="5:31">
      <c r="H1008" s="185"/>
      <c r="I1008" s="185"/>
      <c r="J1008" s="185"/>
      <c r="V1008" s="17"/>
      <c r="AC1008" s="188"/>
      <c r="AD1008" s="188"/>
      <c r="AE1008" s="188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0</v>
      </c>
      <c r="E1012" s="186" t="s">
        <v>20</v>
      </c>
      <c r="F1012" s="186"/>
      <c r="G1012" s="186"/>
      <c r="H1012" s="186"/>
      <c r="V1012" s="17"/>
      <c r="X1012" s="23" t="s">
        <v>32</v>
      </c>
      <c r="Y1012" s="20">
        <f>IF(B1012="PAGADO",0,C1017)</f>
        <v>0</v>
      </c>
      <c r="AA1012" s="186" t="s">
        <v>20</v>
      </c>
      <c r="AB1012" s="186"/>
      <c r="AC1012" s="186"/>
      <c r="AD1012" s="186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5" t="s">
        <v>30</v>
      </c>
      <c r="I1052" s="185"/>
      <c r="J1052" s="185"/>
      <c r="V1052" s="17"/>
      <c r="AA1052" s="185" t="s">
        <v>31</v>
      </c>
      <c r="AB1052" s="185"/>
      <c r="AC1052" s="185"/>
    </row>
    <row r="1053" spans="1:43">
      <c r="H1053" s="185"/>
      <c r="I1053" s="185"/>
      <c r="J1053" s="185"/>
      <c r="V1053" s="17"/>
      <c r="AA1053" s="185"/>
      <c r="AB1053" s="185"/>
      <c r="AC1053" s="185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0</v>
      </c>
      <c r="E1057" s="186" t="s">
        <v>20</v>
      </c>
      <c r="F1057" s="186"/>
      <c r="G1057" s="186"/>
      <c r="H1057" s="186"/>
      <c r="V1057" s="17"/>
      <c r="X1057" s="23" t="s">
        <v>32</v>
      </c>
      <c r="Y1057" s="20">
        <f>IF(B1857="PAGADO",0,C1062)</f>
        <v>0</v>
      </c>
      <c r="AA1057" s="186" t="s">
        <v>20</v>
      </c>
      <c r="AB1057" s="186"/>
      <c r="AC1057" s="186"/>
      <c r="AD1057" s="186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7" t="str">
        <f>IF(Y1062&lt;0,"NO PAGAR","COBRAR'")</f>
        <v>COBRAR'</v>
      </c>
      <c r="Y1063" s="18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87" t="str">
        <f>IF(C1062&lt;0,"NO PAGAR","COBRAR'")</f>
        <v>COBRAR'</v>
      </c>
      <c r="C1064" s="18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1"/>
  <sheetViews>
    <sheetView topLeftCell="A691" zoomScale="70" zoomScaleNormal="70" workbookViewId="0">
      <selection activeCell="L713" sqref="L71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6" t="s">
        <v>134</v>
      </c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157</v>
      </c>
      <c r="AB8" s="186"/>
      <c r="AC8" s="186"/>
      <c r="AD8" s="18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ht="15" customHeight="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6" t="s">
        <v>195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239</v>
      </c>
      <c r="AB53" s="186"/>
      <c r="AC53" s="186"/>
      <c r="AD53" s="18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88" t="s">
        <v>29</v>
      </c>
      <c r="AD93" s="188"/>
      <c r="AE93" s="188"/>
    </row>
    <row r="94" spans="2:31">
      <c r="H94" s="185" t="s">
        <v>28</v>
      </c>
      <c r="I94" s="185"/>
      <c r="J94" s="185"/>
      <c r="V94" s="17"/>
      <c r="AC94" s="188"/>
      <c r="AD94" s="188"/>
      <c r="AE94" s="188"/>
    </row>
    <row r="95" spans="2:31">
      <c r="H95" s="185"/>
      <c r="I95" s="185"/>
      <c r="J95" s="185"/>
      <c r="V95" s="17"/>
      <c r="AC95" s="188"/>
      <c r="AD95" s="188"/>
      <c r="AE95" s="188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86" t="s">
        <v>287</v>
      </c>
      <c r="F99" s="186"/>
      <c r="G99" s="186"/>
      <c r="H99" s="186"/>
      <c r="V99" s="17"/>
      <c r="X99" s="23" t="s">
        <v>282</v>
      </c>
      <c r="Y99" s="20">
        <f>IF(B99="PAGADO",0,C104)</f>
        <v>0</v>
      </c>
      <c r="AA99" s="186" t="s">
        <v>134</v>
      </c>
      <c r="AB99" s="186"/>
      <c r="AC99" s="186"/>
      <c r="AD99" s="18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89" t="str">
        <f>IF(C104&lt;0,"NO PAGAR","COBRAR")</f>
        <v>COBRAR</v>
      </c>
      <c r="C105" s="18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9" t="str">
        <f>IF(Y104&lt;0,"NO PAGAR","COBRAR")</f>
        <v>COBRAR</v>
      </c>
      <c r="Y105" s="18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0" t="s">
        <v>9</v>
      </c>
      <c r="C106" s="18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0" t="s">
        <v>9</v>
      </c>
      <c r="Y106" s="18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2" t="s">
        <v>7</v>
      </c>
      <c r="F115" s="183"/>
      <c r="G115" s="18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2" t="s">
        <v>7</v>
      </c>
      <c r="AB115" s="183"/>
      <c r="AC115" s="18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2" t="s">
        <v>7</v>
      </c>
      <c r="O117" s="183"/>
      <c r="P117" s="183"/>
      <c r="Q117" s="184"/>
      <c r="R117" s="18">
        <f>SUM(R101:R116)</f>
        <v>0</v>
      </c>
      <c r="S117" s="3"/>
      <c r="V117" s="17"/>
      <c r="X117" s="12"/>
      <c r="Y117" s="10"/>
      <c r="AJ117" s="182" t="s">
        <v>7</v>
      </c>
      <c r="AK117" s="183"/>
      <c r="AL117" s="183"/>
      <c r="AM117" s="18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5" t="s">
        <v>30</v>
      </c>
      <c r="I131" s="185"/>
      <c r="J131" s="185"/>
      <c r="V131" s="17"/>
      <c r="AA131" s="185" t="s">
        <v>31</v>
      </c>
      <c r="AB131" s="185"/>
      <c r="AC131" s="185"/>
    </row>
    <row r="132" spans="1:43">
      <c r="H132" s="185"/>
      <c r="I132" s="185"/>
      <c r="J132" s="185"/>
      <c r="V132" s="17"/>
      <c r="AA132" s="185"/>
      <c r="AB132" s="185"/>
      <c r="AC132" s="18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86" t="s">
        <v>20</v>
      </c>
      <c r="F136" s="186"/>
      <c r="G136" s="186"/>
      <c r="H136" s="186"/>
      <c r="V136" s="17"/>
      <c r="X136" s="23" t="s">
        <v>82</v>
      </c>
      <c r="Y136" s="20">
        <f>IF(B136="PAGADO",0,C141)</f>
        <v>0</v>
      </c>
      <c r="AA136" s="186" t="s">
        <v>20</v>
      </c>
      <c r="AB136" s="186"/>
      <c r="AC136" s="186"/>
      <c r="AD136" s="18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7" t="str">
        <f>IF(Y141&lt;0,"NO PAGAR","COBRAR'")</f>
        <v>COBRAR'</v>
      </c>
      <c r="Y142" s="18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87" t="str">
        <f>IF(C141&lt;0,"NO PAGAR","COBRAR'")</f>
        <v>COBRAR'</v>
      </c>
      <c r="C143" s="18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0" t="s">
        <v>9</v>
      </c>
      <c r="C144" s="18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2" t="s">
        <v>7</v>
      </c>
      <c r="F152" s="183"/>
      <c r="G152" s="18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88" t="s">
        <v>29</v>
      </c>
      <c r="AD179" s="188"/>
      <c r="AE179" s="188"/>
    </row>
    <row r="180" spans="2:41">
      <c r="H180" s="185" t="s">
        <v>28</v>
      </c>
      <c r="I180" s="185"/>
      <c r="J180" s="185"/>
      <c r="V180" s="17"/>
      <c r="AC180" s="188"/>
      <c r="AD180" s="188"/>
      <c r="AE180" s="188"/>
    </row>
    <row r="181" spans="2:41">
      <c r="H181" s="185"/>
      <c r="I181" s="185"/>
      <c r="J181" s="185"/>
      <c r="V181" s="17"/>
      <c r="AC181" s="188"/>
      <c r="AD181" s="188"/>
      <c r="AE181" s="188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86" t="s">
        <v>20</v>
      </c>
      <c r="F185" s="186"/>
      <c r="G185" s="186"/>
      <c r="H185" s="186"/>
      <c r="V185" s="17"/>
      <c r="X185" s="23" t="s">
        <v>82</v>
      </c>
      <c r="Y185" s="20">
        <f>IF(B185="PAGADO",0,C190)</f>
        <v>0</v>
      </c>
      <c r="AA185" s="186" t="s">
        <v>20</v>
      </c>
      <c r="AB185" s="186"/>
      <c r="AC185" s="186"/>
      <c r="AD185" s="18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89" t="str">
        <f>IF(C190&lt;0,"NO PAGAR","COBRAR")</f>
        <v>COBRAR</v>
      </c>
      <c r="C191" s="18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9" t="str">
        <f>IF(Y190&lt;0,"NO PAGAR","COBRAR")</f>
        <v>COBRAR</v>
      </c>
      <c r="Y191" s="18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0" t="s">
        <v>9</v>
      </c>
      <c r="C192" s="18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0" t="s">
        <v>9</v>
      </c>
      <c r="Y192" s="18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2" t="s">
        <v>7</v>
      </c>
      <c r="F201" s="183"/>
      <c r="G201" s="18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2" t="s">
        <v>7</v>
      </c>
      <c r="AB201" s="183"/>
      <c r="AC201" s="18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2" t="s">
        <v>7</v>
      </c>
      <c r="O203" s="183"/>
      <c r="P203" s="183"/>
      <c r="Q203" s="184"/>
      <c r="R203" s="18">
        <f>SUM(R187:R202)</f>
        <v>0</v>
      </c>
      <c r="S203" s="3"/>
      <c r="V203" s="17"/>
      <c r="X203" s="12"/>
      <c r="Y203" s="10"/>
      <c r="AJ203" s="182" t="s">
        <v>7</v>
      </c>
      <c r="AK203" s="183"/>
      <c r="AL203" s="183"/>
      <c r="AM203" s="18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85" t="s">
        <v>30</v>
      </c>
      <c r="I225" s="185"/>
      <c r="J225" s="185"/>
      <c r="V225" s="17"/>
      <c r="AA225" s="185" t="s">
        <v>31</v>
      </c>
      <c r="AB225" s="185"/>
      <c r="AC225" s="185"/>
    </row>
    <row r="226" spans="2:41">
      <c r="H226" s="185"/>
      <c r="I226" s="185"/>
      <c r="J226" s="185"/>
      <c r="V226" s="17"/>
      <c r="AA226" s="185"/>
      <c r="AB226" s="185"/>
      <c r="AC226" s="18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86" t="s">
        <v>20</v>
      </c>
      <c r="F230" s="186"/>
      <c r="G230" s="186"/>
      <c r="H230" s="186"/>
      <c r="V230" s="17"/>
      <c r="X230" s="23" t="s">
        <v>32</v>
      </c>
      <c r="Y230" s="20">
        <f>IF(B1009="PAGADO",0,C235)</f>
        <v>0</v>
      </c>
      <c r="AA230" s="186" t="s">
        <v>20</v>
      </c>
      <c r="AB230" s="186"/>
      <c r="AC230" s="186"/>
      <c r="AD230" s="18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7" t="str">
        <f>IF(Y235&lt;0,"NO PAGAR","COBRAR'")</f>
        <v>COBRAR'</v>
      </c>
      <c r="Y236" s="18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87" t="str">
        <f>IF(C235&lt;0,"NO PAGAR","COBRAR'")</f>
        <v>COBRAR'</v>
      </c>
      <c r="C237" s="18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0" t="s">
        <v>9</v>
      </c>
      <c r="C238" s="18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0" t="s">
        <v>9</v>
      </c>
      <c r="Y238" s="18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2" t="s">
        <v>7</v>
      </c>
      <c r="F246" s="183"/>
      <c r="G246" s="18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2" t="s">
        <v>7</v>
      </c>
      <c r="AB246" s="183"/>
      <c r="AC246" s="18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2" t="s">
        <v>7</v>
      </c>
      <c r="O248" s="183"/>
      <c r="P248" s="183"/>
      <c r="Q248" s="184"/>
      <c r="R248" s="18">
        <f>SUM(R232:R247)</f>
        <v>0</v>
      </c>
      <c r="S248" s="3"/>
      <c r="V248" s="17"/>
      <c r="X248" s="12"/>
      <c r="Y248" s="10"/>
      <c r="AJ248" s="182" t="s">
        <v>7</v>
      </c>
      <c r="AK248" s="183"/>
      <c r="AL248" s="183"/>
      <c r="AM248" s="18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88" t="s">
        <v>29</v>
      </c>
      <c r="AD271" s="188"/>
      <c r="AE271" s="188"/>
    </row>
    <row r="272" spans="2:31">
      <c r="H272" s="185" t="s">
        <v>28</v>
      </c>
      <c r="I272" s="185"/>
      <c r="J272" s="185"/>
      <c r="V272" s="17"/>
      <c r="AC272" s="188"/>
      <c r="AD272" s="188"/>
      <c r="AE272" s="188"/>
    </row>
    <row r="273" spans="2:41">
      <c r="H273" s="185"/>
      <c r="I273" s="185"/>
      <c r="J273" s="185"/>
      <c r="V273" s="17"/>
      <c r="AC273" s="188"/>
      <c r="AD273" s="188"/>
      <c r="AE273" s="188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86" t="s">
        <v>20</v>
      </c>
      <c r="F277" s="186"/>
      <c r="G277" s="186"/>
      <c r="H277" s="186"/>
      <c r="V277" s="17"/>
      <c r="X277" s="23" t="s">
        <v>282</v>
      </c>
      <c r="Y277" s="20">
        <f>IF(B277="PAGADO",0,C282)</f>
        <v>0</v>
      </c>
      <c r="AA277" s="186" t="s">
        <v>134</v>
      </c>
      <c r="AB277" s="186"/>
      <c r="AC277" s="186"/>
      <c r="AD277" s="18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89" t="str">
        <f>IF(C282&lt;0,"NO PAGAR","COBRAR")</f>
        <v>COBRAR</v>
      </c>
      <c r="C283" s="18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9" t="str">
        <f>IF(Y282&lt;0,"NO PAGAR","COBRAR")</f>
        <v>COBRAR</v>
      </c>
      <c r="Y283" s="18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0" t="s">
        <v>9</v>
      </c>
      <c r="C284" s="18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0" t="s">
        <v>9</v>
      </c>
      <c r="Y284" s="18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2" t="s">
        <v>7</v>
      </c>
      <c r="F293" s="183"/>
      <c r="G293" s="18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2" t="s">
        <v>7</v>
      </c>
      <c r="AB293" s="183"/>
      <c r="AC293" s="18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2" t="s">
        <v>7</v>
      </c>
      <c r="O295" s="183"/>
      <c r="P295" s="183"/>
      <c r="Q295" s="184"/>
      <c r="R295" s="18">
        <f>SUM(R279:R294)</f>
        <v>0</v>
      </c>
      <c r="S295" s="3"/>
      <c r="V295" s="17"/>
      <c r="X295" s="12"/>
      <c r="Y295" s="10"/>
      <c r="AJ295" s="182" t="s">
        <v>7</v>
      </c>
      <c r="AK295" s="183"/>
      <c r="AL295" s="183"/>
      <c r="AM295" s="18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85" t="s">
        <v>30</v>
      </c>
      <c r="I317" s="185"/>
      <c r="J317" s="185"/>
      <c r="V317" s="17"/>
      <c r="AA317" s="185" t="s">
        <v>31</v>
      </c>
      <c r="AB317" s="185"/>
      <c r="AC317" s="185"/>
    </row>
    <row r="318" spans="1:43">
      <c r="H318" s="185"/>
      <c r="I318" s="185"/>
      <c r="J318" s="185"/>
      <c r="V318" s="17"/>
      <c r="AA318" s="185"/>
      <c r="AB318" s="185"/>
      <c r="AC318" s="18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86" t="s">
        <v>20</v>
      </c>
      <c r="F322" s="186"/>
      <c r="G322" s="186"/>
      <c r="H322" s="186"/>
      <c r="V322" s="17"/>
      <c r="X322" s="23" t="s">
        <v>32</v>
      </c>
      <c r="Y322" s="20">
        <f>IF(B1101="PAGADO",0,C327)</f>
        <v>0</v>
      </c>
      <c r="AA322" s="186" t="s">
        <v>20</v>
      </c>
      <c r="AB322" s="186"/>
      <c r="AC322" s="186"/>
      <c r="AD322" s="18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7" t="str">
        <f>IF(Y327&lt;0,"NO PAGAR","COBRAR'")</f>
        <v>COBRAR'</v>
      </c>
      <c r="Y328" s="18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87" t="str">
        <f>IF(C327&lt;0,"NO PAGAR","COBRAR'")</f>
        <v>COBRAR'</v>
      </c>
      <c r="C329" s="18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0" t="s">
        <v>9</v>
      </c>
      <c r="C330" s="18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0" t="s">
        <v>9</v>
      </c>
      <c r="Y330" s="18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2" t="s">
        <v>7</v>
      </c>
      <c r="F338" s="183"/>
      <c r="G338" s="18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2" t="s">
        <v>7</v>
      </c>
      <c r="AB338" s="183"/>
      <c r="AC338" s="18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2" t="s">
        <v>7</v>
      </c>
      <c r="O340" s="183"/>
      <c r="P340" s="183"/>
      <c r="Q340" s="184"/>
      <c r="R340" s="18">
        <f>SUM(R324:R339)</f>
        <v>0</v>
      </c>
      <c r="S340" s="3"/>
      <c r="V340" s="17"/>
      <c r="X340" s="12"/>
      <c r="Y340" s="10"/>
      <c r="AJ340" s="182" t="s">
        <v>7</v>
      </c>
      <c r="AK340" s="183"/>
      <c r="AL340" s="183"/>
      <c r="AM340" s="18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88" t="s">
        <v>29</v>
      </c>
      <c r="AD364" s="188"/>
      <c r="AE364" s="188"/>
    </row>
    <row r="365" spans="8:31">
      <c r="H365" s="185" t="s">
        <v>28</v>
      </c>
      <c r="I365" s="185"/>
      <c r="J365" s="185"/>
      <c r="V365" s="17"/>
      <c r="AC365" s="188"/>
      <c r="AD365" s="188"/>
      <c r="AE365" s="188"/>
    </row>
    <row r="366" spans="8:31">
      <c r="H366" s="185"/>
      <c r="I366" s="185"/>
      <c r="J366" s="185"/>
      <c r="V366" s="17"/>
      <c r="AC366" s="188"/>
      <c r="AD366" s="188"/>
      <c r="AE366" s="188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86" t="s">
        <v>20</v>
      </c>
      <c r="F370" s="186"/>
      <c r="G370" s="186"/>
      <c r="H370" s="186"/>
      <c r="V370" s="17"/>
      <c r="X370" s="23" t="s">
        <v>32</v>
      </c>
      <c r="Y370" s="20">
        <f>IF(B370="PAGADO",0,C375)</f>
        <v>0</v>
      </c>
      <c r="AA370" s="186" t="s">
        <v>20</v>
      </c>
      <c r="AB370" s="186"/>
      <c r="AC370" s="186"/>
      <c r="AD370" s="18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89" t="str">
        <f>IF(C375&lt;0,"NO PAGAR","COBRAR")</f>
        <v>COBRAR</v>
      </c>
      <c r="C376" s="18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9" t="str">
        <f>IF(Y375&lt;0,"NO PAGAR","COBRAR")</f>
        <v>COBRAR</v>
      </c>
      <c r="Y376" s="18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0" t="s">
        <v>9</v>
      </c>
      <c r="C377" s="18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0" t="s">
        <v>9</v>
      </c>
      <c r="Y377" s="18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2" t="s">
        <v>7</v>
      </c>
      <c r="F386" s="183"/>
      <c r="G386" s="18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2" t="s">
        <v>7</v>
      </c>
      <c r="AB386" s="183"/>
      <c r="AC386" s="18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2" t="s">
        <v>7</v>
      </c>
      <c r="O388" s="183"/>
      <c r="P388" s="183"/>
      <c r="Q388" s="184"/>
      <c r="R388" s="18">
        <f>SUM(R372:R387)</f>
        <v>0</v>
      </c>
      <c r="S388" s="3"/>
      <c r="V388" s="17"/>
      <c r="X388" s="12"/>
      <c r="Y388" s="10"/>
      <c r="AJ388" s="182" t="s">
        <v>7</v>
      </c>
      <c r="AK388" s="183"/>
      <c r="AL388" s="183"/>
      <c r="AM388" s="18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85" t="s">
        <v>30</v>
      </c>
      <c r="I410" s="185"/>
      <c r="J410" s="185"/>
      <c r="V410" s="17"/>
      <c r="AA410" s="185" t="s">
        <v>31</v>
      </c>
      <c r="AB410" s="185"/>
      <c r="AC410" s="185"/>
    </row>
    <row r="411" spans="1:43">
      <c r="H411" s="185"/>
      <c r="I411" s="185"/>
      <c r="J411" s="185"/>
      <c r="V411" s="17"/>
      <c r="AA411" s="185"/>
      <c r="AB411" s="185"/>
      <c r="AC411" s="18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86" t="s">
        <v>20</v>
      </c>
      <c r="F415" s="186"/>
      <c r="G415" s="186"/>
      <c r="H415" s="186"/>
      <c r="V415" s="17"/>
      <c r="X415" s="23" t="s">
        <v>156</v>
      </c>
      <c r="Y415" s="20">
        <f>IF(B1194="PAGADO",0,C420)</f>
        <v>0</v>
      </c>
      <c r="AA415" s="186" t="s">
        <v>860</v>
      </c>
      <c r="AB415" s="186"/>
      <c r="AC415" s="186"/>
      <c r="AD415" s="18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7" t="str">
        <f>IF(Y420&lt;0,"NO PAGAR","COBRAR'")</f>
        <v>COBRAR'</v>
      </c>
      <c r="Y421" s="18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7" t="str">
        <f>IF(C420&lt;0,"NO PAGAR","COBRAR'")</f>
        <v>COBRAR'</v>
      </c>
      <c r="C422" s="18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2" t="s">
        <v>7</v>
      </c>
      <c r="F431" s="183"/>
      <c r="G431" s="18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2" t="s">
        <v>7</v>
      </c>
      <c r="O433" s="183"/>
      <c r="P433" s="183"/>
      <c r="Q433" s="184"/>
      <c r="R433" s="18">
        <f>SUM(R417:R432)</f>
        <v>0</v>
      </c>
      <c r="S433" s="3"/>
      <c r="V433" s="17"/>
      <c r="X433" s="12"/>
      <c r="Y433" s="10"/>
      <c r="AJ433" s="182" t="s">
        <v>7</v>
      </c>
      <c r="AK433" s="183"/>
      <c r="AL433" s="183"/>
      <c r="AM433" s="18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88" t="s">
        <v>29</v>
      </c>
      <c r="AD454" s="188"/>
      <c r="AE454" s="188"/>
    </row>
    <row r="455" spans="2:41">
      <c r="H455" s="185" t="s">
        <v>28</v>
      </c>
      <c r="I455" s="185"/>
      <c r="J455" s="185"/>
      <c r="V455" s="17"/>
      <c r="AC455" s="188"/>
      <c r="AD455" s="188"/>
      <c r="AE455" s="188"/>
    </row>
    <row r="456" spans="2:41">
      <c r="H456" s="185"/>
      <c r="I456" s="185"/>
      <c r="J456" s="185"/>
      <c r="V456" s="17"/>
      <c r="AC456" s="188"/>
      <c r="AD456" s="188"/>
      <c r="AE456" s="188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86" t="s">
        <v>20</v>
      </c>
      <c r="F460" s="186"/>
      <c r="G460" s="186"/>
      <c r="H460" s="186"/>
      <c r="V460" s="17"/>
      <c r="X460" s="23" t="s">
        <v>32</v>
      </c>
      <c r="Y460" s="20">
        <f>IF(B460="PAGADO",0,C465)</f>
        <v>0</v>
      </c>
      <c r="AA460" s="186" t="s">
        <v>921</v>
      </c>
      <c r="AB460" s="186"/>
      <c r="AC460" s="186"/>
      <c r="AD460" s="18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89" t="str">
        <f>IF(C465&lt;0,"NO PAGAR","COBRAR")</f>
        <v>COBRAR</v>
      </c>
      <c r="C466" s="18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9" t="str">
        <f>IF(Y465&lt;0,"NO PAGAR","COBRAR")</f>
        <v>COBRAR</v>
      </c>
      <c r="Y466" s="18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0" t="s">
        <v>9</v>
      </c>
      <c r="C467" s="18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0" t="s">
        <v>9</v>
      </c>
      <c r="Y467" s="18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2" t="s">
        <v>7</v>
      </c>
      <c r="F476" s="183"/>
      <c r="G476" s="18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2" t="s">
        <v>7</v>
      </c>
      <c r="AB476" s="183"/>
      <c r="AC476" s="18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2" t="s">
        <v>7</v>
      </c>
      <c r="O478" s="183"/>
      <c r="P478" s="183"/>
      <c r="Q478" s="184"/>
      <c r="R478" s="18">
        <f>SUM(R462:R477)</f>
        <v>0</v>
      </c>
      <c r="S478" s="3"/>
      <c r="V478" s="17"/>
      <c r="X478" s="12"/>
      <c r="Y478" s="10"/>
      <c r="AJ478" s="182" t="s">
        <v>7</v>
      </c>
      <c r="AK478" s="183"/>
      <c r="AL478" s="183"/>
      <c r="AM478" s="18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85" t="s">
        <v>30</v>
      </c>
      <c r="I500" s="185"/>
      <c r="J500" s="185"/>
      <c r="V500" s="17"/>
      <c r="AA500" s="185" t="s">
        <v>31</v>
      </c>
      <c r="AB500" s="185"/>
      <c r="AC500" s="185"/>
    </row>
    <row r="501" spans="1:43">
      <c r="H501" s="185"/>
      <c r="I501" s="185"/>
      <c r="J501" s="185"/>
      <c r="V501" s="17"/>
      <c r="AA501" s="185"/>
      <c r="AB501" s="185"/>
      <c r="AC501" s="18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86" t="s">
        <v>991</v>
      </c>
      <c r="F505" s="186"/>
      <c r="G505" s="186"/>
      <c r="H505" s="186"/>
      <c r="V505" s="17"/>
      <c r="X505" s="23" t="s">
        <v>156</v>
      </c>
      <c r="Y505" s="20">
        <f>IF(B505="PAGADO",0,C510)</f>
        <v>0</v>
      </c>
      <c r="AA505" s="186" t="s">
        <v>20</v>
      </c>
      <c r="AB505" s="186"/>
      <c r="AC505" s="186"/>
      <c r="AD505" s="18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7" t="str">
        <f>IF(Y510&lt;0,"NO PAGAR","COBRAR'")</f>
        <v>COBRAR'</v>
      </c>
      <c r="Y511" s="18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87" t="s">
        <v>993</v>
      </c>
      <c r="C512" s="18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0" t="s">
        <v>9</v>
      </c>
      <c r="C513" s="18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0" t="s">
        <v>9</v>
      </c>
      <c r="Y513" s="18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2" t="s">
        <v>7</v>
      </c>
      <c r="F521" s="183"/>
      <c r="G521" s="18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2" t="s">
        <v>7</v>
      </c>
      <c r="AB521" s="183"/>
      <c r="AC521" s="18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2" t="s">
        <v>7</v>
      </c>
      <c r="O523" s="183"/>
      <c r="P523" s="183"/>
      <c r="Q523" s="184"/>
      <c r="R523" s="18">
        <f>SUM(R507:R522)</f>
        <v>0</v>
      </c>
      <c r="S523" s="3"/>
      <c r="V523" s="17"/>
      <c r="X523" s="12"/>
      <c r="Y523" s="10"/>
      <c r="AJ523" s="182" t="s">
        <v>7</v>
      </c>
      <c r="AK523" s="183"/>
      <c r="AL523" s="183"/>
      <c r="AM523" s="18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8" t="s">
        <v>29</v>
      </c>
      <c r="AD546" s="188"/>
      <c r="AE546" s="188"/>
    </row>
    <row r="547" spans="2:41">
      <c r="H547" s="185" t="s">
        <v>28</v>
      </c>
      <c r="I547" s="185"/>
      <c r="J547" s="185"/>
      <c r="V547" s="17"/>
      <c r="AC547" s="188"/>
      <c r="AD547" s="188"/>
      <c r="AE547" s="188"/>
    </row>
    <row r="548" spans="2:41">
      <c r="H548" s="185"/>
      <c r="I548" s="185"/>
      <c r="J548" s="185"/>
      <c r="V548" s="17"/>
      <c r="AC548" s="188"/>
      <c r="AD548" s="188"/>
      <c r="AE548" s="18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86" t="s">
        <v>20</v>
      </c>
      <c r="F552" s="186"/>
      <c r="G552" s="186"/>
      <c r="H552" s="186"/>
      <c r="V552" s="17"/>
      <c r="X552" s="23" t="s">
        <v>32</v>
      </c>
      <c r="Y552" s="20">
        <f>IF(B552="PAGADO",0,C557)</f>
        <v>0</v>
      </c>
      <c r="AA552" s="186" t="s">
        <v>20</v>
      </c>
      <c r="AB552" s="186"/>
      <c r="AC552" s="186"/>
      <c r="AD552" s="18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9" t="str">
        <f>IF(C557&lt;0,"NO PAGAR","COBRAR")</f>
        <v>COBRAR</v>
      </c>
      <c r="C558" s="18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0" t="s">
        <v>9</v>
      </c>
      <c r="C559" s="18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2" t="s">
        <v>7</v>
      </c>
      <c r="F568" s="183"/>
      <c r="G568" s="18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85" t="s">
        <v>30</v>
      </c>
      <c r="I592" s="185"/>
      <c r="J592" s="185"/>
      <c r="V592" s="17"/>
      <c r="AA592" s="185" t="s">
        <v>31</v>
      </c>
      <c r="AB592" s="185"/>
      <c r="AC592" s="185"/>
    </row>
    <row r="593" spans="2:41">
      <c r="H593" s="185"/>
      <c r="I593" s="185"/>
      <c r="J593" s="185"/>
      <c r="V593" s="17"/>
      <c r="AA593" s="185"/>
      <c r="AB593" s="185"/>
      <c r="AC593" s="18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86" t="s">
        <v>20</v>
      </c>
      <c r="F597" s="186"/>
      <c r="G597" s="186"/>
      <c r="H597" s="186"/>
      <c r="V597" s="17"/>
      <c r="X597" s="23" t="s">
        <v>32</v>
      </c>
      <c r="Y597" s="20">
        <f>IF(B1390="PAGADO",0,C602)</f>
        <v>0</v>
      </c>
      <c r="AA597" s="186" t="s">
        <v>20</v>
      </c>
      <c r="AB597" s="186"/>
      <c r="AC597" s="186"/>
      <c r="AD597" s="18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7" t="str">
        <f>IF(Y602&lt;0,"NO PAGAR","COBRAR'")</f>
        <v>COBRAR'</v>
      </c>
      <c r="Y603" s="18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87" t="str">
        <f>IF(C602&lt;0,"NO PAGAR","COBRAR'")</f>
        <v>COBRAR'</v>
      </c>
      <c r="C604" s="18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0" t="s">
        <v>9</v>
      </c>
      <c r="C605" s="18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0" t="s">
        <v>9</v>
      </c>
      <c r="Y605" s="18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2" t="s">
        <v>7</v>
      </c>
      <c r="F613" s="183"/>
      <c r="G613" s="18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2" t="s">
        <v>7</v>
      </c>
      <c r="AB613" s="183"/>
      <c r="AC613" s="18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2" t="s">
        <v>7</v>
      </c>
      <c r="O615" s="183"/>
      <c r="P615" s="183"/>
      <c r="Q615" s="184"/>
      <c r="R615" s="18">
        <f>SUM(R599:R614)</f>
        <v>0</v>
      </c>
      <c r="S615" s="3"/>
      <c r="V615" s="17"/>
      <c r="X615" s="12"/>
      <c r="Y615" s="10"/>
      <c r="AJ615" s="182" t="s">
        <v>7</v>
      </c>
      <c r="AK615" s="183"/>
      <c r="AL615" s="183"/>
      <c r="AM615" s="18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88" t="s">
        <v>29</v>
      </c>
      <c r="AD639" s="188"/>
      <c r="AE639" s="188"/>
    </row>
    <row r="640" spans="2:31">
      <c r="H640" s="185" t="s">
        <v>28</v>
      </c>
      <c r="I640" s="185"/>
      <c r="J640" s="185"/>
      <c r="V640" s="17"/>
      <c r="AC640" s="188"/>
      <c r="AD640" s="188"/>
      <c r="AE640" s="188"/>
    </row>
    <row r="641" spans="2:41">
      <c r="H641" s="185"/>
      <c r="I641" s="185"/>
      <c r="J641" s="185"/>
      <c r="V641" s="17"/>
      <c r="AC641" s="188"/>
      <c r="AD641" s="188"/>
      <c r="AE641" s="188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86" t="s">
        <v>20</v>
      </c>
      <c r="F645" s="186"/>
      <c r="G645" s="186"/>
      <c r="H645" s="186"/>
      <c r="V645" s="17"/>
      <c r="X645" s="23" t="s">
        <v>32</v>
      </c>
      <c r="Y645" s="20">
        <f>IF(B645="PAGADO",0,C650)</f>
        <v>0</v>
      </c>
      <c r="AA645" s="186" t="s">
        <v>439</v>
      </c>
      <c r="AB645" s="186"/>
      <c r="AC645" s="186"/>
      <c r="AD645" s="18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1181</v>
      </c>
      <c r="AD647" s="5">
        <v>550</v>
      </c>
      <c r="AE647" t="s">
        <v>1182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89" t="str">
        <f>IF(C650&lt;0,"NO PAGAR","COBRAR")</f>
        <v>COBRAR</v>
      </c>
      <c r="C651" s="18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9" t="str">
        <f>IF(Y650&lt;0,"NO PAGAR","COBRAR")</f>
        <v>COBRAR</v>
      </c>
      <c r="Y651" s="18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0" t="s">
        <v>9</v>
      </c>
      <c r="C652" s="18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0" t="s">
        <v>9</v>
      </c>
      <c r="Y652" s="18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2" t="s">
        <v>7</v>
      </c>
      <c r="F661" s="183"/>
      <c r="G661" s="18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2" t="s">
        <v>7</v>
      </c>
      <c r="AB661" s="183"/>
      <c r="AC661" s="18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2" t="s">
        <v>7</v>
      </c>
      <c r="O663" s="183"/>
      <c r="P663" s="183"/>
      <c r="Q663" s="184"/>
      <c r="R663" s="18">
        <f>SUM(R647:R662)</f>
        <v>0</v>
      </c>
      <c r="S663" s="3"/>
      <c r="V663" s="17"/>
      <c r="X663" s="12"/>
      <c r="Y663" s="10"/>
      <c r="AJ663" s="182" t="s">
        <v>7</v>
      </c>
      <c r="AK663" s="183"/>
      <c r="AL663" s="183"/>
      <c r="AM663" s="18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85" t="s">
        <v>30</v>
      </c>
      <c r="I685" s="185"/>
      <c r="J685" s="185"/>
      <c r="V685" s="17"/>
      <c r="AA685" s="185" t="s">
        <v>31</v>
      </c>
      <c r="AB685" s="185"/>
      <c r="AC685" s="185"/>
    </row>
    <row r="686" spans="1:43">
      <c r="H686" s="185"/>
      <c r="I686" s="185"/>
      <c r="J686" s="185"/>
      <c r="V686" s="17"/>
      <c r="AA686" s="185"/>
      <c r="AB686" s="185"/>
      <c r="AC686" s="185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156</v>
      </c>
      <c r="C690" s="20">
        <f>IF(X645="PAGADO",0,C650)</f>
        <v>0</v>
      </c>
      <c r="E690" s="186" t="s">
        <v>1195</v>
      </c>
      <c r="F690" s="186"/>
      <c r="G690" s="186"/>
      <c r="H690" s="186"/>
      <c r="V690" s="17"/>
      <c r="X690" s="23" t="s">
        <v>32</v>
      </c>
      <c r="Y690" s="20">
        <f>IF(B1483="PAGADO",0,C695)</f>
        <v>410</v>
      </c>
      <c r="AA690" s="186" t="s">
        <v>20</v>
      </c>
      <c r="AB690" s="186"/>
      <c r="AC690" s="186"/>
      <c r="AD690" s="186"/>
    </row>
    <row r="691" spans="2:41">
      <c r="B691" s="1" t="s">
        <v>0</v>
      </c>
      <c r="C691" s="19">
        <f>H706</f>
        <v>410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>
        <v>45125</v>
      </c>
      <c r="F692" s="3" t="s">
        <v>1194</v>
      </c>
      <c r="G692" s="3" t="s">
        <v>203</v>
      </c>
      <c r="H692" s="5">
        <v>410</v>
      </c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410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410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C711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Y711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410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410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7" t="str">
        <f>IF(Y695&lt;0,"NO PAGAR","COBRAR'")</f>
        <v>COBRAR'</v>
      </c>
      <c r="Y696" s="18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87" t="str">
        <f>IF(C695&lt;0,"NO PAGAR","COBRAR'")</f>
        <v>COBRAR'</v>
      </c>
      <c r="C697" s="18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80" t="s">
        <v>9</v>
      </c>
      <c r="C698" s="181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80" t="s">
        <v>9</v>
      </c>
      <c r="Y698" s="181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82" t="s">
        <v>7</v>
      </c>
      <c r="F706" s="183"/>
      <c r="G706" s="184"/>
      <c r="H706" s="5">
        <f>SUM(H692:H705)</f>
        <v>410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82" t="s">
        <v>7</v>
      </c>
      <c r="AB706" s="183"/>
      <c r="AC706" s="184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82" t="s">
        <v>7</v>
      </c>
      <c r="O708" s="183"/>
      <c r="P708" s="183"/>
      <c r="Q708" s="184"/>
      <c r="R708" s="18">
        <f>SUM(R692:R707)</f>
        <v>0</v>
      </c>
      <c r="S708" s="3"/>
      <c r="V708" s="17"/>
      <c r="X708" s="12"/>
      <c r="Y708" s="10"/>
      <c r="AJ708" s="182" t="s">
        <v>7</v>
      </c>
      <c r="AK708" s="183"/>
      <c r="AL708" s="183"/>
      <c r="AM708" s="184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5" t="s">
        <v>18</v>
      </c>
      <c r="C711" s="16">
        <f>SUM(C699:C710)</f>
        <v>0</v>
      </c>
      <c r="D711" t="s">
        <v>22</v>
      </c>
      <c r="E711" t="s">
        <v>21</v>
      </c>
      <c r="V711" s="17"/>
      <c r="X711" s="15" t="s">
        <v>18</v>
      </c>
      <c r="Y711" s="16">
        <f>SUM(Y699:Y710)</f>
        <v>0</v>
      </c>
      <c r="Z711" t="s">
        <v>22</v>
      </c>
      <c r="AA711" t="s">
        <v>21</v>
      </c>
    </row>
    <row r="712" spans="2:41">
      <c r="E712" s="1" t="s">
        <v>19</v>
      </c>
      <c r="V712" s="17"/>
      <c r="AA712" s="1" t="s">
        <v>19</v>
      </c>
    </row>
    <row r="713" spans="2:41">
      <c r="V713" s="17"/>
    </row>
    <row r="714" spans="2:41">
      <c r="V714" s="17"/>
    </row>
    <row r="715" spans="2:41">
      <c r="V715" s="17"/>
    </row>
    <row r="716" spans="2:41">
      <c r="V716" s="17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88" t="s">
        <v>29</v>
      </c>
      <c r="AD725" s="188"/>
      <c r="AE725" s="188"/>
    </row>
    <row r="726" spans="2:41">
      <c r="H726" s="185" t="s">
        <v>28</v>
      </c>
      <c r="I726" s="185"/>
      <c r="J726" s="185"/>
      <c r="V726" s="17"/>
      <c r="AC726" s="188"/>
      <c r="AD726" s="188"/>
      <c r="AE726" s="188"/>
    </row>
    <row r="727" spans="2:41">
      <c r="H727" s="185"/>
      <c r="I727" s="185"/>
      <c r="J727" s="185"/>
      <c r="V727" s="17"/>
      <c r="AC727" s="188"/>
      <c r="AD727" s="188"/>
      <c r="AE727" s="188"/>
    </row>
    <row r="728" spans="2:41">
      <c r="V728" s="17"/>
    </row>
    <row r="729" spans="2:41">
      <c r="V729" s="17"/>
    </row>
    <row r="730" spans="2:41" ht="23.25">
      <c r="B730" s="22" t="s">
        <v>69</v>
      </c>
      <c r="V730" s="17"/>
      <c r="X730" s="22" t="s">
        <v>69</v>
      </c>
    </row>
    <row r="731" spans="2:41" ht="23.25">
      <c r="B731" s="23" t="s">
        <v>32</v>
      </c>
      <c r="C731" s="20">
        <f>IF(X690="PAGADO",0,Y695)</f>
        <v>410</v>
      </c>
      <c r="E731" s="186" t="s">
        <v>20</v>
      </c>
      <c r="F731" s="186"/>
      <c r="G731" s="186"/>
      <c r="H731" s="186"/>
      <c r="V731" s="17"/>
      <c r="X731" s="23" t="s">
        <v>32</v>
      </c>
      <c r="Y731" s="20">
        <f>IF(B731="PAGADO",0,C736)</f>
        <v>410</v>
      </c>
      <c r="AA731" s="186" t="s">
        <v>20</v>
      </c>
      <c r="AB731" s="186"/>
      <c r="AC731" s="186"/>
      <c r="AD731" s="186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410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410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410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410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89" t="str">
        <f>IF(C736&lt;0,"NO PAGAR","COBRAR")</f>
        <v>COBRAR</v>
      </c>
      <c r="C737" s="18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89" t="str">
        <f>IF(Y736&lt;0,"NO PAGAR","COBRAR")</f>
        <v>COBRAR</v>
      </c>
      <c r="Y737" s="18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80" t="s">
        <v>9</v>
      </c>
      <c r="C738" s="181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0" t="s">
        <v>9</v>
      </c>
      <c r="Y738" s="18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IF(Y690&lt;=0,Y690*-1)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82" t="s">
        <v>7</v>
      </c>
      <c r="F747" s="183"/>
      <c r="G747" s="184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82" t="s">
        <v>7</v>
      </c>
      <c r="AB747" s="183"/>
      <c r="AC747" s="184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82" t="s">
        <v>7</v>
      </c>
      <c r="O749" s="183"/>
      <c r="P749" s="183"/>
      <c r="Q749" s="184"/>
      <c r="R749" s="18">
        <f>SUM(R733:R748)</f>
        <v>0</v>
      </c>
      <c r="S749" s="3"/>
      <c r="V749" s="17"/>
      <c r="X749" s="12"/>
      <c r="Y749" s="10"/>
      <c r="AJ749" s="182" t="s">
        <v>7</v>
      </c>
      <c r="AK749" s="183"/>
      <c r="AL749" s="183"/>
      <c r="AM749" s="184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>
      <c r="H771" s="185" t="s">
        <v>30</v>
      </c>
      <c r="I771" s="185"/>
      <c r="J771" s="185"/>
      <c r="V771" s="17"/>
      <c r="AA771" s="185" t="s">
        <v>31</v>
      </c>
      <c r="AB771" s="185"/>
      <c r="AC771" s="185"/>
    </row>
    <row r="772" spans="1:43">
      <c r="H772" s="185"/>
      <c r="I772" s="185"/>
      <c r="J772" s="185"/>
      <c r="V772" s="17"/>
      <c r="AA772" s="185"/>
      <c r="AB772" s="185"/>
      <c r="AC772" s="185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410</v>
      </c>
      <c r="E776" s="186" t="s">
        <v>20</v>
      </c>
      <c r="F776" s="186"/>
      <c r="G776" s="186"/>
      <c r="H776" s="186"/>
      <c r="V776" s="17"/>
      <c r="X776" s="23" t="s">
        <v>32</v>
      </c>
      <c r="Y776" s="20">
        <f>IF(B1576="PAGADO",0,C781)</f>
        <v>410</v>
      </c>
      <c r="AA776" s="186" t="s">
        <v>20</v>
      </c>
      <c r="AB776" s="186"/>
      <c r="AC776" s="186"/>
      <c r="AD776" s="186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410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410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410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410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87" t="str">
        <f>IF(Y781&lt;0,"NO PAGAR","COBRAR'")</f>
        <v>COBRAR'</v>
      </c>
      <c r="Y782" s="187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87" t="str">
        <f>IF(C781&lt;0,"NO PAGAR","COBRAR'")</f>
        <v>COBRAR'</v>
      </c>
      <c r="C783" s="18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80" t="s">
        <v>9</v>
      </c>
      <c r="C784" s="181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80" t="s">
        <v>9</v>
      </c>
      <c r="Y784" s="181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82" t="s">
        <v>7</v>
      </c>
      <c r="F792" s="183"/>
      <c r="G792" s="184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82" t="s">
        <v>7</v>
      </c>
      <c r="AB792" s="183"/>
      <c r="AC792" s="184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82" t="s">
        <v>7</v>
      </c>
      <c r="O794" s="183"/>
      <c r="P794" s="183"/>
      <c r="Q794" s="184"/>
      <c r="R794" s="18">
        <f>SUM(R778:R793)</f>
        <v>0</v>
      </c>
      <c r="S794" s="3"/>
      <c r="V794" s="17"/>
      <c r="X794" s="12"/>
      <c r="Y794" s="10"/>
      <c r="AJ794" s="182" t="s">
        <v>7</v>
      </c>
      <c r="AK794" s="183"/>
      <c r="AL794" s="183"/>
      <c r="AM794" s="184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88" t="s">
        <v>29</v>
      </c>
      <c r="AD818" s="188"/>
      <c r="AE818" s="188"/>
    </row>
    <row r="819" spans="2:41">
      <c r="H819" s="185" t="s">
        <v>28</v>
      </c>
      <c r="I819" s="185"/>
      <c r="J819" s="185"/>
      <c r="V819" s="17"/>
      <c r="AC819" s="188"/>
      <c r="AD819" s="188"/>
      <c r="AE819" s="188"/>
    </row>
    <row r="820" spans="2:41">
      <c r="H820" s="185"/>
      <c r="I820" s="185"/>
      <c r="J820" s="185"/>
      <c r="V820" s="17"/>
      <c r="AC820" s="188"/>
      <c r="AD820" s="188"/>
      <c r="AE820" s="188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410</v>
      </c>
      <c r="E824" s="186" t="s">
        <v>20</v>
      </c>
      <c r="F824" s="186"/>
      <c r="G824" s="186"/>
      <c r="H824" s="186"/>
      <c r="V824" s="17"/>
      <c r="X824" s="23" t="s">
        <v>32</v>
      </c>
      <c r="Y824" s="20">
        <f>IF(B824="PAGADO",0,C829)</f>
        <v>410</v>
      </c>
      <c r="AA824" s="186" t="s">
        <v>20</v>
      </c>
      <c r="AB824" s="186"/>
      <c r="AC824" s="186"/>
      <c r="AD824" s="186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410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410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410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410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89" t="str">
        <f>IF(C829&lt;0,"NO PAGAR","COBRAR")</f>
        <v>COBRAR</v>
      </c>
      <c r="C830" s="18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89" t="str">
        <f>IF(Y829&lt;0,"NO PAGAR","COBRAR")</f>
        <v>COBRAR</v>
      </c>
      <c r="Y830" s="18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80" t="s">
        <v>9</v>
      </c>
      <c r="C831" s="181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0" t="s">
        <v>9</v>
      </c>
      <c r="Y831" s="181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82" t="s">
        <v>7</v>
      </c>
      <c r="F840" s="183"/>
      <c r="G840" s="184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82" t="s">
        <v>7</v>
      </c>
      <c r="AB840" s="183"/>
      <c r="AC840" s="184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82" t="s">
        <v>7</v>
      </c>
      <c r="O842" s="183"/>
      <c r="P842" s="183"/>
      <c r="Q842" s="184"/>
      <c r="R842" s="18">
        <f>SUM(R826:R841)</f>
        <v>0</v>
      </c>
      <c r="S842" s="3"/>
      <c r="V842" s="17"/>
      <c r="X842" s="12"/>
      <c r="Y842" s="10"/>
      <c r="AJ842" s="182" t="s">
        <v>7</v>
      </c>
      <c r="AK842" s="183"/>
      <c r="AL842" s="183"/>
      <c r="AM842" s="184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>
      <c r="H864" s="185" t="s">
        <v>30</v>
      </c>
      <c r="I864" s="185"/>
      <c r="J864" s="185"/>
      <c r="V864" s="17"/>
      <c r="AA864" s="185" t="s">
        <v>31</v>
      </c>
      <c r="AB864" s="185"/>
      <c r="AC864" s="185"/>
    </row>
    <row r="865" spans="2:41">
      <c r="H865" s="185"/>
      <c r="I865" s="185"/>
      <c r="J865" s="185"/>
      <c r="V865" s="17"/>
      <c r="AA865" s="185"/>
      <c r="AB865" s="185"/>
      <c r="AC865" s="185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410</v>
      </c>
      <c r="E869" s="186" t="s">
        <v>20</v>
      </c>
      <c r="F869" s="186"/>
      <c r="G869" s="186"/>
      <c r="H869" s="186"/>
      <c r="V869" s="17"/>
      <c r="X869" s="23" t="s">
        <v>32</v>
      </c>
      <c r="Y869" s="20">
        <f>IF(B1669="PAGADO",0,C874)</f>
        <v>410</v>
      </c>
      <c r="AA869" s="186" t="s">
        <v>20</v>
      </c>
      <c r="AB869" s="186"/>
      <c r="AC869" s="186"/>
      <c r="AD869" s="186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410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410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410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410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87" t="str">
        <f>IF(Y874&lt;0,"NO PAGAR","COBRAR'")</f>
        <v>COBRAR'</v>
      </c>
      <c r="Y875" s="187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87" t="str">
        <f>IF(C874&lt;0,"NO PAGAR","COBRAR'")</f>
        <v>COBRAR'</v>
      </c>
      <c r="C876" s="18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80" t="s">
        <v>9</v>
      </c>
      <c r="C877" s="181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80" t="s">
        <v>9</v>
      </c>
      <c r="Y877" s="181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82" t="s">
        <v>7</v>
      </c>
      <c r="F885" s="183"/>
      <c r="G885" s="184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82" t="s">
        <v>7</v>
      </c>
      <c r="AB885" s="183"/>
      <c r="AC885" s="184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82" t="s">
        <v>7</v>
      </c>
      <c r="O887" s="183"/>
      <c r="P887" s="183"/>
      <c r="Q887" s="184"/>
      <c r="R887" s="18">
        <f>SUM(R871:R886)</f>
        <v>0</v>
      </c>
      <c r="S887" s="3"/>
      <c r="V887" s="17"/>
      <c r="X887" s="12"/>
      <c r="Y887" s="10"/>
      <c r="AJ887" s="182" t="s">
        <v>7</v>
      </c>
      <c r="AK887" s="183"/>
      <c r="AL887" s="183"/>
      <c r="AM887" s="184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88" t="s">
        <v>29</v>
      </c>
      <c r="AD912" s="188"/>
      <c r="AE912" s="188"/>
    </row>
    <row r="913" spans="2:41">
      <c r="H913" s="185" t="s">
        <v>28</v>
      </c>
      <c r="I913" s="185"/>
      <c r="J913" s="185"/>
      <c r="V913" s="17"/>
      <c r="AC913" s="188"/>
      <c r="AD913" s="188"/>
      <c r="AE913" s="188"/>
    </row>
    <row r="914" spans="2:41">
      <c r="H914" s="185"/>
      <c r="I914" s="185"/>
      <c r="J914" s="185"/>
      <c r="V914" s="17"/>
      <c r="AC914" s="188"/>
      <c r="AD914" s="188"/>
      <c r="AE914" s="188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410</v>
      </c>
      <c r="E918" s="186" t="s">
        <v>20</v>
      </c>
      <c r="F918" s="186"/>
      <c r="G918" s="186"/>
      <c r="H918" s="186"/>
      <c r="V918" s="17"/>
      <c r="X918" s="23" t="s">
        <v>32</v>
      </c>
      <c r="Y918" s="20">
        <f>IF(B918="PAGADO",0,C923)</f>
        <v>410</v>
      </c>
      <c r="AA918" s="186" t="s">
        <v>20</v>
      </c>
      <c r="AB918" s="186"/>
      <c r="AC918" s="186"/>
      <c r="AD918" s="18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410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410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410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410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89" t="str">
        <f>IF(C923&lt;0,"NO PAGAR","COBRAR")</f>
        <v>COBRAR</v>
      </c>
      <c r="C924" s="18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89" t="str">
        <f>IF(Y923&lt;0,"NO PAGAR","COBRAR")</f>
        <v>COBRAR</v>
      </c>
      <c r="Y924" s="18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80" t="s">
        <v>9</v>
      </c>
      <c r="C925" s="181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0" t="s">
        <v>9</v>
      </c>
      <c r="Y925" s="181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82" t="s">
        <v>7</v>
      </c>
      <c r="F934" s="183"/>
      <c r="G934" s="184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82" t="s">
        <v>7</v>
      </c>
      <c r="AB934" s="183"/>
      <c r="AC934" s="184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82" t="s">
        <v>7</v>
      </c>
      <c r="O936" s="183"/>
      <c r="P936" s="183"/>
      <c r="Q936" s="184"/>
      <c r="R936" s="18">
        <f>SUM(R920:R935)</f>
        <v>0</v>
      </c>
      <c r="S936" s="3"/>
      <c r="V936" s="17"/>
      <c r="X936" s="12"/>
      <c r="Y936" s="10"/>
      <c r="AJ936" s="182" t="s">
        <v>7</v>
      </c>
      <c r="AK936" s="183"/>
      <c r="AL936" s="183"/>
      <c r="AM936" s="184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>
      <c r="H958" s="185" t="s">
        <v>30</v>
      </c>
      <c r="I958" s="185"/>
      <c r="J958" s="185"/>
      <c r="V958" s="17"/>
      <c r="AA958" s="185" t="s">
        <v>31</v>
      </c>
      <c r="AB958" s="185"/>
      <c r="AC958" s="185"/>
    </row>
    <row r="959" spans="1:43">
      <c r="H959" s="185"/>
      <c r="I959" s="185"/>
      <c r="J959" s="185"/>
      <c r="V959" s="17"/>
      <c r="AA959" s="185"/>
      <c r="AB959" s="185"/>
      <c r="AC959" s="185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410</v>
      </c>
      <c r="E963" s="186" t="s">
        <v>20</v>
      </c>
      <c r="F963" s="186"/>
      <c r="G963" s="186"/>
      <c r="H963" s="186"/>
      <c r="V963" s="17"/>
      <c r="X963" s="23" t="s">
        <v>32</v>
      </c>
      <c r="Y963" s="20">
        <f>IF(B1763="PAGADO",0,C968)</f>
        <v>410</v>
      </c>
      <c r="AA963" s="186" t="s">
        <v>20</v>
      </c>
      <c r="AB963" s="186"/>
      <c r="AC963" s="186"/>
      <c r="AD963" s="18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410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410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410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410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87" t="str">
        <f>IF(Y968&lt;0,"NO PAGAR","COBRAR'")</f>
        <v>COBRAR'</v>
      </c>
      <c r="Y969" s="18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87" t="str">
        <f>IF(C968&lt;0,"NO PAGAR","COBRAR'")</f>
        <v>COBRAR'</v>
      </c>
      <c r="C970" s="18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80" t="s">
        <v>9</v>
      </c>
      <c r="C971" s="181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80" t="s">
        <v>9</v>
      </c>
      <c r="Y971" s="181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82" t="s">
        <v>7</v>
      </c>
      <c r="F979" s="183"/>
      <c r="G979" s="184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82" t="s">
        <v>7</v>
      </c>
      <c r="AB979" s="183"/>
      <c r="AC979" s="184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82" t="s">
        <v>7</v>
      </c>
      <c r="O981" s="183"/>
      <c r="P981" s="183"/>
      <c r="Q981" s="184"/>
      <c r="R981" s="18">
        <f>SUM(R965:R980)</f>
        <v>0</v>
      </c>
      <c r="S981" s="3"/>
      <c r="V981" s="17"/>
      <c r="X981" s="12"/>
      <c r="Y981" s="10"/>
      <c r="AJ981" s="182" t="s">
        <v>7</v>
      </c>
      <c r="AK981" s="183"/>
      <c r="AL981" s="183"/>
      <c r="AM981" s="184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88" t="s">
        <v>29</v>
      </c>
      <c r="AD1005" s="188"/>
      <c r="AE1005" s="188"/>
    </row>
    <row r="1006" spans="8:31">
      <c r="H1006" s="185" t="s">
        <v>28</v>
      </c>
      <c r="I1006" s="185"/>
      <c r="J1006" s="185"/>
      <c r="V1006" s="17"/>
      <c r="AC1006" s="188"/>
      <c r="AD1006" s="188"/>
      <c r="AE1006" s="188"/>
    </row>
    <row r="1007" spans="8:31">
      <c r="H1007" s="185"/>
      <c r="I1007" s="185"/>
      <c r="J1007" s="185"/>
      <c r="V1007" s="17"/>
      <c r="AC1007" s="188"/>
      <c r="AD1007" s="188"/>
      <c r="AE1007" s="188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410</v>
      </c>
      <c r="E1011" s="186" t="s">
        <v>20</v>
      </c>
      <c r="F1011" s="186"/>
      <c r="G1011" s="186"/>
      <c r="H1011" s="186"/>
      <c r="V1011" s="17"/>
      <c r="X1011" s="23" t="s">
        <v>32</v>
      </c>
      <c r="Y1011" s="20">
        <f>IF(B1011="PAGADO",0,C1016)</f>
        <v>410</v>
      </c>
      <c r="AA1011" s="186" t="s">
        <v>20</v>
      </c>
      <c r="AB1011" s="186"/>
      <c r="AC1011" s="186"/>
      <c r="AD1011" s="18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410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410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410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410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89" t="str">
        <f>IF(C1016&lt;0,"NO PAGAR","COBRAR")</f>
        <v>COBRAR</v>
      </c>
      <c r="C1017" s="18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89" t="str">
        <f>IF(Y1016&lt;0,"NO PAGAR","COBRAR")</f>
        <v>COBRAR</v>
      </c>
      <c r="Y1017" s="18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80" t="s">
        <v>9</v>
      </c>
      <c r="C1018" s="181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0" t="s">
        <v>9</v>
      </c>
      <c r="Y1018" s="181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82" t="s">
        <v>7</v>
      </c>
      <c r="F1027" s="183"/>
      <c r="G1027" s="184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82" t="s">
        <v>7</v>
      </c>
      <c r="AB1027" s="183"/>
      <c r="AC1027" s="184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82" t="s">
        <v>7</v>
      </c>
      <c r="O1029" s="183"/>
      <c r="P1029" s="183"/>
      <c r="Q1029" s="184"/>
      <c r="R1029" s="18">
        <f>SUM(R1013:R1028)</f>
        <v>0</v>
      </c>
      <c r="S1029" s="3"/>
      <c r="V1029" s="17"/>
      <c r="X1029" s="12"/>
      <c r="Y1029" s="10"/>
      <c r="AJ1029" s="182" t="s">
        <v>7</v>
      </c>
      <c r="AK1029" s="183"/>
      <c r="AL1029" s="183"/>
      <c r="AM1029" s="184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>
      <c r="H1051" s="185" t="s">
        <v>30</v>
      </c>
      <c r="I1051" s="185"/>
      <c r="J1051" s="185"/>
      <c r="V1051" s="17"/>
      <c r="AA1051" s="185" t="s">
        <v>31</v>
      </c>
      <c r="AB1051" s="185"/>
      <c r="AC1051" s="185"/>
    </row>
    <row r="1052" spans="1:43">
      <c r="H1052" s="185"/>
      <c r="I1052" s="185"/>
      <c r="J1052" s="185"/>
      <c r="V1052" s="17"/>
      <c r="AA1052" s="185"/>
      <c r="AB1052" s="185"/>
      <c r="AC1052" s="185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410</v>
      </c>
      <c r="E1056" s="186" t="s">
        <v>20</v>
      </c>
      <c r="F1056" s="186"/>
      <c r="G1056" s="186"/>
      <c r="H1056" s="186"/>
      <c r="V1056" s="17"/>
      <c r="X1056" s="23" t="s">
        <v>32</v>
      </c>
      <c r="Y1056" s="20">
        <f>IF(B1856="PAGADO",0,C1061)</f>
        <v>410</v>
      </c>
      <c r="AA1056" s="186" t="s">
        <v>20</v>
      </c>
      <c r="AB1056" s="186"/>
      <c r="AC1056" s="186"/>
      <c r="AD1056" s="186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410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410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410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410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87" t="str">
        <f>IF(Y1061&lt;0,"NO PAGAR","COBRAR'")</f>
        <v>COBRAR'</v>
      </c>
      <c r="Y1062" s="187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87" t="str">
        <f>IF(C1061&lt;0,"NO PAGAR","COBRAR'")</f>
        <v>COBRAR'</v>
      </c>
      <c r="C1063" s="18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80" t="s">
        <v>9</v>
      </c>
      <c r="C1064" s="181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80" t="s">
        <v>9</v>
      </c>
      <c r="Y1064" s="181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82" t="s">
        <v>7</v>
      </c>
      <c r="F1072" s="183"/>
      <c r="G1072" s="184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82" t="s">
        <v>7</v>
      </c>
      <c r="AB1072" s="183"/>
      <c r="AC1072" s="184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82" t="s">
        <v>7</v>
      </c>
      <c r="O1074" s="183"/>
      <c r="P1074" s="183"/>
      <c r="Q1074" s="184"/>
      <c r="R1074" s="18">
        <f>SUM(R1058:R1073)</f>
        <v>0</v>
      </c>
      <c r="S1074" s="3"/>
      <c r="V1074" s="17"/>
      <c r="X1074" s="12"/>
      <c r="Y1074" s="10"/>
      <c r="AJ1074" s="182" t="s">
        <v>7</v>
      </c>
      <c r="AK1074" s="183"/>
      <c r="AL1074" s="183"/>
      <c r="AM1074" s="184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25:AE727"/>
    <mergeCell ref="H726:J727"/>
    <mergeCell ref="E690:H690"/>
    <mergeCell ref="AA690:AD690"/>
    <mergeCell ref="X696:Y696"/>
    <mergeCell ref="B697:C697"/>
    <mergeCell ref="B698:C698"/>
    <mergeCell ref="X698:Y698"/>
    <mergeCell ref="E731:H731"/>
    <mergeCell ref="AA731:AD731"/>
    <mergeCell ref="B737:C737"/>
    <mergeCell ref="X737:Y737"/>
    <mergeCell ref="B738:C738"/>
    <mergeCell ref="X738:Y738"/>
    <mergeCell ref="E706:G706"/>
    <mergeCell ref="AA706:AC706"/>
    <mergeCell ref="N708:Q708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1" zoomScaleNormal="100" workbookViewId="0">
      <selection activeCell="J646" sqref="J64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62</v>
      </c>
      <c r="AB8" s="186"/>
      <c r="AC8" s="186"/>
      <c r="AD8" s="18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6" t="s">
        <v>206</v>
      </c>
      <c r="F53" s="186"/>
      <c r="G53" s="186"/>
      <c r="H53" s="186"/>
      <c r="V53" s="17"/>
      <c r="X53" s="23" t="s">
        <v>32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86" t="s">
        <v>343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8" t="s">
        <v>29</v>
      </c>
      <c r="AD185" s="188"/>
      <c r="AE185" s="188"/>
    </row>
    <row r="186" spans="2:41">
      <c r="H186" s="185" t="s">
        <v>28</v>
      </c>
      <c r="I186" s="185"/>
      <c r="J186" s="185"/>
      <c r="V186" s="17"/>
      <c r="AC186" s="188"/>
      <c r="AD186" s="188"/>
      <c r="AE186" s="188"/>
    </row>
    <row r="187" spans="2:41">
      <c r="H187" s="185"/>
      <c r="I187" s="185"/>
      <c r="J187" s="185"/>
      <c r="V187" s="17"/>
      <c r="AC187" s="188"/>
      <c r="AD187" s="188"/>
      <c r="AE187" s="18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86" t="s">
        <v>309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>
      <c r="H232" s="185"/>
      <c r="I232" s="185"/>
      <c r="J232" s="185"/>
      <c r="V232" s="17"/>
      <c r="AA232" s="185"/>
      <c r="AB232" s="185"/>
      <c r="AC232" s="18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6" t="s">
        <v>20</v>
      </c>
      <c r="F236" s="186"/>
      <c r="G236" s="186"/>
      <c r="H236" s="186"/>
      <c r="V236" s="17"/>
      <c r="X236" s="23" t="s">
        <v>82</v>
      </c>
      <c r="Y236" s="20">
        <f>IF(B1010="PAGADO",0,C241)</f>
        <v>0</v>
      </c>
      <c r="AA236" s="186" t="s">
        <v>253</v>
      </c>
      <c r="AB236" s="186"/>
      <c r="AC236" s="186"/>
      <c r="AD236" s="18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COBRAR'</v>
      </c>
      <c r="Y242" s="18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87" t="str">
        <f>IF(C241&lt;0,"NO PAGAR","COBRAR'")</f>
        <v>COBRAR'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8" t="s">
        <v>29</v>
      </c>
      <c r="AD277" s="188"/>
      <c r="AE277" s="188"/>
    </row>
    <row r="278" spans="2:41">
      <c r="H278" s="185" t="s">
        <v>28</v>
      </c>
      <c r="I278" s="185"/>
      <c r="J278" s="185"/>
      <c r="V278" s="17"/>
      <c r="AC278" s="188"/>
      <c r="AD278" s="188"/>
      <c r="AE278" s="188"/>
    </row>
    <row r="279" spans="2:41">
      <c r="H279" s="185"/>
      <c r="I279" s="185"/>
      <c r="J279" s="185"/>
      <c r="V279" s="17"/>
      <c r="AC279" s="188"/>
      <c r="AD279" s="188"/>
      <c r="AE279" s="18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>
      <c r="H324" s="185"/>
      <c r="I324" s="185"/>
      <c r="J324" s="185"/>
      <c r="V324" s="17"/>
      <c r="AA324" s="185"/>
      <c r="AB324" s="185"/>
      <c r="AC324" s="18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86" t="s">
        <v>20</v>
      </c>
      <c r="F328" s="186"/>
      <c r="G328" s="186"/>
      <c r="H328" s="186"/>
      <c r="V328" s="17"/>
      <c r="X328" s="23" t="s">
        <v>82</v>
      </c>
      <c r="Y328" s="20">
        <f>IF(B1102="PAGADO",0,C333)</f>
        <v>0</v>
      </c>
      <c r="AA328" s="186" t="s">
        <v>699</v>
      </c>
      <c r="AB328" s="186"/>
      <c r="AC328" s="186"/>
      <c r="AD328" s="18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COBRAR'</v>
      </c>
      <c r="Y334" s="18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87" t="str">
        <f>IF(C333&lt;0,"NO PAGAR","COBRAR'")</f>
        <v>COBRAR'</v>
      </c>
      <c r="C335" s="18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88" t="s">
        <v>29</v>
      </c>
      <c r="AD363" s="188"/>
      <c r="AE363" s="188"/>
    </row>
    <row r="364" spans="2:31">
      <c r="H364" s="185" t="s">
        <v>28</v>
      </c>
      <c r="I364" s="185"/>
      <c r="J364" s="185"/>
      <c r="V364" s="17"/>
      <c r="AC364" s="188"/>
      <c r="AD364" s="188"/>
      <c r="AE364" s="188"/>
    </row>
    <row r="365" spans="2:31">
      <c r="H365" s="185"/>
      <c r="I365" s="185"/>
      <c r="J365" s="185"/>
      <c r="V365" s="17"/>
      <c r="AC365" s="188"/>
      <c r="AD365" s="188"/>
      <c r="AE365" s="188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86" t="s">
        <v>20</v>
      </c>
      <c r="F369" s="186"/>
      <c r="G369" s="186"/>
      <c r="H369" s="186"/>
      <c r="V369" s="17"/>
      <c r="X369" s="23" t="s">
        <v>32</v>
      </c>
      <c r="Y369" s="20">
        <f>IF(B369="PAGADO",0,C374)</f>
        <v>0</v>
      </c>
      <c r="AA369" s="186" t="s">
        <v>20</v>
      </c>
      <c r="AB369" s="186"/>
      <c r="AC369" s="186"/>
      <c r="AD369" s="18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89" t="str">
        <f>IF(C374&lt;0,"NO PAGAR","COBRAR")</f>
        <v>COBRAR</v>
      </c>
      <c r="C375" s="18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9" t="str">
        <f>IF(Y374&lt;0,"NO PAGAR","COBRAR")</f>
        <v>COBRAR</v>
      </c>
      <c r="Y375" s="18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0" t="s">
        <v>9</v>
      </c>
      <c r="C376" s="18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0" t="s">
        <v>9</v>
      </c>
      <c r="Y376" s="18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2" t="s">
        <v>7</v>
      </c>
      <c r="F385" s="183"/>
      <c r="G385" s="18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2" t="s">
        <v>7</v>
      </c>
      <c r="AB385" s="183"/>
      <c r="AC385" s="18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2" t="s">
        <v>7</v>
      </c>
      <c r="O387" s="183"/>
      <c r="P387" s="183"/>
      <c r="Q387" s="184"/>
      <c r="R387" s="18">
        <f>SUM(R371:R386)</f>
        <v>0</v>
      </c>
      <c r="S387" s="3"/>
      <c r="V387" s="17"/>
      <c r="X387" s="12"/>
      <c r="Y387" s="10"/>
      <c r="AJ387" s="182" t="s">
        <v>7</v>
      </c>
      <c r="AK387" s="183"/>
      <c r="AL387" s="183"/>
      <c r="AM387" s="18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85" t="s">
        <v>30</v>
      </c>
      <c r="I409" s="185"/>
      <c r="J409" s="185"/>
      <c r="V409" s="17"/>
      <c r="AA409" s="185" t="s">
        <v>31</v>
      </c>
      <c r="AB409" s="185"/>
      <c r="AC409" s="185"/>
    </row>
    <row r="410" spans="1:43">
      <c r="H410" s="185"/>
      <c r="I410" s="185"/>
      <c r="J410" s="185"/>
      <c r="V410" s="17"/>
      <c r="AA410" s="185"/>
      <c r="AB410" s="185"/>
      <c r="AC410" s="18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86" t="s">
        <v>309</v>
      </c>
      <c r="F414" s="186"/>
      <c r="G414" s="186"/>
      <c r="H414" s="186"/>
      <c r="V414" s="17"/>
      <c r="X414" s="23" t="s">
        <v>32</v>
      </c>
      <c r="Y414" s="20">
        <f>IF(B414="PAGADO",0,C419)</f>
        <v>0</v>
      </c>
      <c r="AA414" s="186" t="s">
        <v>20</v>
      </c>
      <c r="AB414" s="186"/>
      <c r="AC414" s="186"/>
      <c r="AD414" s="18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7" t="str">
        <f>IF(Y419&lt;0,"NO PAGAR","COBRAR'")</f>
        <v>COBRAR'</v>
      </c>
      <c r="Y420" s="18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87" t="str">
        <f>IF(C419&lt;0,"NO PAGAR","COBRAR'")</f>
        <v>COBRAR'</v>
      </c>
      <c r="C421" s="18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0" t="s">
        <v>9</v>
      </c>
      <c r="C422" s="18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0" t="s">
        <v>9</v>
      </c>
      <c r="Y422" s="18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2" t="s">
        <v>7</v>
      </c>
      <c r="F430" s="183"/>
      <c r="G430" s="18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2" t="s">
        <v>7</v>
      </c>
      <c r="AB430" s="183"/>
      <c r="AC430" s="18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2" t="s">
        <v>7</v>
      </c>
      <c r="O432" s="183"/>
      <c r="P432" s="183"/>
      <c r="Q432" s="184"/>
      <c r="R432" s="18">
        <f>SUM(R416:R431)</f>
        <v>0</v>
      </c>
      <c r="S432" s="3"/>
      <c r="V432" s="17"/>
      <c r="X432" s="12"/>
      <c r="Y432" s="10"/>
      <c r="AJ432" s="182" t="s">
        <v>7</v>
      </c>
      <c r="AK432" s="183"/>
      <c r="AL432" s="183"/>
      <c r="AM432" s="18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88" t="s">
        <v>29</v>
      </c>
      <c r="AD453" s="188"/>
      <c r="AE453" s="188"/>
    </row>
    <row r="454" spans="2:41">
      <c r="H454" s="185" t="s">
        <v>28</v>
      </c>
      <c r="I454" s="185"/>
      <c r="J454" s="185"/>
      <c r="V454" s="17"/>
      <c r="AC454" s="188"/>
      <c r="AD454" s="188"/>
      <c r="AE454" s="188"/>
    </row>
    <row r="455" spans="2:41">
      <c r="H455" s="185"/>
      <c r="I455" s="185"/>
      <c r="J455" s="185"/>
      <c r="V455" s="17"/>
      <c r="AC455" s="188"/>
      <c r="AD455" s="188"/>
      <c r="AE455" s="188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86" t="s">
        <v>20</v>
      </c>
      <c r="F459" s="186"/>
      <c r="G459" s="186"/>
      <c r="H459" s="186"/>
      <c r="V459" s="17"/>
      <c r="X459" s="23" t="s">
        <v>32</v>
      </c>
      <c r="Y459" s="20">
        <f>IF(B459="PAGADO",0,C464)</f>
        <v>0</v>
      </c>
      <c r="AA459" s="186" t="s">
        <v>20</v>
      </c>
      <c r="AB459" s="186"/>
      <c r="AC459" s="186"/>
      <c r="AD459" s="18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89" t="str">
        <f>IF(C464&lt;0,"NO PAGAR","COBRAR")</f>
        <v>COBRAR</v>
      </c>
      <c r="C465" s="18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9" t="str">
        <f>IF(Y464&lt;0,"NO PAGAR","COBRAR")</f>
        <v>COBRAR</v>
      </c>
      <c r="Y465" s="18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0" t="s">
        <v>9</v>
      </c>
      <c r="C466" s="18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0" t="s">
        <v>9</v>
      </c>
      <c r="Y466" s="18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2" t="s">
        <v>7</v>
      </c>
      <c r="F475" s="183"/>
      <c r="G475" s="18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2" t="s">
        <v>7</v>
      </c>
      <c r="AB475" s="183"/>
      <c r="AC475" s="18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2" t="s">
        <v>7</v>
      </c>
      <c r="O477" s="183"/>
      <c r="P477" s="183"/>
      <c r="Q477" s="184"/>
      <c r="R477" s="18">
        <f>SUM(R461:R476)</f>
        <v>0</v>
      </c>
      <c r="S477" s="3"/>
      <c r="V477" s="17"/>
      <c r="X477" s="12"/>
      <c r="Y477" s="10"/>
      <c r="AJ477" s="182" t="s">
        <v>7</v>
      </c>
      <c r="AK477" s="183"/>
      <c r="AL477" s="183"/>
      <c r="AM477" s="18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85" t="s">
        <v>30</v>
      </c>
      <c r="I499" s="185"/>
      <c r="J499" s="185"/>
      <c r="V499" s="17"/>
      <c r="AA499" s="185" t="s">
        <v>31</v>
      </c>
      <c r="AB499" s="185"/>
      <c r="AC499" s="185"/>
    </row>
    <row r="500" spans="1:43">
      <c r="H500" s="185"/>
      <c r="I500" s="185"/>
      <c r="J500" s="185"/>
      <c r="V500" s="17"/>
      <c r="AA500" s="185"/>
      <c r="AB500" s="185"/>
      <c r="AC500" s="18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86" t="s">
        <v>253</v>
      </c>
      <c r="F504" s="186"/>
      <c r="G504" s="186"/>
      <c r="H504" s="186"/>
      <c r="V504" s="17"/>
      <c r="X504" s="23" t="s">
        <v>32</v>
      </c>
      <c r="Y504" s="20">
        <f>IF(B504="PAGADO",0,C509)</f>
        <v>0</v>
      </c>
      <c r="AA504" s="186" t="s">
        <v>1005</v>
      </c>
      <c r="AB504" s="186"/>
      <c r="AC504" s="186"/>
      <c r="AD504" s="18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7" t="str">
        <f>IF(Y509&lt;0,"NO PAGAR","COBRAR'")</f>
        <v>COBRAR'</v>
      </c>
      <c r="Y510" s="18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87" t="str">
        <f>IF(C509&lt;0,"NO PAGAR","COBRAR'")</f>
        <v>COBRAR'</v>
      </c>
      <c r="C511" s="18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0" t="s">
        <v>9</v>
      </c>
      <c r="C512" s="18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0" t="s">
        <v>9</v>
      </c>
      <c r="Y512" s="18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2" t="s">
        <v>7</v>
      </c>
      <c r="F520" s="183"/>
      <c r="G520" s="18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2" t="s">
        <v>7</v>
      </c>
      <c r="AB520" s="183"/>
      <c r="AC520" s="18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2" t="s">
        <v>7</v>
      </c>
      <c r="O522" s="183"/>
      <c r="P522" s="183"/>
      <c r="Q522" s="184"/>
      <c r="R522" s="18">
        <f>SUM(R506:R521)</f>
        <v>0</v>
      </c>
      <c r="S522" s="3"/>
      <c r="V522" s="17"/>
      <c r="X522" s="12"/>
      <c r="Y522" s="10"/>
      <c r="AJ522" s="182" t="s">
        <v>7</v>
      </c>
      <c r="AK522" s="183"/>
      <c r="AL522" s="183"/>
      <c r="AM522" s="18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8" t="s">
        <v>29</v>
      </c>
      <c r="AD546" s="188"/>
      <c r="AE546" s="188"/>
    </row>
    <row r="547" spans="2:41">
      <c r="H547" s="185" t="s">
        <v>28</v>
      </c>
      <c r="I547" s="185"/>
      <c r="J547" s="185"/>
      <c r="V547" s="17"/>
      <c r="AC547" s="188"/>
      <c r="AD547" s="188"/>
      <c r="AE547" s="188"/>
    </row>
    <row r="548" spans="2:41">
      <c r="H548" s="185"/>
      <c r="I548" s="185"/>
      <c r="J548" s="185"/>
      <c r="V548" s="17"/>
      <c r="AC548" s="188"/>
      <c r="AD548" s="188"/>
      <c r="AE548" s="18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86" t="s">
        <v>253</v>
      </c>
      <c r="F552" s="186"/>
      <c r="G552" s="186"/>
      <c r="H552" s="186"/>
      <c r="V552" s="17"/>
      <c r="X552" s="23" t="s">
        <v>32</v>
      </c>
      <c r="Y552" s="20">
        <f>IF(B552="PAGADO",0,C557)</f>
        <v>0</v>
      </c>
      <c r="AA552" s="186" t="s">
        <v>20</v>
      </c>
      <c r="AB552" s="186"/>
      <c r="AC552" s="186"/>
      <c r="AD552" s="18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9" t="str">
        <f>IF(C557&lt;0,"NO PAGAR","COBRAR")</f>
        <v>COBRAR</v>
      </c>
      <c r="C558" s="189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0" t="s">
        <v>9</v>
      </c>
      <c r="C559" s="181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2" t="s">
        <v>7</v>
      </c>
      <c r="G573" s="18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85" t="s">
        <v>30</v>
      </c>
      <c r="I586" s="185"/>
      <c r="J586" s="185"/>
      <c r="V586" s="17"/>
      <c r="AA586" s="185" t="s">
        <v>31</v>
      </c>
      <c r="AB586" s="185"/>
      <c r="AC586" s="185"/>
    </row>
    <row r="587" spans="1:43">
      <c r="H587" s="185"/>
      <c r="I587" s="185"/>
      <c r="J587" s="185"/>
      <c r="V587" s="17"/>
      <c r="AA587" s="185"/>
      <c r="AB587" s="185"/>
      <c r="AC587" s="18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86" t="s">
        <v>20</v>
      </c>
      <c r="F591" s="186"/>
      <c r="G591" s="186"/>
      <c r="H591" s="186"/>
      <c r="V591" s="17"/>
      <c r="X591" s="23" t="s">
        <v>32</v>
      </c>
      <c r="Y591" s="20">
        <f>IF(B1391="PAGADO",0,C596)</f>
        <v>0</v>
      </c>
      <c r="AA591" s="186" t="s">
        <v>20</v>
      </c>
      <c r="AB591" s="186"/>
      <c r="AC591" s="186"/>
      <c r="AD591" s="18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7" t="str">
        <f>IF(Y596&lt;0,"NO PAGAR","COBRAR'")</f>
        <v>COBRAR'</v>
      </c>
      <c r="Y597" s="18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87" t="str">
        <f>IF(C596&lt;0,"NO PAGAR","COBRAR'")</f>
        <v>COBRAR'</v>
      </c>
      <c r="C598" s="18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0" t="s">
        <v>9</v>
      </c>
      <c r="C599" s="18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0" t="s">
        <v>9</v>
      </c>
      <c r="Y599" s="18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2" t="s">
        <v>7</v>
      </c>
      <c r="F607" s="183"/>
      <c r="G607" s="18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2" t="s">
        <v>7</v>
      </c>
      <c r="AB607" s="183"/>
      <c r="AC607" s="18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2" t="s">
        <v>7</v>
      </c>
      <c r="O609" s="183"/>
      <c r="P609" s="183"/>
      <c r="Q609" s="184"/>
      <c r="R609" s="18">
        <f>SUM(R593:R608)</f>
        <v>0</v>
      </c>
      <c r="S609" s="3"/>
      <c r="V609" s="17"/>
      <c r="X609" s="12"/>
      <c r="Y609" s="10"/>
      <c r="AJ609" s="182" t="s">
        <v>7</v>
      </c>
      <c r="AK609" s="183"/>
      <c r="AL609" s="183"/>
      <c r="AM609" s="18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88" t="s">
        <v>29</v>
      </c>
      <c r="AD633" s="188"/>
      <c r="AE633" s="188"/>
    </row>
    <row r="634" spans="2:41">
      <c r="H634" s="185" t="s">
        <v>28</v>
      </c>
      <c r="I634" s="185"/>
      <c r="J634" s="185"/>
      <c r="V634" s="17"/>
      <c r="AC634" s="188"/>
      <c r="AD634" s="188"/>
      <c r="AE634" s="188"/>
    </row>
    <row r="635" spans="2:41">
      <c r="H635" s="185"/>
      <c r="I635" s="185"/>
      <c r="J635" s="185"/>
      <c r="V635" s="17"/>
      <c r="AC635" s="188"/>
      <c r="AD635" s="188"/>
      <c r="AE635" s="188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86" t="s">
        <v>309</v>
      </c>
      <c r="F639" s="186"/>
      <c r="G639" s="186"/>
      <c r="H639" s="186"/>
      <c r="V639" s="17"/>
      <c r="X639" s="23" t="s">
        <v>32</v>
      </c>
      <c r="Y639" s="20">
        <f>IF(B639="PAGADO",0,C644)</f>
        <v>60</v>
      </c>
      <c r="AA639" s="186" t="s">
        <v>20</v>
      </c>
      <c r="AB639" s="186"/>
      <c r="AC639" s="186"/>
      <c r="AD639" s="186"/>
    </row>
    <row r="640" spans="2:41">
      <c r="B640" s="1" t="s">
        <v>0</v>
      </c>
      <c r="C640" s="19">
        <f>H655</f>
        <v>60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1109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60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60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60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60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89" t="str">
        <f>IF(C644&lt;0,"NO PAGAR","COBRAR")</f>
        <v>COBRAR</v>
      </c>
      <c r="C645" s="18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89" t="str">
        <f>IF(Y644&lt;0,"NO PAGAR","COBRAR")</f>
        <v>COBRAR</v>
      </c>
      <c r="Y645" s="18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0" t="s">
        <v>9</v>
      </c>
      <c r="C646" s="18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0" t="s">
        <v>9</v>
      </c>
      <c r="Y646" s="18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2" t="s">
        <v>7</v>
      </c>
      <c r="F655" s="183"/>
      <c r="G655" s="184"/>
      <c r="H655" s="5">
        <f>SUM(H641:H654)</f>
        <v>60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2" t="s">
        <v>7</v>
      </c>
      <c r="AB655" s="183"/>
      <c r="AC655" s="18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2" t="s">
        <v>7</v>
      </c>
      <c r="O657" s="183"/>
      <c r="P657" s="183"/>
      <c r="Q657" s="184"/>
      <c r="R657" s="18">
        <f>SUM(R641:R656)</f>
        <v>0</v>
      </c>
      <c r="S657" s="3"/>
      <c r="V657" s="17"/>
      <c r="X657" s="12"/>
      <c r="Y657" s="10"/>
      <c r="AJ657" s="182" t="s">
        <v>7</v>
      </c>
      <c r="AK657" s="183"/>
      <c r="AL657" s="183"/>
      <c r="AM657" s="184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5" t="s">
        <v>30</v>
      </c>
      <c r="I679" s="185"/>
      <c r="J679" s="185"/>
      <c r="V679" s="17"/>
      <c r="AA679" s="185" t="s">
        <v>31</v>
      </c>
      <c r="AB679" s="185"/>
      <c r="AC679" s="185"/>
    </row>
    <row r="680" spans="1:43">
      <c r="H680" s="185"/>
      <c r="I680" s="185"/>
      <c r="J680" s="185"/>
      <c r="V680" s="17"/>
      <c r="AA680" s="185"/>
      <c r="AB680" s="185"/>
      <c r="AC680" s="18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60</v>
      </c>
      <c r="E684" s="186" t="s">
        <v>20</v>
      </c>
      <c r="F684" s="186"/>
      <c r="G684" s="186"/>
      <c r="H684" s="186"/>
      <c r="V684" s="17"/>
      <c r="X684" s="23" t="s">
        <v>32</v>
      </c>
      <c r="Y684" s="20">
        <f>IF(B1484="PAGADO",0,C689)</f>
        <v>60</v>
      </c>
      <c r="AA684" s="186" t="s">
        <v>20</v>
      </c>
      <c r="AB684" s="186"/>
      <c r="AC684" s="186"/>
      <c r="AD684" s="186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7" t="str">
        <f>IF(Y689&lt;0,"NO PAGAR","COBRAR'")</f>
        <v>COBRAR'</v>
      </c>
      <c r="Y690" s="18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87" t="str">
        <f>IF(C689&lt;0,"NO PAGAR","COBRAR'")</f>
        <v>COBRAR'</v>
      </c>
      <c r="C691" s="18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8" t="s">
        <v>29</v>
      </c>
      <c r="AD726" s="188"/>
      <c r="AE726" s="188"/>
    </row>
    <row r="727" spans="2:41">
      <c r="H727" s="185" t="s">
        <v>28</v>
      </c>
      <c r="I727" s="185"/>
      <c r="J727" s="185"/>
      <c r="V727" s="17"/>
      <c r="AC727" s="188"/>
      <c r="AD727" s="188"/>
      <c r="AE727" s="188"/>
    </row>
    <row r="728" spans="2:41">
      <c r="H728" s="185"/>
      <c r="I728" s="185"/>
      <c r="J728" s="185"/>
      <c r="V728" s="17"/>
      <c r="AC728" s="188"/>
      <c r="AD728" s="188"/>
      <c r="AE728" s="188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60</v>
      </c>
      <c r="E732" s="186" t="s">
        <v>20</v>
      </c>
      <c r="F732" s="186"/>
      <c r="G732" s="186"/>
      <c r="H732" s="186"/>
      <c r="V732" s="17"/>
      <c r="X732" s="23" t="s">
        <v>32</v>
      </c>
      <c r="Y732" s="20">
        <f>IF(B732="PAGADO",0,C737)</f>
        <v>60</v>
      </c>
      <c r="AA732" s="186" t="s">
        <v>20</v>
      </c>
      <c r="AB732" s="186"/>
      <c r="AC732" s="186"/>
      <c r="AD732" s="186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60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60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5" t="s">
        <v>30</v>
      </c>
      <c r="I772" s="185"/>
      <c r="J772" s="185"/>
      <c r="V772" s="17"/>
      <c r="AA772" s="185" t="s">
        <v>31</v>
      </c>
      <c r="AB772" s="185"/>
      <c r="AC772" s="185"/>
    </row>
    <row r="773" spans="1:43">
      <c r="H773" s="185"/>
      <c r="I773" s="185"/>
      <c r="J773" s="185"/>
      <c r="V773" s="17"/>
      <c r="AA773" s="185"/>
      <c r="AB773" s="185"/>
      <c r="AC773" s="185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60</v>
      </c>
      <c r="E777" s="186" t="s">
        <v>20</v>
      </c>
      <c r="F777" s="186"/>
      <c r="G777" s="186"/>
      <c r="H777" s="186"/>
      <c r="V777" s="17"/>
      <c r="X777" s="23" t="s">
        <v>32</v>
      </c>
      <c r="Y777" s="20">
        <f>IF(B1577="PAGADO",0,C782)</f>
        <v>60</v>
      </c>
      <c r="AA777" s="186" t="s">
        <v>20</v>
      </c>
      <c r="AB777" s="186"/>
      <c r="AC777" s="186"/>
      <c r="AD777" s="186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60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60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7" t="str">
        <f>IF(Y782&lt;0,"NO PAGAR","COBRAR'")</f>
        <v>COBRAR'</v>
      </c>
      <c r="Y783" s="18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87" t="str">
        <f>IF(C782&lt;0,"NO PAGAR","COBRAR'")</f>
        <v>COBRAR'</v>
      </c>
      <c r="C784" s="18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8" t="s">
        <v>29</v>
      </c>
      <c r="AD819" s="188"/>
      <c r="AE819" s="188"/>
    </row>
    <row r="820" spans="2:41">
      <c r="H820" s="185" t="s">
        <v>28</v>
      </c>
      <c r="I820" s="185"/>
      <c r="J820" s="185"/>
      <c r="V820" s="17"/>
      <c r="AC820" s="188"/>
      <c r="AD820" s="188"/>
      <c r="AE820" s="188"/>
    </row>
    <row r="821" spans="2:41">
      <c r="H821" s="185"/>
      <c r="I821" s="185"/>
      <c r="J821" s="185"/>
      <c r="V821" s="17"/>
      <c r="AC821" s="188"/>
      <c r="AD821" s="188"/>
      <c r="AE821" s="188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60</v>
      </c>
      <c r="E825" s="186" t="s">
        <v>20</v>
      </c>
      <c r="F825" s="186"/>
      <c r="G825" s="186"/>
      <c r="H825" s="186"/>
      <c r="V825" s="17"/>
      <c r="X825" s="23" t="s">
        <v>32</v>
      </c>
      <c r="Y825" s="20">
        <f>IF(B825="PAGADO",0,C830)</f>
        <v>60</v>
      </c>
      <c r="AA825" s="186" t="s">
        <v>20</v>
      </c>
      <c r="AB825" s="186"/>
      <c r="AC825" s="186"/>
      <c r="AD825" s="186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60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60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5" t="s">
        <v>30</v>
      </c>
      <c r="I865" s="185"/>
      <c r="J865" s="185"/>
      <c r="V865" s="17"/>
      <c r="AA865" s="185" t="s">
        <v>31</v>
      </c>
      <c r="AB865" s="185"/>
      <c r="AC865" s="185"/>
    </row>
    <row r="866" spans="2:41">
      <c r="H866" s="185"/>
      <c r="I866" s="185"/>
      <c r="J866" s="185"/>
      <c r="V866" s="17"/>
      <c r="AA866" s="185"/>
      <c r="AB866" s="185"/>
      <c r="AC866" s="185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60</v>
      </c>
      <c r="E870" s="186" t="s">
        <v>20</v>
      </c>
      <c r="F870" s="186"/>
      <c r="G870" s="186"/>
      <c r="H870" s="186"/>
      <c r="V870" s="17"/>
      <c r="X870" s="23" t="s">
        <v>32</v>
      </c>
      <c r="Y870" s="20">
        <f>IF(B1670="PAGADO",0,C875)</f>
        <v>60</v>
      </c>
      <c r="AA870" s="186" t="s">
        <v>20</v>
      </c>
      <c r="AB870" s="186"/>
      <c r="AC870" s="186"/>
      <c r="AD870" s="186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60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60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7" t="str">
        <f>IF(Y875&lt;0,"NO PAGAR","COBRAR'")</f>
        <v>COBRAR'</v>
      </c>
      <c r="Y876" s="18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87" t="str">
        <f>IF(C875&lt;0,"NO PAGAR","COBRAR'")</f>
        <v>COBRAR'</v>
      </c>
      <c r="C877" s="18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8" t="s">
        <v>29</v>
      </c>
      <c r="AD913" s="188"/>
      <c r="AE913" s="188"/>
    </row>
    <row r="914" spans="2:41">
      <c r="H914" s="185" t="s">
        <v>28</v>
      </c>
      <c r="I914" s="185"/>
      <c r="J914" s="185"/>
      <c r="V914" s="17"/>
      <c r="AC914" s="188"/>
      <c r="AD914" s="188"/>
      <c r="AE914" s="188"/>
    </row>
    <row r="915" spans="2:41">
      <c r="H915" s="185"/>
      <c r="I915" s="185"/>
      <c r="J915" s="185"/>
      <c r="V915" s="17"/>
      <c r="AC915" s="188"/>
      <c r="AD915" s="188"/>
      <c r="AE915" s="188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60</v>
      </c>
      <c r="E919" s="186" t="s">
        <v>20</v>
      </c>
      <c r="F919" s="186"/>
      <c r="G919" s="186"/>
      <c r="H919" s="186"/>
      <c r="V919" s="17"/>
      <c r="X919" s="23" t="s">
        <v>32</v>
      </c>
      <c r="Y919" s="20">
        <f>IF(B919="PAGADO",0,C924)</f>
        <v>60</v>
      </c>
      <c r="AA919" s="186" t="s">
        <v>20</v>
      </c>
      <c r="AB919" s="186"/>
      <c r="AC919" s="186"/>
      <c r="AD919" s="186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60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60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5" t="s">
        <v>30</v>
      </c>
      <c r="I959" s="185"/>
      <c r="J959" s="185"/>
      <c r="V959" s="17"/>
      <c r="AA959" s="185" t="s">
        <v>31</v>
      </c>
      <c r="AB959" s="185"/>
      <c r="AC959" s="185"/>
    </row>
    <row r="960" spans="1:43">
      <c r="H960" s="185"/>
      <c r="I960" s="185"/>
      <c r="J960" s="185"/>
      <c r="V960" s="17"/>
      <c r="AA960" s="185"/>
      <c r="AB960" s="185"/>
      <c r="AC960" s="185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60</v>
      </c>
      <c r="E964" s="186" t="s">
        <v>20</v>
      </c>
      <c r="F964" s="186"/>
      <c r="G964" s="186"/>
      <c r="H964" s="186"/>
      <c r="V964" s="17"/>
      <c r="X964" s="23" t="s">
        <v>32</v>
      </c>
      <c r="Y964" s="20">
        <f>IF(B1764="PAGADO",0,C969)</f>
        <v>60</v>
      </c>
      <c r="AA964" s="186" t="s">
        <v>20</v>
      </c>
      <c r="AB964" s="186"/>
      <c r="AC964" s="186"/>
      <c r="AD964" s="186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60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60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7" t="str">
        <f>IF(Y969&lt;0,"NO PAGAR","COBRAR'")</f>
        <v>COBRAR'</v>
      </c>
      <c r="Y970" s="18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87" t="str">
        <f>IF(C969&lt;0,"NO PAGAR","COBRAR'")</f>
        <v>COBRAR'</v>
      </c>
      <c r="C971" s="18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8" t="s">
        <v>29</v>
      </c>
      <c r="AD1006" s="188"/>
      <c r="AE1006" s="188"/>
    </row>
    <row r="1007" spans="5:31">
      <c r="H1007" s="185" t="s">
        <v>28</v>
      </c>
      <c r="I1007" s="185"/>
      <c r="J1007" s="185"/>
      <c r="V1007" s="17"/>
      <c r="AC1007" s="188"/>
      <c r="AD1007" s="188"/>
      <c r="AE1007" s="188"/>
    </row>
    <row r="1008" spans="5:31">
      <c r="H1008" s="185"/>
      <c r="I1008" s="185"/>
      <c r="J1008" s="185"/>
      <c r="V1008" s="17"/>
      <c r="AC1008" s="188"/>
      <c r="AD1008" s="188"/>
      <c r="AE1008" s="188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60</v>
      </c>
      <c r="E1012" s="186" t="s">
        <v>20</v>
      </c>
      <c r="F1012" s="186"/>
      <c r="G1012" s="186"/>
      <c r="H1012" s="186"/>
      <c r="V1012" s="17"/>
      <c r="X1012" s="23" t="s">
        <v>32</v>
      </c>
      <c r="Y1012" s="20">
        <f>IF(B1012="PAGADO",0,C1017)</f>
        <v>60</v>
      </c>
      <c r="AA1012" s="186" t="s">
        <v>20</v>
      </c>
      <c r="AB1012" s="186"/>
      <c r="AC1012" s="186"/>
      <c r="AD1012" s="186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60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60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5" t="s">
        <v>30</v>
      </c>
      <c r="I1052" s="185"/>
      <c r="J1052" s="185"/>
      <c r="V1052" s="17"/>
      <c r="AA1052" s="185" t="s">
        <v>31</v>
      </c>
      <c r="AB1052" s="185"/>
      <c r="AC1052" s="185"/>
    </row>
    <row r="1053" spans="1:43">
      <c r="H1053" s="185"/>
      <c r="I1053" s="185"/>
      <c r="J1053" s="185"/>
      <c r="V1053" s="17"/>
      <c r="AA1053" s="185"/>
      <c r="AB1053" s="185"/>
      <c r="AC1053" s="185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60</v>
      </c>
      <c r="E1057" s="186" t="s">
        <v>20</v>
      </c>
      <c r="F1057" s="186"/>
      <c r="G1057" s="186"/>
      <c r="H1057" s="186"/>
      <c r="V1057" s="17"/>
      <c r="X1057" s="23" t="s">
        <v>32</v>
      </c>
      <c r="Y1057" s="20">
        <f>IF(B1857="PAGADO",0,C1062)</f>
        <v>60</v>
      </c>
      <c r="AA1057" s="186" t="s">
        <v>20</v>
      </c>
      <c r="AB1057" s="186"/>
      <c r="AC1057" s="186"/>
      <c r="AD1057" s="186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60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60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7" t="str">
        <f>IF(Y1062&lt;0,"NO PAGAR","COBRAR'")</f>
        <v>COBRAR'</v>
      </c>
      <c r="Y1063" s="18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87" t="str">
        <f>IF(C1062&lt;0,"NO PAGAR","COBRAR'")</f>
        <v>COBRAR'</v>
      </c>
      <c r="C1064" s="18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67"/>
  <sheetViews>
    <sheetView topLeftCell="A10" workbookViewId="0">
      <selection activeCell="H25" sqref="H25"/>
    </sheetView>
  </sheetViews>
  <sheetFormatPr baseColWidth="10" defaultRowHeight="15"/>
  <cols>
    <col min="2" max="2" width="25.5703125" customWidth="1"/>
    <col min="3" max="3" width="22" customWidth="1"/>
    <col min="4" max="4" width="13.7109375" customWidth="1"/>
    <col min="5" max="5" width="14.85546875" customWidth="1"/>
    <col min="8" max="8" width="12.85546875" customWidth="1"/>
  </cols>
  <sheetData>
    <row r="2" spans="1:8" ht="27">
      <c r="A2" s="206" t="s">
        <v>1142</v>
      </c>
      <c r="B2" s="207"/>
      <c r="C2" s="207"/>
      <c r="D2" s="207"/>
      <c r="E2" s="207"/>
      <c r="F2" s="207"/>
      <c r="G2" s="207"/>
      <c r="H2" s="208"/>
    </row>
    <row r="3" spans="1:8" ht="15.75">
      <c r="A3" s="178" t="s">
        <v>34</v>
      </c>
      <c r="B3" s="178" t="s">
        <v>1145</v>
      </c>
      <c r="C3" s="178" t="s">
        <v>1146</v>
      </c>
      <c r="D3" s="178" t="s">
        <v>1139</v>
      </c>
      <c r="E3" s="178" t="s">
        <v>1144</v>
      </c>
      <c r="F3" s="178" t="s">
        <v>110</v>
      </c>
      <c r="G3" s="178" t="s">
        <v>1140</v>
      </c>
      <c r="H3" s="178" t="s">
        <v>1141</v>
      </c>
    </row>
    <row r="4" spans="1:8">
      <c r="A4" s="25">
        <v>45139</v>
      </c>
      <c r="B4" s="3" t="s">
        <v>1143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27" si="0">F5+G5</f>
        <v>200</v>
      </c>
    </row>
    <row r="6" spans="1:8">
      <c r="A6" s="25">
        <v>45140</v>
      </c>
      <c r="B6" s="3" t="s">
        <v>1147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1148</v>
      </c>
      <c r="C7" s="3" t="s">
        <v>1149</v>
      </c>
      <c r="D7" s="3"/>
      <c r="E7" s="47" t="s">
        <v>1150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1151</v>
      </c>
      <c r="C8" s="3" t="s">
        <v>1151</v>
      </c>
      <c r="D8" s="3"/>
      <c r="E8" s="47" t="s">
        <v>1152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1155</v>
      </c>
      <c r="E9" s="47" t="s">
        <v>1153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1156</v>
      </c>
      <c r="C10" s="3" t="s">
        <v>1157</v>
      </c>
      <c r="D10" s="3" t="s">
        <v>1155</v>
      </c>
      <c r="E10" s="47" t="s">
        <v>1154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1158</v>
      </c>
      <c r="C11" s="3" t="s">
        <v>593</v>
      </c>
      <c r="D11" s="3" t="s">
        <v>1155</v>
      </c>
      <c r="E11" s="47" t="s">
        <v>1159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1155</v>
      </c>
      <c r="E12" s="47" t="s">
        <v>1160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1161</v>
      </c>
      <c r="C13" s="3" t="s">
        <v>1161</v>
      </c>
      <c r="D13" s="3"/>
      <c r="E13" s="47" t="s">
        <v>1162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1163</v>
      </c>
      <c r="D14" s="3" t="s">
        <v>1155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1155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1164</v>
      </c>
      <c r="D16" s="3" t="s">
        <v>1165</v>
      </c>
      <c r="E16" s="47" t="s">
        <v>1170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1166</v>
      </c>
      <c r="C17" s="3" t="s">
        <v>1167</v>
      </c>
      <c r="D17" s="3">
        <v>1254</v>
      </c>
      <c r="E17" s="47" t="s">
        <v>1171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1172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1168</v>
      </c>
      <c r="C19" s="3" t="s">
        <v>1169</v>
      </c>
      <c r="D19" s="3">
        <v>1040</v>
      </c>
      <c r="E19" s="47" t="s">
        <v>1173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1143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1143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1143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1197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1168</v>
      </c>
      <c r="C24" s="3" t="s">
        <v>238</v>
      </c>
      <c r="D24" s="3">
        <v>1015</v>
      </c>
      <c r="E24" s="47" t="s">
        <v>1196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1198</v>
      </c>
      <c r="D25" s="3" t="s">
        <v>1165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3"/>
      <c r="B26" s="3"/>
      <c r="C26" s="3"/>
      <c r="D26" s="3"/>
      <c r="E26" s="47"/>
      <c r="F26" s="168"/>
      <c r="G26" s="168"/>
      <c r="H26" s="168">
        <f t="shared" si="0"/>
        <v>0</v>
      </c>
    </row>
    <row r="27" spans="1:8">
      <c r="A27" s="3"/>
      <c r="B27" s="3"/>
      <c r="C27" s="3"/>
      <c r="D27" s="3"/>
      <c r="E27" s="47"/>
      <c r="F27" s="168"/>
      <c r="G27" s="168"/>
      <c r="H27" s="168">
        <f t="shared" si="0"/>
        <v>0</v>
      </c>
    </row>
    <row r="28" spans="1:8">
      <c r="E28" s="177"/>
      <c r="F28" s="179"/>
      <c r="G28" s="179"/>
      <c r="H28" s="179"/>
    </row>
    <row r="29" spans="1:8">
      <c r="F29" s="179"/>
      <c r="G29" s="179"/>
      <c r="H29" s="179"/>
    </row>
    <row r="30" spans="1:8">
      <c r="F30" s="179"/>
      <c r="G30" s="179"/>
      <c r="H30" s="179"/>
    </row>
    <row r="31" spans="1:8">
      <c r="F31" s="179"/>
      <c r="G31" s="179"/>
      <c r="H31" s="179"/>
    </row>
    <row r="32" spans="1:8">
      <c r="F32" s="179"/>
      <c r="G32" s="179"/>
      <c r="H32" s="179"/>
    </row>
    <row r="33" spans="6:8">
      <c r="F33" s="179"/>
      <c r="G33" s="179"/>
      <c r="H33" s="179"/>
    </row>
    <row r="34" spans="6:8">
      <c r="F34" s="179"/>
      <c r="G34" s="179"/>
      <c r="H34" s="179"/>
    </row>
    <row r="35" spans="6:8">
      <c r="F35" s="179"/>
      <c r="G35" s="179"/>
      <c r="H35" s="179"/>
    </row>
    <row r="36" spans="6:8">
      <c r="F36" s="179"/>
      <c r="G36" s="179"/>
      <c r="H36" s="179"/>
    </row>
    <row r="37" spans="6:8">
      <c r="F37" s="179"/>
      <c r="G37" s="179"/>
      <c r="H37" s="179"/>
    </row>
    <row r="38" spans="6:8">
      <c r="F38" s="179"/>
      <c r="G38" s="179"/>
      <c r="H38" s="179"/>
    </row>
    <row r="39" spans="6:8">
      <c r="F39" s="179"/>
      <c r="G39" s="179"/>
      <c r="H39" s="179"/>
    </row>
    <row r="40" spans="6:8">
      <c r="F40" s="179"/>
      <c r="G40" s="179"/>
      <c r="H40" s="179"/>
    </row>
    <row r="41" spans="6:8">
      <c r="F41" s="179"/>
      <c r="G41" s="179"/>
      <c r="H41" s="179"/>
    </row>
    <row r="42" spans="6:8">
      <c r="F42" s="179"/>
      <c r="G42" s="179"/>
      <c r="H42" s="179"/>
    </row>
    <row r="43" spans="6:8">
      <c r="F43" s="179"/>
      <c r="G43" s="179"/>
      <c r="H43" s="179"/>
    </row>
    <row r="44" spans="6:8">
      <c r="F44" s="179"/>
      <c r="G44" s="179"/>
      <c r="H44" s="179"/>
    </row>
    <row r="45" spans="6:8">
      <c r="F45" s="179"/>
      <c r="G45" s="179"/>
      <c r="H45" s="179"/>
    </row>
    <row r="46" spans="6:8">
      <c r="F46" s="179"/>
      <c r="G46" s="179"/>
      <c r="H46" s="179"/>
    </row>
    <row r="47" spans="6:8">
      <c r="F47" s="179"/>
      <c r="G47" s="179"/>
      <c r="H47" s="179"/>
    </row>
    <row r="48" spans="6:8">
      <c r="F48" s="179"/>
      <c r="G48" s="179"/>
      <c r="H48" s="179"/>
    </row>
    <row r="49" spans="6:8">
      <c r="F49" s="179"/>
      <c r="G49" s="179"/>
      <c r="H49" s="179"/>
    </row>
    <row r="50" spans="6:8">
      <c r="F50" s="179"/>
      <c r="G50" s="179"/>
      <c r="H50" s="179"/>
    </row>
    <row r="51" spans="6:8">
      <c r="F51" s="179"/>
      <c r="G51" s="179"/>
      <c r="H51" s="179"/>
    </row>
    <row r="52" spans="6:8">
      <c r="F52" s="179"/>
      <c r="G52" s="179"/>
      <c r="H52" s="179"/>
    </row>
    <row r="53" spans="6:8">
      <c r="F53" s="179"/>
      <c r="G53" s="179"/>
      <c r="H53" s="179"/>
    </row>
    <row r="54" spans="6:8">
      <c r="F54" s="179"/>
      <c r="G54" s="179"/>
      <c r="H54" s="179"/>
    </row>
    <row r="55" spans="6:8">
      <c r="F55" s="179"/>
      <c r="G55" s="179"/>
      <c r="H55" s="179"/>
    </row>
    <row r="56" spans="6:8">
      <c r="F56" s="179"/>
      <c r="G56" s="179"/>
      <c r="H56" s="179"/>
    </row>
    <row r="57" spans="6:8">
      <c r="F57" s="179"/>
      <c r="G57" s="179"/>
      <c r="H57" s="179"/>
    </row>
    <row r="58" spans="6:8">
      <c r="F58" s="179"/>
      <c r="G58" s="179"/>
      <c r="H58" s="179"/>
    </row>
    <row r="59" spans="6:8">
      <c r="F59" s="179"/>
      <c r="G59" s="179"/>
      <c r="H59" s="179"/>
    </row>
    <row r="60" spans="6:8">
      <c r="F60" s="179"/>
      <c r="G60" s="179"/>
      <c r="H60" s="179"/>
    </row>
    <row r="61" spans="6:8">
      <c r="F61" s="179"/>
      <c r="G61" s="179"/>
      <c r="H61" s="179"/>
    </row>
    <row r="62" spans="6:8">
      <c r="F62" s="179"/>
      <c r="G62" s="179"/>
      <c r="H62" s="179"/>
    </row>
    <row r="63" spans="6:8">
      <c r="F63" s="179"/>
      <c r="G63" s="179"/>
      <c r="H63" s="179"/>
    </row>
    <row r="64" spans="6:8">
      <c r="F64" s="179"/>
      <c r="G64" s="179"/>
      <c r="H64" s="179"/>
    </row>
    <row r="65" spans="6:8">
      <c r="F65" s="179"/>
      <c r="G65" s="179"/>
      <c r="H65" s="179"/>
    </row>
    <row r="66" spans="6:8">
      <c r="F66" s="179"/>
      <c r="G66" s="179"/>
      <c r="H66" s="179"/>
    </row>
    <row r="67" spans="6:8">
      <c r="F67" s="179"/>
      <c r="G67" s="179"/>
      <c r="H67" s="179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09" t="s">
        <v>76</v>
      </c>
      <c r="C1" s="209"/>
      <c r="D1" s="209"/>
      <c r="E1" s="209"/>
      <c r="F1" s="209"/>
      <c r="G1" s="209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3" t="s">
        <v>7</v>
      </c>
      <c r="C17" s="195"/>
      <c r="D17" s="26">
        <f>SUM(D3:D16)</f>
        <v>1178</v>
      </c>
      <c r="E17" s="27"/>
      <c r="F17" s="3"/>
      <c r="G17" s="3"/>
    </row>
    <row r="22" spans="2:7">
      <c r="B22" s="209" t="s">
        <v>23</v>
      </c>
      <c r="C22" s="209"/>
      <c r="D22" s="209"/>
      <c r="E22" s="209"/>
      <c r="F22" s="209"/>
      <c r="G22" s="209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3" t="s">
        <v>7</v>
      </c>
      <c r="C38" s="195"/>
      <c r="D38" s="26">
        <f>SUM(D24:D37)</f>
        <v>1123.0900000000001</v>
      </c>
      <c r="E38" s="27"/>
      <c r="F38" s="3"/>
      <c r="G38" s="3"/>
    </row>
    <row r="41" spans="2:7">
      <c r="B41" s="209" t="s">
        <v>23</v>
      </c>
      <c r="C41" s="209"/>
      <c r="D41" s="209"/>
      <c r="E41" s="209"/>
      <c r="F41" s="209"/>
      <c r="G41" s="209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3" t="s">
        <v>7</v>
      </c>
      <c r="C56" s="195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3" t="s">
        <v>7</v>
      </c>
      <c r="C79" s="19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3" t="s">
        <v>7</v>
      </c>
      <c r="C96" s="195"/>
      <c r="D96" s="26">
        <f>SUM(D83:D95)</f>
        <v>565</v>
      </c>
      <c r="E96" s="27"/>
      <c r="F96" s="3"/>
    </row>
    <row r="99" spans="2:9">
      <c r="B99" s="209" t="s">
        <v>758</v>
      </c>
      <c r="C99" s="209"/>
      <c r="D99" s="209"/>
      <c r="E99" s="209"/>
      <c r="F99" s="209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3" t="s">
        <v>7</v>
      </c>
      <c r="C114" s="19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3" t="s">
        <v>7</v>
      </c>
      <c r="C132" s="195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17" t="s">
        <v>55</v>
      </c>
      <c r="B1" s="210"/>
      <c r="C1" s="210"/>
      <c r="D1" s="210"/>
      <c r="E1" s="210"/>
      <c r="F1" s="210"/>
      <c r="G1" s="210"/>
      <c r="H1" s="210"/>
      <c r="I1" s="218"/>
      <c r="J1" s="217" t="s">
        <v>55</v>
      </c>
      <c r="K1" s="210"/>
      <c r="L1" s="210"/>
      <c r="M1" s="210"/>
      <c r="N1" s="210"/>
      <c r="O1" s="210"/>
      <c r="P1" s="210"/>
      <c r="Q1" s="210"/>
      <c r="R1" s="21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19" t="s">
        <v>39</v>
      </c>
      <c r="B2" s="211"/>
      <c r="C2" s="211"/>
      <c r="D2" s="211"/>
      <c r="E2" s="211"/>
      <c r="F2" s="211"/>
      <c r="G2" s="211"/>
      <c r="H2" s="211"/>
      <c r="I2" s="220"/>
      <c r="J2" s="219" t="s">
        <v>39</v>
      </c>
      <c r="K2" s="211"/>
      <c r="L2" s="211"/>
      <c r="M2" s="211"/>
      <c r="N2" s="211"/>
      <c r="O2" s="211"/>
      <c r="P2" s="211"/>
      <c r="Q2" s="211"/>
      <c r="R2" s="220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3">
        <v>1724600125</v>
      </c>
      <c r="D5" s="21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15" t="s">
        <v>41</v>
      </c>
      <c r="AE6" s="215"/>
      <c r="AF6" s="215"/>
      <c r="AH6" s="215" t="s">
        <v>42</v>
      </c>
      <c r="AI6" s="215"/>
      <c r="AJ6" s="215"/>
      <c r="AK6" s="34"/>
      <c r="AM6" s="29"/>
      <c r="AN6" s="215" t="s">
        <v>41</v>
      </c>
      <c r="AO6" s="215"/>
      <c r="AP6" s="215"/>
      <c r="AR6" s="215" t="s">
        <v>42</v>
      </c>
      <c r="AS6" s="215"/>
      <c r="AT6" s="215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15" t="s">
        <v>41</v>
      </c>
      <c r="C8" s="215"/>
      <c r="D8" s="215"/>
      <c r="F8" s="215" t="s">
        <v>42</v>
      </c>
      <c r="G8" s="215"/>
      <c r="H8" s="215"/>
      <c r="I8" s="34"/>
      <c r="J8" s="29"/>
      <c r="K8" s="215" t="s">
        <v>41</v>
      </c>
      <c r="L8" s="215"/>
      <c r="M8" s="215"/>
      <c r="O8" s="215" t="s">
        <v>42</v>
      </c>
      <c r="P8" s="215"/>
      <c r="Q8" s="215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2">
        <f>AF12-AJ12</f>
        <v>520.00621866666677</v>
      </c>
      <c r="AK13" s="30"/>
      <c r="AM13" s="29"/>
      <c r="AQ13" s="22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22"/>
      <c r="AK14" s="30"/>
      <c r="AM14" s="29"/>
      <c r="AQ14" s="222"/>
      <c r="AU14" s="30"/>
    </row>
    <row r="15" spans="1:47" ht="15" customHeight="1">
      <c r="A15" s="29"/>
      <c r="E15" s="222">
        <f>D14-H14</f>
        <v>536.97475599999996</v>
      </c>
      <c r="I15" s="30"/>
      <c r="J15" s="29"/>
      <c r="N15" s="222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2"/>
      <c r="I16" s="30"/>
      <c r="J16" s="29"/>
      <c r="N16" s="22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1" t="s">
        <v>53</v>
      </c>
      <c r="AE19" s="221"/>
      <c r="AF19" s="221"/>
      <c r="AH19" s="221" t="s">
        <v>54</v>
      </c>
      <c r="AI19" s="221"/>
      <c r="AJ19" s="221"/>
      <c r="AK19" s="36"/>
      <c r="AM19" s="29"/>
      <c r="AN19" s="221" t="s">
        <v>53</v>
      </c>
      <c r="AO19" s="221"/>
      <c r="AP19" s="221"/>
      <c r="AR19" s="221" t="s">
        <v>54</v>
      </c>
      <c r="AS19" s="221"/>
      <c r="AT19" s="221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1" t="s">
        <v>53</v>
      </c>
      <c r="C21" s="221"/>
      <c r="D21" s="221"/>
      <c r="F21" s="221" t="s">
        <v>54</v>
      </c>
      <c r="G21" s="221"/>
      <c r="H21" s="221"/>
      <c r="I21" s="36"/>
      <c r="J21" s="29"/>
      <c r="K21" s="221" t="s">
        <v>53</v>
      </c>
      <c r="L21" s="221"/>
      <c r="M21" s="221"/>
      <c r="O21" s="221" t="s">
        <v>54</v>
      </c>
      <c r="P21" s="221"/>
      <c r="Q21" s="221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4"/>
      <c r="U22" s="224"/>
      <c r="V22" s="224"/>
      <c r="W22" s="224"/>
      <c r="X22" s="224"/>
      <c r="Y22" s="224"/>
      <c r="Z22" s="224"/>
      <c r="AA22" s="224"/>
      <c r="AB22" s="224"/>
      <c r="AC22" s="217" t="s">
        <v>55</v>
      </c>
      <c r="AD22" s="210"/>
      <c r="AE22" s="210"/>
      <c r="AF22" s="210"/>
      <c r="AG22" s="210"/>
      <c r="AH22" s="210"/>
      <c r="AI22" s="210"/>
      <c r="AJ22" s="210"/>
      <c r="AK22" s="218"/>
      <c r="AM22" s="217" t="s">
        <v>55</v>
      </c>
      <c r="AN22" s="210"/>
      <c r="AO22" s="210"/>
      <c r="AP22" s="210"/>
      <c r="AQ22" s="210"/>
      <c r="AR22" s="210"/>
      <c r="AS22" s="210"/>
      <c r="AT22" s="210"/>
      <c r="AU22" s="218"/>
    </row>
    <row r="23" spans="1:47" ht="26.25">
      <c r="A23" s="217" t="s">
        <v>55</v>
      </c>
      <c r="B23" s="210"/>
      <c r="C23" s="210"/>
      <c r="D23" s="210"/>
      <c r="E23" s="210"/>
      <c r="F23" s="210"/>
      <c r="G23" s="210"/>
      <c r="H23" s="210"/>
      <c r="I23" s="218"/>
      <c r="J23" s="217" t="s">
        <v>55</v>
      </c>
      <c r="K23" s="210"/>
      <c r="L23" s="210"/>
      <c r="M23" s="210"/>
      <c r="N23" s="210"/>
      <c r="O23" s="210"/>
      <c r="P23" s="210"/>
      <c r="Q23" s="210"/>
      <c r="R23" s="218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19" t="s">
        <v>39</v>
      </c>
      <c r="B24" s="211"/>
      <c r="C24" s="211"/>
      <c r="D24" s="211"/>
      <c r="E24" s="211"/>
      <c r="F24" s="211"/>
      <c r="G24" s="211"/>
      <c r="H24" s="211"/>
      <c r="I24" s="220"/>
      <c r="J24" s="219" t="s">
        <v>39</v>
      </c>
      <c r="K24" s="211"/>
      <c r="L24" s="211"/>
      <c r="M24" s="211"/>
      <c r="N24" s="211"/>
      <c r="O24" s="211"/>
      <c r="P24" s="211"/>
      <c r="Q24" s="211"/>
      <c r="R24" s="220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3">
        <v>1719901926</v>
      </c>
      <c r="D27" s="213"/>
      <c r="I27" s="28"/>
      <c r="J27" s="29"/>
      <c r="K27" s="1" t="s">
        <v>57</v>
      </c>
      <c r="L27">
        <v>2350864985</v>
      </c>
      <c r="R27" s="28"/>
      <c r="T27" s="91"/>
      <c r="U27" s="225"/>
      <c r="V27" s="225"/>
      <c r="W27" s="225"/>
      <c r="X27" s="91"/>
      <c r="Y27" s="225"/>
      <c r="Z27" s="225"/>
      <c r="AA27" s="225"/>
      <c r="AB27" s="95"/>
      <c r="AC27" s="29"/>
      <c r="AD27" s="215" t="s">
        <v>41</v>
      </c>
      <c r="AE27" s="215"/>
      <c r="AF27" s="215"/>
      <c r="AH27" s="215" t="s">
        <v>42</v>
      </c>
      <c r="AI27" s="215"/>
      <c r="AJ27" s="215"/>
      <c r="AK27" s="34"/>
      <c r="AM27" s="29"/>
      <c r="AN27" s="215" t="s">
        <v>41</v>
      </c>
      <c r="AO27" s="215"/>
      <c r="AP27" s="215"/>
      <c r="AR27" s="215" t="s">
        <v>42</v>
      </c>
      <c r="AS27" s="215"/>
      <c r="AT27" s="215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15" t="s">
        <v>41</v>
      </c>
      <c r="C30" s="215"/>
      <c r="D30" s="215"/>
      <c r="F30" s="215" t="s">
        <v>42</v>
      </c>
      <c r="G30" s="215"/>
      <c r="H30" s="215"/>
      <c r="I30" s="34"/>
      <c r="J30" s="29"/>
      <c r="K30" s="215" t="s">
        <v>41</v>
      </c>
      <c r="L30" s="215"/>
      <c r="M30" s="215"/>
      <c r="O30" s="215" t="s">
        <v>42</v>
      </c>
      <c r="P30" s="215"/>
      <c r="Q30" s="215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6"/>
      <c r="Y34" s="91"/>
      <c r="Z34" s="91"/>
      <c r="AA34" s="91"/>
      <c r="AB34" s="91"/>
      <c r="AC34" s="29"/>
      <c r="AG34" s="222">
        <f>AF33-AJ33</f>
        <v>520.00288533333332</v>
      </c>
      <c r="AK34" s="30"/>
      <c r="AM34" s="29"/>
      <c r="AQ34" s="22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6"/>
      <c r="Y35" s="91"/>
      <c r="Z35" s="91"/>
      <c r="AA35" s="91"/>
      <c r="AB35" s="91"/>
      <c r="AC35" s="29"/>
      <c r="AG35" s="222"/>
      <c r="AK35" s="30"/>
      <c r="AM35" s="29"/>
      <c r="AQ35" s="22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2">
        <f>D36-H36</f>
        <v>260.00144333333338</v>
      </c>
      <c r="I37" s="30"/>
      <c r="J37" s="29"/>
      <c r="N37" s="22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2"/>
      <c r="I38" s="30"/>
      <c r="J38" s="29"/>
      <c r="N38" s="22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23"/>
      <c r="V40" s="223"/>
      <c r="W40" s="223"/>
      <c r="X40" s="91"/>
      <c r="Y40" s="223"/>
      <c r="Z40" s="223"/>
      <c r="AA40" s="223"/>
      <c r="AB40" s="99"/>
      <c r="AC40" s="29"/>
      <c r="AD40" s="221" t="s">
        <v>53</v>
      </c>
      <c r="AE40" s="221"/>
      <c r="AF40" s="221"/>
      <c r="AH40" s="221" t="s">
        <v>54</v>
      </c>
      <c r="AI40" s="221"/>
      <c r="AJ40" s="221"/>
      <c r="AK40" s="36"/>
      <c r="AM40" s="29"/>
      <c r="AN40" s="221" t="s">
        <v>53</v>
      </c>
      <c r="AO40" s="221"/>
      <c r="AP40" s="221"/>
      <c r="AR40" s="221" t="s">
        <v>54</v>
      </c>
      <c r="AS40" s="221"/>
      <c r="AT40" s="221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1" t="s">
        <v>53</v>
      </c>
      <c r="C43" s="221"/>
      <c r="D43" s="221"/>
      <c r="F43" s="221" t="s">
        <v>54</v>
      </c>
      <c r="G43" s="221"/>
      <c r="H43" s="221"/>
      <c r="I43" s="36"/>
      <c r="J43" s="29"/>
      <c r="K43" s="221" t="s">
        <v>53</v>
      </c>
      <c r="L43" s="221"/>
      <c r="M43" s="221"/>
      <c r="O43" s="221" t="s">
        <v>54</v>
      </c>
      <c r="P43" s="221"/>
      <c r="Q43" s="221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17" t="s">
        <v>55</v>
      </c>
      <c r="B47" s="210"/>
      <c r="C47" s="210"/>
      <c r="D47" s="210"/>
      <c r="E47" s="210"/>
      <c r="F47" s="210"/>
      <c r="G47" s="210"/>
      <c r="H47" s="210"/>
      <c r="I47" s="218"/>
      <c r="J47" s="217" t="s">
        <v>55</v>
      </c>
      <c r="K47" s="210"/>
      <c r="L47" s="210"/>
      <c r="M47" s="210"/>
      <c r="N47" s="210"/>
      <c r="O47" s="210"/>
      <c r="P47" s="210"/>
      <c r="Q47" s="210"/>
      <c r="R47" s="218"/>
    </row>
    <row r="48" spans="1:47" ht="21">
      <c r="A48" s="219" t="s">
        <v>39</v>
      </c>
      <c r="B48" s="211"/>
      <c r="C48" s="211"/>
      <c r="D48" s="211"/>
      <c r="E48" s="211"/>
      <c r="F48" s="211"/>
      <c r="G48" s="211"/>
      <c r="H48" s="211"/>
      <c r="I48" s="220"/>
      <c r="J48" s="219" t="s">
        <v>39</v>
      </c>
      <c r="K48" s="211"/>
      <c r="L48" s="211"/>
      <c r="M48" s="211"/>
      <c r="N48" s="211"/>
      <c r="O48" s="211"/>
      <c r="P48" s="211"/>
      <c r="Q48" s="211"/>
      <c r="R48" s="220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13">
        <v>1720714904</v>
      </c>
      <c r="D51" s="213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15" t="s">
        <v>41</v>
      </c>
      <c r="C54" s="215"/>
      <c r="D54" s="215"/>
      <c r="F54" s="215" t="s">
        <v>42</v>
      </c>
      <c r="G54" s="215"/>
      <c r="H54" s="215"/>
      <c r="I54" s="34"/>
      <c r="J54" s="29"/>
      <c r="K54" s="215" t="s">
        <v>41</v>
      </c>
      <c r="L54" s="215"/>
      <c r="M54" s="215"/>
      <c r="O54" s="215" t="s">
        <v>42</v>
      </c>
      <c r="P54" s="215"/>
      <c r="Q54" s="215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22">
        <f>D60-H60</f>
        <v>260.00310933333338</v>
      </c>
      <c r="I61" s="30"/>
      <c r="J61" s="29"/>
      <c r="N61" s="222">
        <f>M60-Q60</f>
        <v>191.23750000000001</v>
      </c>
      <c r="R61" s="30"/>
    </row>
    <row r="62" spans="1:18">
      <c r="A62" s="29"/>
      <c r="E62" s="222"/>
      <c r="I62" s="30"/>
      <c r="J62" s="29"/>
      <c r="N62" s="222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1" t="s">
        <v>53</v>
      </c>
      <c r="C67" s="221"/>
      <c r="D67" s="221"/>
      <c r="F67" s="221" t="s">
        <v>54</v>
      </c>
      <c r="G67" s="221"/>
      <c r="H67" s="221"/>
      <c r="I67" s="36"/>
      <c r="J67" s="29"/>
      <c r="K67" s="221" t="s">
        <v>53</v>
      </c>
      <c r="L67" s="221"/>
      <c r="M67" s="221"/>
      <c r="O67" s="221" t="s">
        <v>54</v>
      </c>
      <c r="P67" s="221"/>
      <c r="Q67" s="221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17" t="s">
        <v>55</v>
      </c>
      <c r="B70" s="210"/>
      <c r="C70" s="210"/>
      <c r="D70" s="210"/>
      <c r="E70" s="210"/>
      <c r="F70" s="210"/>
      <c r="G70" s="210"/>
      <c r="H70" s="210"/>
      <c r="I70" s="218"/>
      <c r="J70" s="217" t="s">
        <v>55</v>
      </c>
      <c r="K70" s="210"/>
      <c r="L70" s="210"/>
      <c r="M70" s="210"/>
      <c r="N70" s="210"/>
      <c r="O70" s="210"/>
      <c r="P70" s="210"/>
      <c r="Q70" s="210"/>
      <c r="R70" s="218"/>
    </row>
    <row r="71" spans="1:18" ht="21">
      <c r="A71" s="219" t="s">
        <v>39</v>
      </c>
      <c r="B71" s="211"/>
      <c r="C71" s="211"/>
      <c r="D71" s="211"/>
      <c r="E71" s="211"/>
      <c r="F71" s="211"/>
      <c r="G71" s="211"/>
      <c r="H71" s="211"/>
      <c r="I71" s="220"/>
      <c r="J71" s="219" t="s">
        <v>39</v>
      </c>
      <c r="K71" s="211"/>
      <c r="L71" s="211"/>
      <c r="M71" s="211"/>
      <c r="N71" s="211"/>
      <c r="O71" s="211"/>
      <c r="P71" s="211"/>
      <c r="Q71" s="211"/>
      <c r="R71" s="220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13">
        <v>1704695558</v>
      </c>
      <c r="D74" s="213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15" t="s">
        <v>41</v>
      </c>
      <c r="C77" s="215"/>
      <c r="D77" s="215"/>
      <c r="F77" s="215" t="s">
        <v>42</v>
      </c>
      <c r="G77" s="215"/>
      <c r="H77" s="215"/>
      <c r="I77" s="34"/>
      <c r="J77" s="29"/>
      <c r="K77" s="215" t="s">
        <v>41</v>
      </c>
      <c r="L77" s="215"/>
      <c r="M77" s="215"/>
      <c r="O77" s="215" t="s">
        <v>42</v>
      </c>
      <c r="P77" s="215"/>
      <c r="Q77" s="215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22">
        <f>D83-H83</f>
        <v>241.23750000000001</v>
      </c>
      <c r="I84" s="30"/>
      <c r="J84" s="29"/>
      <c r="N84" s="222">
        <f>M83-Q83</f>
        <v>241.23750000000001</v>
      </c>
      <c r="R84" s="30"/>
    </row>
    <row r="85" spans="1:18">
      <c r="A85" s="29"/>
      <c r="E85" s="222"/>
      <c r="I85" s="30"/>
      <c r="J85" s="29"/>
      <c r="N85" s="222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1" t="s">
        <v>53</v>
      </c>
      <c r="C90" s="221"/>
      <c r="D90" s="221"/>
      <c r="F90" s="221" t="s">
        <v>54</v>
      </c>
      <c r="G90" s="221"/>
      <c r="H90" s="221"/>
      <c r="I90" s="36"/>
      <c r="J90" s="29"/>
      <c r="K90" s="221" t="s">
        <v>53</v>
      </c>
      <c r="L90" s="221"/>
      <c r="M90" s="221"/>
      <c r="O90" s="221" t="s">
        <v>54</v>
      </c>
      <c r="P90" s="221"/>
      <c r="Q90" s="221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17" t="s">
        <v>55</v>
      </c>
      <c r="B94" s="210"/>
      <c r="C94" s="210"/>
      <c r="D94" s="210"/>
      <c r="E94" s="210"/>
      <c r="F94" s="210"/>
      <c r="G94" s="210"/>
      <c r="H94" s="210"/>
      <c r="I94" s="218"/>
      <c r="J94" s="217" t="s">
        <v>55</v>
      </c>
      <c r="K94" s="210"/>
      <c r="L94" s="210"/>
      <c r="M94" s="210"/>
      <c r="N94" s="210"/>
      <c r="O94" s="210"/>
      <c r="P94" s="210"/>
      <c r="Q94" s="210"/>
      <c r="R94" s="218"/>
    </row>
    <row r="95" spans="1:18" ht="21">
      <c r="A95" s="219" t="s">
        <v>39</v>
      </c>
      <c r="B95" s="211"/>
      <c r="C95" s="211"/>
      <c r="D95" s="211"/>
      <c r="E95" s="211"/>
      <c r="F95" s="211"/>
      <c r="G95" s="211"/>
      <c r="H95" s="211"/>
      <c r="I95" s="220"/>
      <c r="J95" s="219" t="s">
        <v>39</v>
      </c>
      <c r="K95" s="211"/>
      <c r="L95" s="211"/>
      <c r="M95" s="211"/>
      <c r="N95" s="211"/>
      <c r="O95" s="211"/>
      <c r="P95" s="211"/>
      <c r="Q95" s="211"/>
      <c r="R95" s="220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13">
        <v>1753640125</v>
      </c>
      <c r="D98" s="213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15" t="s">
        <v>41</v>
      </c>
      <c r="C101" s="215"/>
      <c r="D101" s="215"/>
      <c r="F101" s="215" t="s">
        <v>42</v>
      </c>
      <c r="G101" s="215"/>
      <c r="H101" s="215"/>
      <c r="I101" s="34"/>
      <c r="J101" s="29"/>
      <c r="K101" s="215" t="s">
        <v>41</v>
      </c>
      <c r="L101" s="215"/>
      <c r="M101" s="215"/>
      <c r="O101" s="215" t="s">
        <v>42</v>
      </c>
      <c r="P101" s="215"/>
      <c r="Q101" s="215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22">
        <f>D107-H107</f>
        <v>241.23750000000001</v>
      </c>
      <c r="I108" s="30"/>
      <c r="J108" s="29"/>
      <c r="N108" s="222">
        <f>M107-Q107</f>
        <v>241.23750000000001</v>
      </c>
      <c r="R108" s="30"/>
    </row>
    <row r="109" spans="1:18">
      <c r="A109" s="29"/>
      <c r="E109" s="222"/>
      <c r="I109" s="30"/>
      <c r="J109" s="29"/>
      <c r="N109" s="22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1" t="s">
        <v>53</v>
      </c>
      <c r="C114" s="221"/>
      <c r="D114" s="221"/>
      <c r="F114" s="221" t="s">
        <v>54</v>
      </c>
      <c r="G114" s="221"/>
      <c r="H114" s="221"/>
      <c r="I114" s="36"/>
      <c r="J114" s="29"/>
      <c r="K114" s="221" t="s">
        <v>53</v>
      </c>
      <c r="L114" s="221"/>
      <c r="M114" s="221"/>
      <c r="O114" s="221" t="s">
        <v>54</v>
      </c>
      <c r="P114" s="221"/>
      <c r="Q114" s="221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17" t="s">
        <v>55</v>
      </c>
      <c r="B117" s="210"/>
      <c r="C117" s="210"/>
      <c r="D117" s="210"/>
      <c r="E117" s="210"/>
      <c r="F117" s="210"/>
      <c r="G117" s="210"/>
      <c r="H117" s="210"/>
      <c r="I117" s="218"/>
      <c r="J117" s="217" t="s">
        <v>55</v>
      </c>
      <c r="K117" s="210"/>
      <c r="L117" s="210"/>
      <c r="M117" s="210"/>
      <c r="N117" s="210"/>
      <c r="O117" s="210"/>
      <c r="P117" s="210"/>
      <c r="Q117" s="210"/>
      <c r="R117" s="218"/>
    </row>
    <row r="118" spans="1:18" ht="21">
      <c r="A118" s="219" t="s">
        <v>39</v>
      </c>
      <c r="B118" s="211"/>
      <c r="C118" s="211"/>
      <c r="D118" s="211"/>
      <c r="E118" s="211"/>
      <c r="F118" s="211"/>
      <c r="G118" s="211"/>
      <c r="H118" s="211"/>
      <c r="I118" s="220"/>
      <c r="J118" s="219" t="s">
        <v>39</v>
      </c>
      <c r="K118" s="211"/>
      <c r="L118" s="211"/>
      <c r="M118" s="211"/>
      <c r="N118" s="211"/>
      <c r="O118" s="211"/>
      <c r="P118" s="211"/>
      <c r="Q118" s="211"/>
      <c r="R118" s="220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13">
        <v>1720145711</v>
      </c>
      <c r="D121" s="213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15" t="s">
        <v>41</v>
      </c>
      <c r="C124" s="215"/>
      <c r="D124" s="215"/>
      <c r="F124" s="215" t="s">
        <v>42</v>
      </c>
      <c r="G124" s="215"/>
      <c r="H124" s="215"/>
      <c r="I124" s="34"/>
      <c r="J124" s="29"/>
      <c r="K124" s="215" t="s">
        <v>41</v>
      </c>
      <c r="L124" s="215"/>
      <c r="M124" s="215"/>
      <c r="O124" s="215" t="s">
        <v>42</v>
      </c>
      <c r="P124" s="215"/>
      <c r="Q124" s="215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22">
        <f>D130-H130</f>
        <v>241.23750000000001</v>
      </c>
      <c r="I131" s="30"/>
      <c r="J131" s="29"/>
      <c r="N131" s="222">
        <f>M130-Q130</f>
        <v>519.96</v>
      </c>
      <c r="R131" s="30"/>
    </row>
    <row r="132" spans="1:18">
      <c r="A132" s="29"/>
      <c r="E132" s="222"/>
      <c r="I132" s="30"/>
      <c r="J132" s="29"/>
      <c r="N132" s="222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1" t="s">
        <v>53</v>
      </c>
      <c r="C137" s="221"/>
      <c r="D137" s="221"/>
      <c r="F137" s="221" t="s">
        <v>54</v>
      </c>
      <c r="G137" s="221"/>
      <c r="H137" s="221"/>
      <c r="I137" s="36"/>
      <c r="J137" s="29"/>
      <c r="K137" s="221" t="s">
        <v>53</v>
      </c>
      <c r="L137" s="221"/>
      <c r="M137" s="221"/>
      <c r="O137" s="221" t="s">
        <v>54</v>
      </c>
      <c r="P137" s="221"/>
      <c r="Q137" s="221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0" t="s">
        <v>55</v>
      </c>
      <c r="E139" s="210"/>
      <c r="F139" s="210"/>
      <c r="G139" s="84"/>
      <c r="H139" s="84"/>
      <c r="I139" s="85"/>
      <c r="K139" s="84"/>
      <c r="L139" s="84"/>
      <c r="M139" s="210" t="s">
        <v>55</v>
      </c>
      <c r="N139" s="210"/>
      <c r="O139" s="210"/>
      <c r="P139" s="84"/>
      <c r="Q139" s="84"/>
      <c r="R139" s="85"/>
    </row>
    <row r="140" spans="1:18" ht="21">
      <c r="B140" s="43"/>
      <c r="C140" s="43"/>
      <c r="D140" s="211" t="s">
        <v>39</v>
      </c>
      <c r="E140" s="211"/>
      <c r="F140" s="211"/>
      <c r="G140" s="43"/>
      <c r="H140" s="43"/>
      <c r="I140" s="44"/>
      <c r="K140" s="43"/>
      <c r="L140" s="43"/>
      <c r="M140" s="211" t="s">
        <v>39</v>
      </c>
      <c r="N140" s="211"/>
      <c r="O140" s="211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12" t="s">
        <v>718</v>
      </c>
      <c r="H142" s="212"/>
      <c r="I142" s="28"/>
      <c r="J142" s="29"/>
      <c r="K142" s="1" t="s">
        <v>56</v>
      </c>
      <c r="L142" t="s">
        <v>1011</v>
      </c>
      <c r="O142" t="s">
        <v>59</v>
      </c>
      <c r="P142" s="212" t="s">
        <v>718</v>
      </c>
      <c r="Q142" s="212"/>
      <c r="R142" s="28"/>
    </row>
    <row r="143" spans="1:18" ht="15.75">
      <c r="A143" s="29"/>
      <c r="B143" s="1" t="s">
        <v>57</v>
      </c>
      <c r="C143" s="213">
        <v>1721244075</v>
      </c>
      <c r="D143" s="213"/>
      <c r="F143" s="214" t="s">
        <v>731</v>
      </c>
      <c r="G143" s="214"/>
      <c r="H143">
        <v>225.02</v>
      </c>
      <c r="I143" s="28"/>
      <c r="J143" s="29"/>
      <c r="K143" s="1" t="s">
        <v>57</v>
      </c>
      <c r="L143">
        <v>924011786</v>
      </c>
      <c r="O143" s="214" t="s">
        <v>731</v>
      </c>
      <c r="P143" s="214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15" t="s">
        <v>41</v>
      </c>
      <c r="C146" s="215"/>
      <c r="D146" s="215"/>
      <c r="F146" s="215" t="s">
        <v>42</v>
      </c>
      <c r="G146" s="215"/>
      <c r="H146" s="215"/>
      <c r="I146" s="34"/>
      <c r="J146" s="29"/>
      <c r="K146" s="215" t="s">
        <v>41</v>
      </c>
      <c r="L146" s="215"/>
      <c r="M146" s="215"/>
      <c r="O146" s="215" t="s">
        <v>732</v>
      </c>
      <c r="P146" s="215"/>
      <c r="Q146" s="215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16" t="s">
        <v>50</v>
      </c>
      <c r="C152" s="216"/>
      <c r="D152" s="42">
        <f>SUM(D147:D151)</f>
        <v>262.52333333333337</v>
      </c>
      <c r="F152" s="216" t="s">
        <v>51</v>
      </c>
      <c r="G152" s="216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16" t="s">
        <v>51</v>
      </c>
      <c r="P152" s="216"/>
      <c r="Q152" s="42">
        <f>SUM(Q147:Q151)</f>
        <v>21.262499999999999</v>
      </c>
      <c r="R152" s="35"/>
    </row>
    <row r="153" spans="1:18" ht="18.7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0" t="s">
        <v>55</v>
      </c>
      <c r="E162" s="210"/>
      <c r="F162" s="210"/>
      <c r="G162" s="84"/>
      <c r="H162" s="84"/>
      <c r="I162" s="85"/>
      <c r="K162" s="84"/>
      <c r="L162" s="84"/>
      <c r="M162" s="210" t="s">
        <v>55</v>
      </c>
      <c r="N162" s="210"/>
      <c r="O162" s="210"/>
      <c r="P162" s="84"/>
      <c r="Q162" s="84"/>
      <c r="R162" s="85"/>
    </row>
    <row r="163" spans="2:18" ht="21">
      <c r="B163" s="43"/>
      <c r="C163" s="43"/>
      <c r="D163" s="211" t="s">
        <v>39</v>
      </c>
      <c r="E163" s="211"/>
      <c r="F163" s="211"/>
      <c r="G163" s="43"/>
      <c r="H163" s="43"/>
      <c r="I163" s="44"/>
      <c r="K163" s="43"/>
      <c r="L163" s="43"/>
      <c r="M163" s="211" t="s">
        <v>39</v>
      </c>
      <c r="N163" s="211"/>
      <c r="O163" s="211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12" t="s">
        <v>718</v>
      </c>
      <c r="H165" s="212"/>
      <c r="I165" s="28"/>
      <c r="K165" s="1" t="s">
        <v>56</v>
      </c>
      <c r="L165" t="s">
        <v>1132</v>
      </c>
      <c r="O165" t="s">
        <v>59</v>
      </c>
      <c r="P165" s="212" t="s">
        <v>718</v>
      </c>
      <c r="Q165" s="212"/>
      <c r="R165" s="28"/>
    </row>
    <row r="166" spans="2:18" ht="15.75">
      <c r="B166" s="1" t="s">
        <v>57</v>
      </c>
      <c r="C166" s="213">
        <v>1716325822</v>
      </c>
      <c r="D166" s="213"/>
      <c r="F166" s="214" t="s">
        <v>731</v>
      </c>
      <c r="G166" s="214"/>
      <c r="H166">
        <v>450.04</v>
      </c>
      <c r="I166" s="28"/>
      <c r="K166" s="1" t="s">
        <v>57</v>
      </c>
      <c r="L166" s="213">
        <v>1716325822</v>
      </c>
      <c r="M166" s="213"/>
      <c r="O166" s="214" t="s">
        <v>731</v>
      </c>
      <c r="P166" s="214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15" t="s">
        <v>41</v>
      </c>
      <c r="C169" s="215"/>
      <c r="D169" s="215"/>
      <c r="F169" s="215" t="s">
        <v>42</v>
      </c>
      <c r="G169" s="215"/>
      <c r="H169" s="215"/>
      <c r="I169" s="34"/>
      <c r="K169" s="215" t="s">
        <v>41</v>
      </c>
      <c r="L169" s="215"/>
      <c r="M169" s="215"/>
      <c r="O169" s="215" t="s">
        <v>42</v>
      </c>
      <c r="P169" s="215"/>
      <c r="Q169" s="215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16" t="s">
        <v>50</v>
      </c>
      <c r="C175" s="216"/>
      <c r="D175" s="42">
        <f>SUM(D170:D174)</f>
        <v>562.53499866666675</v>
      </c>
      <c r="F175" s="216" t="s">
        <v>51</v>
      </c>
      <c r="G175" s="216"/>
      <c r="H175" s="42">
        <f>SUM(H170:H174)</f>
        <v>42.528779999999998</v>
      </c>
      <c r="I175" s="35"/>
      <c r="K175" s="216" t="s">
        <v>50</v>
      </c>
      <c r="L175" s="216"/>
      <c r="M175" s="42">
        <f>SUM(M170:M174)</f>
        <v>262.52333333333337</v>
      </c>
      <c r="O175" s="216" t="s">
        <v>51</v>
      </c>
      <c r="P175" s="216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3" t="s">
        <v>112</v>
      </c>
      <c r="E1" s="213"/>
      <c r="F1" s="213"/>
      <c r="N1" s="213" t="s">
        <v>112</v>
      </c>
      <c r="O1" s="213"/>
      <c r="P1" s="21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2" t="s">
        <v>124</v>
      </c>
      <c r="E17" s="192"/>
      <c r="F17" s="192"/>
      <c r="G17" s="3"/>
      <c r="H17" s="3"/>
      <c r="L17" s="3"/>
      <c r="M17" s="3"/>
      <c r="N17" s="192" t="s">
        <v>124</v>
      </c>
      <c r="O17" s="192"/>
      <c r="P17" s="19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3"/>
  <sheetViews>
    <sheetView topLeftCell="C25" workbookViewId="0">
      <selection activeCell="J39" sqref="J39:Q39"/>
    </sheetView>
  </sheetViews>
  <sheetFormatPr baseColWidth="10" defaultRowHeight="15"/>
  <cols>
    <col min="3" max="3" width="9.85546875" customWidth="1"/>
    <col min="12" max="12" width="11.42578125" customWidth="1"/>
  </cols>
  <sheetData>
    <row r="1" spans="1:19" ht="15.75" thickBot="1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>
      <c r="I2" s="166"/>
      <c r="R2" s="166"/>
      <c r="S2" s="166"/>
    </row>
    <row r="3" spans="1:19" ht="15.75" thickBot="1"/>
    <row r="4" spans="1:19" ht="15.75" thickBot="1">
      <c r="I4" s="166"/>
      <c r="R4" s="166"/>
      <c r="S4" s="166"/>
    </row>
    <row r="5" spans="1:19" ht="15.75" thickBot="1">
      <c r="I5" s="166"/>
      <c r="R5" s="166"/>
      <c r="S5" s="166"/>
    </row>
    <row r="6" spans="1:19" ht="15.75" thickBot="1">
      <c r="I6" s="166"/>
      <c r="R6" s="166"/>
      <c r="S6" s="166"/>
    </row>
    <row r="7" spans="1:19" ht="15.75" thickBot="1">
      <c r="I7" s="166"/>
      <c r="R7" s="166"/>
      <c r="S7" s="166"/>
    </row>
    <row r="8" spans="1:19" ht="15.75" thickBot="1">
      <c r="I8" s="166"/>
      <c r="K8" s="170"/>
      <c r="M8" s="155"/>
      <c r="R8" s="166"/>
      <c r="S8" s="166"/>
    </row>
    <row r="9" spans="1:19" ht="15.75" thickBot="1">
      <c r="K9" s="170"/>
      <c r="P9" s="166"/>
      <c r="Q9" s="166"/>
    </row>
    <row r="10" spans="1:19" ht="15.75" thickBot="1">
      <c r="B10" s="170"/>
      <c r="D10" s="155"/>
      <c r="K10" s="170"/>
      <c r="P10" s="166"/>
      <c r="Q10" s="166"/>
    </row>
    <row r="11" spans="1:19" ht="15.75" thickBot="1">
      <c r="I11" s="166"/>
      <c r="K11" s="170"/>
      <c r="M11" s="155"/>
      <c r="R11" s="166"/>
      <c r="S11" s="166"/>
    </row>
    <row r="12" spans="1:19" ht="15.75" thickBot="1">
      <c r="I12" s="166"/>
      <c r="K12" s="170"/>
      <c r="P12" s="166"/>
      <c r="Q12" s="166"/>
      <c r="R12" s="166"/>
      <c r="S12" s="166"/>
    </row>
    <row r="13" spans="1:19" ht="15.75" thickBot="1">
      <c r="I13" s="166"/>
      <c r="K13" s="170"/>
      <c r="P13" s="166"/>
      <c r="Q13" s="166"/>
      <c r="R13" s="166"/>
      <c r="S13" s="166"/>
    </row>
    <row r="14" spans="1:19" ht="18" customHeight="1" thickBot="1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>
      <c r="B15" s="170"/>
      <c r="D15" s="155"/>
      <c r="P15" s="1"/>
    </row>
    <row r="16" spans="1:19" ht="15.75" thickBot="1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/>
    <row r="19" spans="2:19" ht="15.75" thickBot="1">
      <c r="B19" s="170"/>
      <c r="G19" s="166"/>
      <c r="H19" s="166"/>
      <c r="I19" s="166"/>
      <c r="R19" s="166"/>
      <c r="S19" s="166"/>
    </row>
    <row r="20" spans="2:19" ht="15.75" thickBot="1">
      <c r="I20" s="166"/>
      <c r="R20" s="166"/>
      <c r="S20" s="166"/>
    </row>
    <row r="21" spans="2:19" ht="15.75" thickBot="1">
      <c r="I21" s="166"/>
      <c r="R21" s="166"/>
      <c r="S21" s="166"/>
    </row>
    <row r="22" spans="2:19" ht="15.75" thickBot="1">
      <c r="I22" s="166"/>
      <c r="R22" s="166"/>
      <c r="S22" s="166"/>
    </row>
    <row r="23" spans="2:19" ht="15.75" thickBot="1">
      <c r="I23" s="166"/>
      <c r="R23" s="166"/>
      <c r="S23" s="166"/>
    </row>
    <row r="24" spans="2:19" ht="15.75" thickBot="1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>
      <c r="I25" s="166"/>
      <c r="R25" s="166"/>
      <c r="S25" s="166"/>
    </row>
    <row r="26" spans="2:19">
      <c r="B26" s="170"/>
    </row>
    <row r="27" spans="2:19" ht="20.25" customHeight="1"/>
    <row r="28" spans="2:19" ht="15.75" customHeight="1" thickBot="1"/>
    <row r="29" spans="2:19" ht="15.75" thickBot="1">
      <c r="G29" s="166"/>
      <c r="H29" s="166"/>
      <c r="I29" s="166"/>
      <c r="R29" s="166"/>
      <c r="S29" s="166"/>
    </row>
    <row r="30" spans="2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>
      <c r="G31" s="166"/>
      <c r="H31" s="166"/>
      <c r="I31" s="166"/>
      <c r="R31" s="166"/>
      <c r="S31" s="166"/>
    </row>
    <row r="32" spans="2:19" ht="15.75" thickBot="1">
      <c r="G32" s="166"/>
      <c r="H32" s="166"/>
      <c r="I32" s="166"/>
      <c r="R32" s="166"/>
      <c r="S32" s="166"/>
    </row>
    <row r="33" spans="4:19" ht="15.75" thickBot="1">
      <c r="G33" s="166"/>
      <c r="H33" s="166"/>
      <c r="I33" s="166"/>
      <c r="R33" s="166"/>
      <c r="S33" s="166"/>
    </row>
    <row r="34" spans="4:19" ht="15.75" thickBot="1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>
      <c r="D35" s="155"/>
    </row>
    <row r="36" spans="4:19" ht="15.75" thickBot="1">
      <c r="D36" s="155"/>
    </row>
    <row r="37" spans="4:19" ht="15.75" thickBot="1">
      <c r="G37" s="166"/>
      <c r="H37" s="166"/>
      <c r="I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>
      <c r="G39" s="166"/>
      <c r="H39" s="166"/>
      <c r="I39" s="166"/>
      <c r="R39" s="166"/>
      <c r="S39" s="166"/>
    </row>
    <row r="40" spans="4:19">
      <c r="D40" s="155"/>
    </row>
    <row r="41" spans="4:19" ht="15.75" thickBot="1">
      <c r="D41" s="155"/>
    </row>
    <row r="42" spans="4:19" ht="15.75" thickBot="1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U634" zoomScale="89" zoomScaleNormal="89" workbookViewId="0">
      <selection activeCell="Y643" sqref="Y643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20</v>
      </c>
      <c r="AB8" s="186"/>
      <c r="AC8" s="186"/>
      <c r="AD8" s="18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563.81999999999994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6" t="s">
        <v>20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2" t="s">
        <v>7</v>
      </c>
      <c r="F69" s="183"/>
      <c r="G69" s="18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6" t="s">
        <v>20</v>
      </c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86" t="s">
        <v>20</v>
      </c>
      <c r="F151" s="186"/>
      <c r="G151" s="186"/>
      <c r="H151" s="186"/>
      <c r="V151" s="17"/>
      <c r="X151" s="23" t="s">
        <v>75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NO PAGAR</v>
      </c>
      <c r="Y157" s="18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8" t="s">
        <v>29</v>
      </c>
      <c r="AD185" s="188"/>
      <c r="AE185" s="188"/>
    </row>
    <row r="186" spans="2:41">
      <c r="H186" s="185" t="s">
        <v>28</v>
      </c>
      <c r="I186" s="185"/>
      <c r="J186" s="185"/>
      <c r="V186" s="17"/>
      <c r="AC186" s="188"/>
      <c r="AD186" s="188"/>
      <c r="AE186" s="188"/>
    </row>
    <row r="187" spans="2:41">
      <c r="H187" s="185"/>
      <c r="I187" s="185"/>
      <c r="J187" s="185"/>
      <c r="V187" s="17"/>
      <c r="AC187" s="188"/>
      <c r="AD187" s="188"/>
      <c r="AE187" s="18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86" t="s">
        <v>20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NO PAGAR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2" t="s">
        <v>7</v>
      </c>
      <c r="AB207" s="183"/>
      <c r="AC207" s="18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100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>
      <c r="H232" s="185"/>
      <c r="I232" s="185"/>
      <c r="J232" s="185"/>
      <c r="V232" s="17"/>
      <c r="AA232" s="185"/>
      <c r="AB232" s="185"/>
      <c r="AC232" s="18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86" t="s">
        <v>20</v>
      </c>
      <c r="F236" s="186"/>
      <c r="G236" s="186"/>
      <c r="H236" s="186"/>
      <c r="V236" s="17"/>
      <c r="X236" s="23" t="s">
        <v>32</v>
      </c>
      <c r="Y236" s="20">
        <f>IF(B236="PAGADO",0,C241)</f>
        <v>-2894.8</v>
      </c>
      <c r="AA236" s="186" t="s">
        <v>20</v>
      </c>
      <c r="AB236" s="186"/>
      <c r="AC236" s="186"/>
      <c r="AD236" s="18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NO PAGAR</v>
      </c>
      <c r="Y242" s="18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87" t="str">
        <f>IF(C241&lt;0,"NO PAGAR","COBRAR'")</f>
        <v>NO PAGAR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3042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8" t="s">
        <v>29</v>
      </c>
      <c r="AD277" s="188"/>
      <c r="AE277" s="188"/>
    </row>
    <row r="278" spans="2:41">
      <c r="H278" s="185" t="s">
        <v>28</v>
      </c>
      <c r="I278" s="185"/>
      <c r="J278" s="185"/>
      <c r="V278" s="17"/>
      <c r="AC278" s="188"/>
      <c r="AD278" s="188"/>
      <c r="AE278" s="188"/>
    </row>
    <row r="279" spans="2:41">
      <c r="H279" s="185"/>
      <c r="I279" s="185"/>
      <c r="J279" s="185"/>
      <c r="V279" s="17"/>
      <c r="AC279" s="188"/>
      <c r="AD279" s="188"/>
      <c r="AE279" s="18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NO PAGAR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870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>
      <c r="H324" s="185"/>
      <c r="I324" s="185"/>
      <c r="J324" s="185"/>
      <c r="V324" s="17"/>
      <c r="AA324" s="185"/>
      <c r="AB324" s="185"/>
      <c r="AC324" s="18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86" t="s">
        <v>20</v>
      </c>
      <c r="F328" s="186"/>
      <c r="G328" s="186"/>
      <c r="H328" s="186"/>
      <c r="V328" s="17"/>
      <c r="X328" s="23" t="s">
        <v>32</v>
      </c>
      <c r="Y328" s="20">
        <f>IF(B1090="PAGADO",0,C333)</f>
        <v>-412.94000000000005</v>
      </c>
      <c r="AA328" s="186" t="s">
        <v>20</v>
      </c>
      <c r="AB328" s="186"/>
      <c r="AC328" s="186"/>
      <c r="AD328" s="18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NO PAGAR</v>
      </c>
      <c r="Y334" s="18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87" t="str">
        <f>IF(C333&lt;0,"NO PAGAR","COBRAR'")</f>
        <v>NO PAGAR</v>
      </c>
      <c r="C335" s="18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2" t="s">
        <v>7</v>
      </c>
      <c r="F344" s="183"/>
      <c r="G344" s="18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163.55000000000001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5" t="s">
        <v>28</v>
      </c>
      <c r="I371" s="185"/>
      <c r="J371" s="185"/>
      <c r="V371" s="17"/>
    </row>
    <row r="372" spans="2:41">
      <c r="H372" s="185"/>
      <c r="I372" s="185"/>
      <c r="J372" s="185"/>
      <c r="V372" s="17"/>
    </row>
    <row r="373" spans="2:41">
      <c r="V373" s="17"/>
      <c r="AA373" s="106"/>
      <c r="AB373" s="106"/>
      <c r="AC373" s="196" t="s">
        <v>29</v>
      </c>
      <c r="AD373" s="196"/>
      <c r="AE373" s="196"/>
    </row>
    <row r="374" spans="2:41">
      <c r="V374" s="17"/>
      <c r="AA374" s="106"/>
      <c r="AB374" s="106"/>
      <c r="AC374" s="196"/>
      <c r="AD374" s="196"/>
      <c r="AE374" s="196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96"/>
      <c r="AD375" s="196"/>
      <c r="AE375" s="196"/>
    </row>
    <row r="376" spans="2:41" ht="23.25">
      <c r="B376" s="23" t="s">
        <v>32</v>
      </c>
      <c r="C376" s="20">
        <f>IF(X328="PAGADO",0,Y333)</f>
        <v>-1811.12</v>
      </c>
      <c r="E376" s="186" t="s">
        <v>20</v>
      </c>
      <c r="F376" s="186"/>
      <c r="G376" s="186"/>
      <c r="H376" s="186"/>
      <c r="V376" s="17"/>
      <c r="X376" s="23" t="s">
        <v>32</v>
      </c>
      <c r="Y376" s="20">
        <f>IF(B376="PAGADO",0,C381)</f>
        <v>-1561.12</v>
      </c>
      <c r="AA376" s="186" t="s">
        <v>20</v>
      </c>
      <c r="AB376" s="186"/>
      <c r="AC376" s="186"/>
      <c r="AD376" s="18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89" t="str">
        <f>IF(C381&lt;0,"NO PAGAR","COBRAR")</f>
        <v>NO PAGAR</v>
      </c>
      <c r="C382" s="18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NO PAGAR</v>
      </c>
      <c r="Y382" s="18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0" t="s">
        <v>9</v>
      </c>
      <c r="C383" s="18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2" t="s">
        <v>7</v>
      </c>
      <c r="F391" s="183"/>
      <c r="G391" s="18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2" t="s">
        <v>7</v>
      </c>
      <c r="AB392" s="183"/>
      <c r="AC392" s="18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2" t="s">
        <v>7</v>
      </c>
      <c r="O394" s="183"/>
      <c r="P394" s="183"/>
      <c r="Q394" s="184"/>
      <c r="R394" s="18">
        <f>SUM(R378:R393)</f>
        <v>1300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85" t="s">
        <v>31</v>
      </c>
      <c r="AB411" s="185"/>
      <c r="AC411" s="185"/>
    </row>
    <row r="412" spans="1:43" ht="15" customHeight="1">
      <c r="H412" s="76"/>
      <c r="I412" s="76"/>
      <c r="J412" s="76"/>
      <c r="V412" s="17"/>
      <c r="AA412" s="185"/>
      <c r="AB412" s="185"/>
      <c r="AC412" s="18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86" t="s">
        <v>20</v>
      </c>
      <c r="F416" s="186"/>
      <c r="G416" s="186"/>
      <c r="H416" s="186"/>
      <c r="V416" s="17"/>
      <c r="X416" s="23" t="s">
        <v>32</v>
      </c>
      <c r="Y416" s="20">
        <f>IF(B416="PAGADO",0,C421)</f>
        <v>0</v>
      </c>
      <c r="AA416" s="186" t="s">
        <v>20</v>
      </c>
      <c r="AB416" s="186"/>
      <c r="AC416" s="186"/>
      <c r="AD416" s="18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7" t="str">
        <f>IF(Y421&lt;0,"NO PAGAR","COBRAR'")</f>
        <v>NO PAGAR</v>
      </c>
      <c r="Y422" s="18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87" t="str">
        <f>IF(C421&lt;0,"NO PAGAR","COBRAR'")</f>
        <v>COBRAR'</v>
      </c>
      <c r="C423" s="18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0" t="s">
        <v>9</v>
      </c>
      <c r="C424" s="18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0" t="s">
        <v>9</v>
      </c>
      <c r="Y424" s="18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2" t="s">
        <v>7</v>
      </c>
      <c r="AK425" s="183"/>
      <c r="AL425" s="183"/>
      <c r="AM425" s="18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2" t="s">
        <v>7</v>
      </c>
      <c r="F432" s="183"/>
      <c r="G432" s="18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2" t="s">
        <v>7</v>
      </c>
      <c r="AB432" s="183"/>
      <c r="AC432" s="18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2" t="s">
        <v>7</v>
      </c>
      <c r="O434" s="183"/>
      <c r="P434" s="183"/>
      <c r="Q434" s="18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86" t="s">
        <v>20</v>
      </c>
      <c r="F462" s="186"/>
      <c r="G462" s="186"/>
      <c r="H462" s="186"/>
      <c r="V462" s="17"/>
      <c r="X462" s="23" t="s">
        <v>32</v>
      </c>
      <c r="Y462" s="20">
        <f>IF(B462="PAGADO",0,C467)</f>
        <v>-526.89999999999986</v>
      </c>
      <c r="AA462" s="186" t="s">
        <v>20</v>
      </c>
      <c r="AB462" s="186"/>
      <c r="AC462" s="186"/>
      <c r="AD462" s="18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89" t="str">
        <f>IF(C467&lt;0,"NO PAGAR","COBRAR")</f>
        <v>NO PAGAR</v>
      </c>
      <c r="C468" s="18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9" t="str">
        <f>IF(Y467&lt;0,"NO PAGAR","COBRAR")</f>
        <v>NO PAGAR</v>
      </c>
      <c r="Y468" s="18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0" t="s">
        <v>9</v>
      </c>
      <c r="C469" s="18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0" t="s">
        <v>9</v>
      </c>
      <c r="Y469" s="18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2" t="s">
        <v>7</v>
      </c>
      <c r="AK471" s="183"/>
      <c r="AL471" s="183"/>
      <c r="AM471" s="18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2" t="s">
        <v>7</v>
      </c>
      <c r="F478" s="183"/>
      <c r="G478" s="18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2" t="s">
        <v>7</v>
      </c>
      <c r="AB478" s="183"/>
      <c r="AC478" s="18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2" t="s">
        <v>7</v>
      </c>
      <c r="O480" s="183"/>
      <c r="P480" s="183"/>
      <c r="Q480" s="18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85" t="s">
        <v>31</v>
      </c>
      <c r="AB497" s="185"/>
      <c r="AC497" s="185"/>
    </row>
    <row r="498" spans="2:41" ht="15" customHeight="1">
      <c r="E498" s="185"/>
      <c r="F498" s="185"/>
      <c r="H498" s="76"/>
      <c r="I498" s="76"/>
      <c r="J498" s="76"/>
      <c r="V498" s="17"/>
      <c r="AA498" s="185"/>
      <c r="AB498" s="185"/>
      <c r="AC498" s="185"/>
    </row>
    <row r="499" spans="2:41" ht="26.25">
      <c r="B499" s="24" t="s">
        <v>66</v>
      </c>
      <c r="E499" s="185" t="s">
        <v>30</v>
      </c>
      <c r="F499" s="18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86" t="s">
        <v>20</v>
      </c>
      <c r="F500" s="186"/>
      <c r="G500" s="186"/>
      <c r="H500" s="186"/>
      <c r="V500" s="17"/>
      <c r="X500" s="23" t="s">
        <v>32</v>
      </c>
      <c r="Y500" s="20">
        <f>IF(B500="PAGADO",0,C505)</f>
        <v>0</v>
      </c>
      <c r="AA500" s="186" t="s">
        <v>20</v>
      </c>
      <c r="AB500" s="186"/>
      <c r="AC500" s="186"/>
      <c r="AD500" s="18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7" t="str">
        <f>IF(Y505&lt;0,"NO PAGAR","COBRAR'")</f>
        <v>COBRAR'</v>
      </c>
      <c r="Y506" s="18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87" t="str">
        <f>IF(C505&lt;0,"NO PAGAR","COBRAR'")</f>
        <v>COBRAR'</v>
      </c>
      <c r="C507" s="18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0" t="s">
        <v>9</v>
      </c>
      <c r="C508" s="18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0" t="s">
        <v>9</v>
      </c>
      <c r="Y508" s="18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2" t="s">
        <v>7</v>
      </c>
      <c r="AB516" s="183"/>
      <c r="AC516" s="18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2" t="s">
        <v>7</v>
      </c>
      <c r="O518" s="183"/>
      <c r="P518" s="183"/>
      <c r="Q518" s="184"/>
      <c r="R518" s="18">
        <f>SUM(R502:R517)</f>
        <v>50</v>
      </c>
      <c r="S518" s="3"/>
      <c r="V518" s="17"/>
      <c r="X518" s="12"/>
      <c r="Y518" s="10"/>
      <c r="AJ518" s="182" t="s">
        <v>7</v>
      </c>
      <c r="AK518" s="183"/>
      <c r="AL518" s="183"/>
      <c r="AM518" s="18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3" t="s">
        <v>957</v>
      </c>
      <c r="F524" s="194"/>
      <c r="G524" s="195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88" t="s">
        <v>29</v>
      </c>
      <c r="AD545" s="188"/>
      <c r="AE545" s="188"/>
    </row>
    <row r="546" spans="2:41" ht="21.75" customHeight="1">
      <c r="H546" s="76" t="s">
        <v>28</v>
      </c>
      <c r="I546" s="76"/>
      <c r="J546" s="76"/>
      <c r="V546" s="17"/>
      <c r="AC546" s="188"/>
      <c r="AD546" s="188"/>
      <c r="AE546" s="188"/>
    </row>
    <row r="547" spans="2:41" ht="15" customHeight="1">
      <c r="H547" s="76"/>
      <c r="I547" s="76"/>
      <c r="J547" s="76"/>
      <c r="V547" s="17"/>
      <c r="AC547" s="188"/>
      <c r="AD547" s="188"/>
      <c r="AE547" s="188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86" t="s">
        <v>20</v>
      </c>
      <c r="F551" s="186"/>
      <c r="G551" s="186"/>
      <c r="H551" s="186"/>
      <c r="V551" s="17"/>
      <c r="X551" s="23" t="s">
        <v>32</v>
      </c>
      <c r="Y551" s="20">
        <f>IF(B551="PAGADO",0,C556)</f>
        <v>-153.00000000000023</v>
      </c>
      <c r="AA551" s="186" t="s">
        <v>20</v>
      </c>
      <c r="AB551" s="186"/>
      <c r="AC551" s="186"/>
      <c r="AD551" s="18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89" t="str">
        <f>IF(C556&lt;0,"NO PAGAR","COBRAR")</f>
        <v>NO PAGAR</v>
      </c>
      <c r="C557" s="18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9" t="str">
        <f>IF(Y556&lt;0,"NO PAGAR","COBRAR")</f>
        <v>COBRAR</v>
      </c>
      <c r="Y557" s="189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0" t="s">
        <v>9</v>
      </c>
      <c r="C558" s="18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0" t="s">
        <v>9</v>
      </c>
      <c r="Y558" s="181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2" t="s">
        <v>7</v>
      </c>
      <c r="F567" s="183"/>
      <c r="G567" s="18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2" t="s">
        <v>7</v>
      </c>
      <c r="AB567" s="183"/>
      <c r="AC567" s="18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2" t="s">
        <v>7</v>
      </c>
      <c r="O569" s="183"/>
      <c r="P569" s="183"/>
      <c r="Q569" s="184"/>
      <c r="R569" s="18">
        <f>SUM(R553:R568)</f>
        <v>1287.51</v>
      </c>
      <c r="S569" s="3"/>
      <c r="V569" s="17"/>
      <c r="X569" s="12"/>
      <c r="Y569" s="10"/>
      <c r="AJ569" s="182" t="s">
        <v>7</v>
      </c>
      <c r="AK569" s="183"/>
      <c r="AL569" s="183"/>
      <c r="AM569" s="18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85" t="s">
        <v>31</v>
      </c>
      <c r="AB584" s="185"/>
      <c r="AC584" s="18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86" t="s">
        <v>20</v>
      </c>
      <c r="F586" s="186"/>
      <c r="G586" s="186"/>
      <c r="H586" s="186"/>
      <c r="V586" s="17"/>
      <c r="X586" s="23" t="s">
        <v>32</v>
      </c>
      <c r="Y586" s="20">
        <f>IF(B586="PAGADO",0,C591)</f>
        <v>0</v>
      </c>
      <c r="AA586" s="186" t="s">
        <v>20</v>
      </c>
      <c r="AB586" s="186"/>
      <c r="AC586" s="186"/>
      <c r="AD586" s="18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7" t="str">
        <f>IF(Y591&lt;0,"NO PAGAR","COBRAR'")</f>
        <v>COBRAR'</v>
      </c>
      <c r="Y592" s="187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87" t="str">
        <f>IF(C591&lt;0,"NO PAGAR","COBRAR'")</f>
        <v>COBRAR'</v>
      </c>
      <c r="C593" s="18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0" t="s">
        <v>9</v>
      </c>
      <c r="C594" s="18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0" t="s">
        <v>9</v>
      </c>
      <c r="Y594" s="18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2" t="s">
        <v>7</v>
      </c>
      <c r="F602" s="183"/>
      <c r="G602" s="18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2" t="s">
        <v>7</v>
      </c>
      <c r="AB602" s="183"/>
      <c r="AC602" s="18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2" t="s">
        <v>7</v>
      </c>
      <c r="O604" s="183"/>
      <c r="P604" s="183"/>
      <c r="Q604" s="184"/>
      <c r="R604" s="18">
        <f>SUM(R588:R603)</f>
        <v>2300</v>
      </c>
      <c r="S604" s="3"/>
      <c r="V604" s="17"/>
      <c r="X604" s="12"/>
      <c r="Y604" s="10"/>
      <c r="AJ604" s="182" t="s">
        <v>7</v>
      </c>
      <c r="AK604" s="183"/>
      <c r="AL604" s="183"/>
      <c r="AM604" s="18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88" t="s">
        <v>29</v>
      </c>
      <c r="AD626" s="188"/>
      <c r="AE626" s="188"/>
    </row>
    <row r="627" spans="2:41" ht="27" customHeight="1">
      <c r="H627" s="76" t="s">
        <v>28</v>
      </c>
      <c r="I627" s="76"/>
      <c r="J627" s="76"/>
      <c r="V627" s="17"/>
      <c r="AC627" s="188"/>
      <c r="AD627" s="188"/>
      <c r="AE627" s="188"/>
    </row>
    <row r="628" spans="2:41" ht="15" customHeight="1">
      <c r="H628" s="76"/>
      <c r="I628" s="76"/>
      <c r="J628" s="76"/>
      <c r="V628" s="17"/>
      <c r="AC628" s="188"/>
      <c r="AD628" s="188"/>
      <c r="AE628" s="188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86" t="s">
        <v>20</v>
      </c>
      <c r="F632" s="186"/>
      <c r="G632" s="186"/>
      <c r="H632" s="186"/>
      <c r="V632" s="17"/>
      <c r="X632" s="23" t="s">
        <v>32</v>
      </c>
      <c r="Y632" s="20">
        <f>IF(B632="PAGADO",0,C637)</f>
        <v>0</v>
      </c>
      <c r="AA632" s="186" t="s">
        <v>20</v>
      </c>
      <c r="AB632" s="186"/>
      <c r="AC632" s="186"/>
      <c r="AD632" s="18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1180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1183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1180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89" t="str">
        <f>IF(C637&lt;0,"NO PAGAR","COBRAR")</f>
        <v>COBRAR</v>
      </c>
      <c r="C638" s="189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9" t="str">
        <f>IF(Y637&lt;0,"NO PAGAR","COBRAR")</f>
        <v>COBRAR</v>
      </c>
      <c r="Y638" s="18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0" t="s">
        <v>9</v>
      </c>
      <c r="C639" s="18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0" t="s">
        <v>9</v>
      </c>
      <c r="Y639" s="18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1135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1186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1136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2" t="s">
        <v>7</v>
      </c>
      <c r="F648" s="183"/>
      <c r="G648" s="18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2" t="s">
        <v>7</v>
      </c>
      <c r="AB648" s="183"/>
      <c r="AC648" s="18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2" t="s">
        <v>7</v>
      </c>
      <c r="O650" s="183"/>
      <c r="P650" s="183"/>
      <c r="Q650" s="184"/>
      <c r="R650" s="18">
        <f>SUM(R634:R649)</f>
        <v>420</v>
      </c>
      <c r="S650" s="3"/>
      <c r="V650" s="17"/>
      <c r="X650" s="12"/>
      <c r="Y650" s="10"/>
      <c r="AJ650" s="182" t="s">
        <v>7</v>
      </c>
      <c r="AK650" s="183"/>
      <c r="AL650" s="183"/>
      <c r="AM650" s="18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85" t="s">
        <v>31</v>
      </c>
      <c r="AB667" s="185"/>
      <c r="AC667" s="185"/>
    </row>
    <row r="668" spans="1:43" ht="15" customHeight="1">
      <c r="H668" s="76"/>
      <c r="I668" s="76"/>
      <c r="J668" s="76"/>
      <c r="V668" s="17"/>
      <c r="AA668" s="185"/>
      <c r="AB668" s="185"/>
      <c r="AC668" s="18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IF(X632="PAGADO",0,C637)</f>
        <v>2394.5299999999997</v>
      </c>
      <c r="E672" s="186" t="s">
        <v>20</v>
      </c>
      <c r="F672" s="186"/>
      <c r="G672" s="186"/>
      <c r="H672" s="186"/>
      <c r="V672" s="17"/>
      <c r="X672" s="23" t="s">
        <v>32</v>
      </c>
      <c r="Y672" s="20">
        <f>IF(B1472="PAGADO",0,C677)</f>
        <v>2394.5299999999997</v>
      </c>
      <c r="AA672" s="186" t="s">
        <v>20</v>
      </c>
      <c r="AB672" s="186"/>
      <c r="AC672" s="186"/>
      <c r="AD672" s="186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2394.5299999999997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2394.5299999999997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2394.5299999999997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2394.5299999999997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87" t="str">
        <f>IF(Y677&lt;0,"NO PAGAR","COBRAR'")</f>
        <v>COBRAR'</v>
      </c>
      <c r="Y678" s="187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87" t="str">
        <f>IF(C677&lt;0,"NO PAGAR","COBRAR'")</f>
        <v>COBRAR'</v>
      </c>
      <c r="C679" s="18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0" t="s">
        <v>9</v>
      </c>
      <c r="C680" s="18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0" t="s">
        <v>9</v>
      </c>
      <c r="Y680" s="18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2" t="s">
        <v>7</v>
      </c>
      <c r="F688" s="183"/>
      <c r="G688" s="184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2" t="s">
        <v>7</v>
      </c>
      <c r="AB688" s="183"/>
      <c r="AC688" s="184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82" t="s">
        <v>7</v>
      </c>
      <c r="O690" s="183"/>
      <c r="P690" s="183"/>
      <c r="Q690" s="184"/>
      <c r="R690" s="18">
        <f>SUM(R674:R689)</f>
        <v>0</v>
      </c>
      <c r="S690" s="3"/>
      <c r="V690" s="17"/>
      <c r="X690" s="12"/>
      <c r="Y690" s="10"/>
      <c r="AJ690" s="182" t="s">
        <v>7</v>
      </c>
      <c r="AK690" s="183"/>
      <c r="AL690" s="183"/>
      <c r="AM690" s="184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88" t="s">
        <v>29</v>
      </c>
      <c r="AD714" s="188"/>
      <c r="AE714" s="188"/>
    </row>
    <row r="715" spans="2:31" ht="15" customHeight="1">
      <c r="H715" s="76" t="s">
        <v>28</v>
      </c>
      <c r="I715" s="76"/>
      <c r="J715" s="76"/>
      <c r="V715" s="17"/>
      <c r="AC715" s="188"/>
      <c r="AD715" s="188"/>
      <c r="AE715" s="188"/>
    </row>
    <row r="716" spans="2:31" ht="15" customHeight="1">
      <c r="H716" s="76"/>
      <c r="I716" s="76"/>
      <c r="J716" s="76"/>
      <c r="V716" s="17"/>
      <c r="AC716" s="188"/>
      <c r="AD716" s="188"/>
      <c r="AE716" s="188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2394.5299999999997</v>
      </c>
      <c r="E720" s="186" t="s">
        <v>20</v>
      </c>
      <c r="F720" s="186"/>
      <c r="G720" s="186"/>
      <c r="H720" s="186"/>
      <c r="V720" s="17"/>
      <c r="X720" s="23" t="s">
        <v>32</v>
      </c>
      <c r="Y720" s="20">
        <f>IF(B720="PAGADO",0,C725)</f>
        <v>2394.5299999999997</v>
      </c>
      <c r="AA720" s="186" t="s">
        <v>20</v>
      </c>
      <c r="AB720" s="186"/>
      <c r="AC720" s="186"/>
      <c r="AD720" s="186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2394.5299999999997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2394.5299999999997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2394.5299999999997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2394.5299999999997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89" t="str">
        <f>IF(C725&lt;0,"NO PAGAR","COBRAR")</f>
        <v>COBRAR</v>
      </c>
      <c r="C726" s="18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89" t="str">
        <f>IF(Y725&lt;0,"NO PAGAR","COBRAR")</f>
        <v>COBRAR</v>
      </c>
      <c r="Y726" s="18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0" t="s">
        <v>9</v>
      </c>
      <c r="C727" s="181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0" t="s">
        <v>9</v>
      </c>
      <c r="Y727" s="18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2" t="s">
        <v>7</v>
      </c>
      <c r="F736" s="183"/>
      <c r="G736" s="184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2" t="s">
        <v>7</v>
      </c>
      <c r="AB736" s="183"/>
      <c r="AC736" s="184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2" t="s">
        <v>7</v>
      </c>
      <c r="O738" s="183"/>
      <c r="P738" s="183"/>
      <c r="Q738" s="184"/>
      <c r="R738" s="18">
        <f>SUM(R722:R737)</f>
        <v>0</v>
      </c>
      <c r="S738" s="3"/>
      <c r="V738" s="17"/>
      <c r="X738" s="12"/>
      <c r="Y738" s="10"/>
      <c r="AJ738" s="182" t="s">
        <v>7</v>
      </c>
      <c r="AK738" s="183"/>
      <c r="AL738" s="183"/>
      <c r="AM738" s="184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85" t="s">
        <v>31</v>
      </c>
      <c r="AB760" s="185"/>
      <c r="AC760" s="185"/>
    </row>
    <row r="761" spans="1:43" ht="15" customHeight="1">
      <c r="H761" s="76"/>
      <c r="I761" s="76"/>
      <c r="J761" s="76"/>
      <c r="V761" s="17"/>
      <c r="AA761" s="185"/>
      <c r="AB761" s="185"/>
      <c r="AC761" s="185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2394.5299999999997</v>
      </c>
      <c r="E765" s="186" t="s">
        <v>20</v>
      </c>
      <c r="F765" s="186"/>
      <c r="G765" s="186"/>
      <c r="H765" s="186"/>
      <c r="V765" s="17"/>
      <c r="X765" s="23" t="s">
        <v>32</v>
      </c>
      <c r="Y765" s="20">
        <f>IF(B1565="PAGADO",0,C770)</f>
        <v>2394.5299999999997</v>
      </c>
      <c r="AA765" s="186" t="s">
        <v>20</v>
      </c>
      <c r="AB765" s="186"/>
      <c r="AC765" s="186"/>
      <c r="AD765" s="186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2394.5299999999997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2394.5299999999997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2394.5299999999997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2394.5299999999997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87" t="str">
        <f>IF(Y770&lt;0,"NO PAGAR","COBRAR'")</f>
        <v>COBRAR'</v>
      </c>
      <c r="Y771" s="18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87" t="str">
        <f>IF(C770&lt;0,"NO PAGAR","COBRAR'")</f>
        <v>COBRAR'</v>
      </c>
      <c r="C772" s="18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0" t="s">
        <v>9</v>
      </c>
      <c r="C773" s="18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0" t="s">
        <v>9</v>
      </c>
      <c r="Y773" s="18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2" t="s">
        <v>7</v>
      </c>
      <c r="F781" s="183"/>
      <c r="G781" s="18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2" t="s">
        <v>7</v>
      </c>
      <c r="AB781" s="183"/>
      <c r="AC781" s="18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2" t="s">
        <v>7</v>
      </c>
      <c r="O783" s="183"/>
      <c r="P783" s="183"/>
      <c r="Q783" s="184"/>
      <c r="R783" s="18">
        <f>SUM(R767:R782)</f>
        <v>0</v>
      </c>
      <c r="S783" s="3"/>
      <c r="V783" s="17"/>
      <c r="X783" s="12"/>
      <c r="Y783" s="10"/>
      <c r="AJ783" s="182" t="s">
        <v>7</v>
      </c>
      <c r="AK783" s="183"/>
      <c r="AL783" s="183"/>
      <c r="AM783" s="18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88" t="s">
        <v>29</v>
      </c>
      <c r="AD807" s="188"/>
      <c r="AE807" s="188"/>
    </row>
    <row r="808" spans="2:41" ht="15" customHeight="1">
      <c r="H808" s="76" t="s">
        <v>28</v>
      </c>
      <c r="I808" s="76"/>
      <c r="J808" s="76"/>
      <c r="V808" s="17"/>
      <c r="AC808" s="188"/>
      <c r="AD808" s="188"/>
      <c r="AE808" s="188"/>
    </row>
    <row r="809" spans="2:41" ht="15" customHeight="1">
      <c r="H809" s="76"/>
      <c r="I809" s="76"/>
      <c r="J809" s="76"/>
      <c r="V809" s="17"/>
      <c r="AC809" s="188"/>
      <c r="AD809" s="188"/>
      <c r="AE809" s="188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2394.5299999999997</v>
      </c>
      <c r="E813" s="186" t="s">
        <v>20</v>
      </c>
      <c r="F813" s="186"/>
      <c r="G813" s="186"/>
      <c r="H813" s="186"/>
      <c r="V813" s="17"/>
      <c r="X813" s="23" t="s">
        <v>32</v>
      </c>
      <c r="Y813" s="20">
        <f>IF(B813="PAGADO",0,C818)</f>
        <v>2394.5299999999997</v>
      </c>
      <c r="AA813" s="186" t="s">
        <v>20</v>
      </c>
      <c r="AB813" s="186"/>
      <c r="AC813" s="186"/>
      <c r="AD813" s="186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2394.5299999999997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2394.5299999999997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2394.5299999999997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2394.5299999999997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89" t="str">
        <f>IF(C818&lt;0,"NO PAGAR","COBRAR")</f>
        <v>COBRAR</v>
      </c>
      <c r="C819" s="18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89" t="str">
        <f>IF(Y818&lt;0,"NO PAGAR","COBRAR")</f>
        <v>COBRAR</v>
      </c>
      <c r="Y819" s="18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0" t="s">
        <v>9</v>
      </c>
      <c r="C820" s="18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0" t="s">
        <v>9</v>
      </c>
      <c r="Y820" s="18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2" t="s">
        <v>7</v>
      </c>
      <c r="F829" s="183"/>
      <c r="G829" s="18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2" t="s">
        <v>7</v>
      </c>
      <c r="AB829" s="183"/>
      <c r="AC829" s="18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2" t="s">
        <v>7</v>
      </c>
      <c r="O831" s="183"/>
      <c r="P831" s="183"/>
      <c r="Q831" s="184"/>
      <c r="R831" s="18">
        <f>SUM(R815:R830)</f>
        <v>0</v>
      </c>
      <c r="S831" s="3"/>
      <c r="V831" s="17"/>
      <c r="X831" s="12"/>
      <c r="Y831" s="10"/>
      <c r="AJ831" s="182" t="s">
        <v>7</v>
      </c>
      <c r="AK831" s="183"/>
      <c r="AL831" s="183"/>
      <c r="AM831" s="18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85" t="s">
        <v>31</v>
      </c>
      <c r="AB853" s="185"/>
      <c r="AC853" s="185"/>
    </row>
    <row r="854" spans="1:43" ht="15" customHeight="1">
      <c r="H854" s="76"/>
      <c r="I854" s="76"/>
      <c r="J854" s="76"/>
      <c r="V854" s="17"/>
      <c r="AA854" s="185"/>
      <c r="AB854" s="185"/>
      <c r="AC854" s="185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2394.5299999999997</v>
      </c>
      <c r="E858" s="186" t="s">
        <v>20</v>
      </c>
      <c r="F858" s="186"/>
      <c r="G858" s="186"/>
      <c r="H858" s="186"/>
      <c r="V858" s="17"/>
      <c r="X858" s="23" t="s">
        <v>32</v>
      </c>
      <c r="Y858" s="20">
        <f>IF(B1658="PAGADO",0,C863)</f>
        <v>2394.5299999999997</v>
      </c>
      <c r="AA858" s="186" t="s">
        <v>20</v>
      </c>
      <c r="AB858" s="186"/>
      <c r="AC858" s="186"/>
      <c r="AD858" s="186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2394.5299999999997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2394.5299999999997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2394.5299999999997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2394.5299999999997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87" t="str">
        <f>IF(Y863&lt;0,"NO PAGAR","COBRAR'")</f>
        <v>COBRAR'</v>
      </c>
      <c r="Y864" s="18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87" t="str">
        <f>IF(C863&lt;0,"NO PAGAR","COBRAR'")</f>
        <v>COBRAR'</v>
      </c>
      <c r="C865" s="18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0" t="s">
        <v>9</v>
      </c>
      <c r="C866" s="18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0" t="s">
        <v>9</v>
      </c>
      <c r="Y866" s="18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2" t="s">
        <v>7</v>
      </c>
      <c r="F874" s="183"/>
      <c r="G874" s="18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2" t="s">
        <v>7</v>
      </c>
      <c r="AB874" s="183"/>
      <c r="AC874" s="18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2" t="s">
        <v>7</v>
      </c>
      <c r="O876" s="183"/>
      <c r="P876" s="183"/>
      <c r="Q876" s="184"/>
      <c r="R876" s="18">
        <f>SUM(R860:R875)</f>
        <v>0</v>
      </c>
      <c r="S876" s="3"/>
      <c r="V876" s="17"/>
      <c r="X876" s="12"/>
      <c r="Y876" s="10"/>
      <c r="AJ876" s="182" t="s">
        <v>7</v>
      </c>
      <c r="AK876" s="183"/>
      <c r="AL876" s="183"/>
      <c r="AM876" s="18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88" t="s">
        <v>29</v>
      </c>
      <c r="AD901" s="188"/>
      <c r="AE901" s="188"/>
    </row>
    <row r="902" spans="2:41" ht="15" customHeight="1">
      <c r="H902" s="76" t="s">
        <v>28</v>
      </c>
      <c r="I902" s="76"/>
      <c r="J902" s="76"/>
      <c r="V902" s="17"/>
      <c r="AC902" s="188"/>
      <c r="AD902" s="188"/>
      <c r="AE902" s="188"/>
    </row>
    <row r="903" spans="2:41" ht="15" customHeight="1">
      <c r="H903" s="76"/>
      <c r="I903" s="76"/>
      <c r="J903" s="76"/>
      <c r="V903" s="17"/>
      <c r="AC903" s="188"/>
      <c r="AD903" s="188"/>
      <c r="AE903" s="188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2394.5299999999997</v>
      </c>
      <c r="E907" s="186" t="s">
        <v>20</v>
      </c>
      <c r="F907" s="186"/>
      <c r="G907" s="186"/>
      <c r="H907" s="186"/>
      <c r="V907" s="17"/>
      <c r="X907" s="23" t="s">
        <v>32</v>
      </c>
      <c r="Y907" s="20">
        <f>IF(B907="PAGADO",0,C912)</f>
        <v>2394.5299999999997</v>
      </c>
      <c r="AA907" s="186" t="s">
        <v>20</v>
      </c>
      <c r="AB907" s="186"/>
      <c r="AC907" s="186"/>
      <c r="AD907" s="186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2394.5299999999997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2394.5299999999997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2394.5299999999997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2394.5299999999997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89" t="str">
        <f>IF(C912&lt;0,"NO PAGAR","COBRAR")</f>
        <v>COBRAR</v>
      </c>
      <c r="C913" s="18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89" t="str">
        <f>IF(Y912&lt;0,"NO PAGAR","COBRAR")</f>
        <v>COBRAR</v>
      </c>
      <c r="Y913" s="18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0" t="s">
        <v>9</v>
      </c>
      <c r="C914" s="18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0" t="s">
        <v>9</v>
      </c>
      <c r="Y914" s="18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2" t="s">
        <v>7</v>
      </c>
      <c r="F923" s="183"/>
      <c r="G923" s="18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2" t="s">
        <v>7</v>
      </c>
      <c r="AB923" s="183"/>
      <c r="AC923" s="18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2" t="s">
        <v>7</v>
      </c>
      <c r="O925" s="183"/>
      <c r="P925" s="183"/>
      <c r="Q925" s="184"/>
      <c r="R925" s="18">
        <f>SUM(R909:R924)</f>
        <v>0</v>
      </c>
      <c r="S925" s="3"/>
      <c r="V925" s="17"/>
      <c r="X925" s="12"/>
      <c r="Y925" s="10"/>
      <c r="AJ925" s="182" t="s">
        <v>7</v>
      </c>
      <c r="AK925" s="183"/>
      <c r="AL925" s="183"/>
      <c r="AM925" s="18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85" t="s">
        <v>31</v>
      </c>
      <c r="AB947" s="185"/>
      <c r="AC947" s="185"/>
    </row>
    <row r="948" spans="1:43" ht="15" customHeight="1">
      <c r="H948" s="76"/>
      <c r="I948" s="76"/>
      <c r="J948" s="76"/>
      <c r="V948" s="17"/>
      <c r="AA948" s="185"/>
      <c r="AB948" s="185"/>
      <c r="AC948" s="185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2394.5299999999997</v>
      </c>
      <c r="E952" s="186" t="s">
        <v>20</v>
      </c>
      <c r="F952" s="186"/>
      <c r="G952" s="186"/>
      <c r="H952" s="186"/>
      <c r="V952" s="17"/>
      <c r="X952" s="23" t="s">
        <v>32</v>
      </c>
      <c r="Y952" s="20">
        <f>IF(B1752="PAGADO",0,C957)</f>
        <v>2394.5299999999997</v>
      </c>
      <c r="AA952" s="186" t="s">
        <v>20</v>
      </c>
      <c r="AB952" s="186"/>
      <c r="AC952" s="186"/>
      <c r="AD952" s="186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2394.5299999999997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2394.5299999999997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2394.5299999999997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2394.5299999999997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87" t="str">
        <f>IF(Y957&lt;0,"NO PAGAR","COBRAR'")</f>
        <v>COBRAR'</v>
      </c>
      <c r="Y958" s="18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87" t="str">
        <f>IF(C957&lt;0,"NO PAGAR","COBRAR'")</f>
        <v>COBRAR'</v>
      </c>
      <c r="C959" s="18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0" t="s">
        <v>9</v>
      </c>
      <c r="C960" s="18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0" t="s">
        <v>9</v>
      </c>
      <c r="Y960" s="18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2" t="s">
        <v>7</v>
      </c>
      <c r="F968" s="183"/>
      <c r="G968" s="18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2" t="s">
        <v>7</v>
      </c>
      <c r="AB968" s="183"/>
      <c r="AC968" s="18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2" t="s">
        <v>7</v>
      </c>
      <c r="O970" s="183"/>
      <c r="P970" s="183"/>
      <c r="Q970" s="184"/>
      <c r="R970" s="18">
        <f>SUM(R954:R969)</f>
        <v>0</v>
      </c>
      <c r="S970" s="3"/>
      <c r="V970" s="17"/>
      <c r="X970" s="12"/>
      <c r="Y970" s="10"/>
      <c r="AJ970" s="182" t="s">
        <v>7</v>
      </c>
      <c r="AK970" s="183"/>
      <c r="AL970" s="183"/>
      <c r="AM970" s="18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88" t="s">
        <v>29</v>
      </c>
      <c r="AD994" s="188"/>
      <c r="AE994" s="188"/>
    </row>
    <row r="995" spans="2:41" ht="15" customHeight="1">
      <c r="H995" s="76" t="s">
        <v>28</v>
      </c>
      <c r="I995" s="76"/>
      <c r="J995" s="76"/>
      <c r="V995" s="17"/>
      <c r="AC995" s="188"/>
      <c r="AD995" s="188"/>
      <c r="AE995" s="188"/>
    </row>
    <row r="996" spans="2:41" ht="15" customHeight="1">
      <c r="H996" s="76"/>
      <c r="I996" s="76"/>
      <c r="J996" s="76"/>
      <c r="V996" s="17"/>
      <c r="AC996" s="188"/>
      <c r="AD996" s="188"/>
      <c r="AE996" s="188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2394.5299999999997</v>
      </c>
      <c r="E1000" s="186" t="s">
        <v>20</v>
      </c>
      <c r="F1000" s="186"/>
      <c r="G1000" s="186"/>
      <c r="H1000" s="186"/>
      <c r="V1000" s="17"/>
      <c r="X1000" s="23" t="s">
        <v>32</v>
      </c>
      <c r="Y1000" s="20">
        <f>IF(B1000="PAGADO",0,C1005)</f>
        <v>2394.5299999999997</v>
      </c>
      <c r="AA1000" s="186" t="s">
        <v>20</v>
      </c>
      <c r="AB1000" s="186"/>
      <c r="AC1000" s="186"/>
      <c r="AD1000" s="186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2394.5299999999997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2394.5299999999997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2394.5299999999997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2394.5299999999997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89" t="str">
        <f>IF(C1005&lt;0,"NO PAGAR","COBRAR")</f>
        <v>COBRAR</v>
      </c>
      <c r="C1006" s="18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89" t="str">
        <f>IF(Y1005&lt;0,"NO PAGAR","COBRAR")</f>
        <v>COBRAR</v>
      </c>
      <c r="Y1006" s="18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0" t="s">
        <v>9</v>
      </c>
      <c r="C1007" s="18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0" t="s">
        <v>9</v>
      </c>
      <c r="Y1007" s="18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2" t="s">
        <v>7</v>
      </c>
      <c r="F1016" s="183"/>
      <c r="G1016" s="18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2" t="s">
        <v>7</v>
      </c>
      <c r="AB1016" s="183"/>
      <c r="AC1016" s="18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2" t="s">
        <v>7</v>
      </c>
      <c r="O1018" s="183"/>
      <c r="P1018" s="183"/>
      <c r="Q1018" s="184"/>
      <c r="R1018" s="18">
        <f>SUM(R1002:R1017)</f>
        <v>0</v>
      </c>
      <c r="S1018" s="3"/>
      <c r="V1018" s="17"/>
      <c r="X1018" s="12"/>
      <c r="Y1018" s="10"/>
      <c r="AJ1018" s="182" t="s">
        <v>7</v>
      </c>
      <c r="AK1018" s="183"/>
      <c r="AL1018" s="183"/>
      <c r="AM1018" s="18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85" t="s">
        <v>31</v>
      </c>
      <c r="AB1040" s="185"/>
      <c r="AC1040" s="185"/>
    </row>
    <row r="1041" spans="2:41" ht="15" customHeight="1">
      <c r="H1041" s="76"/>
      <c r="I1041" s="76"/>
      <c r="J1041" s="76"/>
      <c r="V1041" s="17"/>
      <c r="AA1041" s="185"/>
      <c r="AB1041" s="185"/>
      <c r="AC1041" s="185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2394.5299999999997</v>
      </c>
      <c r="E1045" s="186" t="s">
        <v>20</v>
      </c>
      <c r="F1045" s="186"/>
      <c r="G1045" s="186"/>
      <c r="H1045" s="186"/>
      <c r="V1045" s="17"/>
      <c r="X1045" s="23" t="s">
        <v>32</v>
      </c>
      <c r="Y1045" s="20">
        <f>IF(B1845="PAGADO",0,C1050)</f>
        <v>2394.5299999999997</v>
      </c>
      <c r="AA1045" s="186" t="s">
        <v>20</v>
      </c>
      <c r="AB1045" s="186"/>
      <c r="AC1045" s="186"/>
      <c r="AD1045" s="186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2394.5299999999997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2394.5299999999997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2394.5299999999997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2394.5299999999997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87" t="str">
        <f>IF(Y1050&lt;0,"NO PAGAR","COBRAR'")</f>
        <v>COBRAR'</v>
      </c>
      <c r="Y1051" s="18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87" t="str">
        <f>IF(C1050&lt;0,"NO PAGAR","COBRAR'")</f>
        <v>COBRAR'</v>
      </c>
      <c r="C1052" s="18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0" t="s">
        <v>9</v>
      </c>
      <c r="C1053" s="18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0" t="s">
        <v>9</v>
      </c>
      <c r="Y1053" s="18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2" t="s">
        <v>7</v>
      </c>
      <c r="F1061" s="183"/>
      <c r="G1061" s="18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2" t="s">
        <v>7</v>
      </c>
      <c r="AB1061" s="183"/>
      <c r="AC1061" s="18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2" t="s">
        <v>7</v>
      </c>
      <c r="O1063" s="183"/>
      <c r="P1063" s="183"/>
      <c r="Q1063" s="184"/>
      <c r="R1063" s="18">
        <f>SUM(R1047:R1062)</f>
        <v>0</v>
      </c>
      <c r="S1063" s="3"/>
      <c r="V1063" s="17"/>
      <c r="X1063" s="12"/>
      <c r="Y1063" s="10"/>
      <c r="AJ1063" s="182" t="s">
        <v>7</v>
      </c>
      <c r="AK1063" s="183"/>
      <c r="AL1063" s="183"/>
      <c r="AM1063" s="18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opLeftCell="X599" zoomScale="80" zoomScaleNormal="80" zoomScalePageLayoutView="118" workbookViewId="0">
      <selection activeCell="Y614" sqref="Y61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86" t="s">
        <v>77</v>
      </c>
      <c r="F8" s="186"/>
      <c r="G8" s="186"/>
      <c r="H8" s="186"/>
      <c r="O8" s="200" t="s">
        <v>10</v>
      </c>
      <c r="P8" s="200"/>
      <c r="Q8" s="200"/>
      <c r="R8" s="200"/>
      <c r="V8" s="17"/>
      <c r="X8" s="23" t="s">
        <v>32</v>
      </c>
      <c r="Y8" s="20">
        <f>IF(B8="PAGADO",0,C13)</f>
        <v>-6043.71</v>
      </c>
      <c r="AA8" s="186" t="s">
        <v>140</v>
      </c>
      <c r="AB8" s="186"/>
      <c r="AC8" s="186"/>
      <c r="AD8" s="186"/>
      <c r="AK8" s="201" t="s">
        <v>188</v>
      </c>
      <c r="AL8" s="201"/>
      <c r="AM8" s="201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2" t="s">
        <v>7</v>
      </c>
      <c r="AB24" s="183"/>
      <c r="AC24" s="18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1133.21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86" t="s">
        <v>77</v>
      </c>
      <c r="F53" s="186"/>
      <c r="G53" s="186"/>
      <c r="H53" s="186"/>
      <c r="V53" s="17"/>
      <c r="X53" s="23" t="s">
        <v>32</v>
      </c>
      <c r="Y53" s="20">
        <f>IF(B53="PAGADO",0,C58)</f>
        <v>-6418.1900000000005</v>
      </c>
      <c r="AA53" s="186" t="s">
        <v>77</v>
      </c>
      <c r="AB53" s="186"/>
      <c r="AC53" s="186"/>
      <c r="AD53" s="18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7" t="str">
        <f>IF(Y58&lt;0,"NO PAGAR","COBRAR'")</f>
        <v>NO PAGAR</v>
      </c>
      <c r="Y59" s="18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87" t="str">
        <f>IF(C58&lt;0,"NO PAGAR","COBRAR'")</f>
        <v>NO PAGAR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962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88" t="s">
        <v>29</v>
      </c>
      <c r="AD97" s="188"/>
      <c r="AE97" s="188"/>
    </row>
    <row r="98" spans="2:41">
      <c r="H98" s="185" t="s">
        <v>28</v>
      </c>
      <c r="I98" s="185"/>
      <c r="J98" s="185"/>
      <c r="V98" s="17"/>
      <c r="AC98" s="188"/>
      <c r="AD98" s="188"/>
      <c r="AE98" s="188"/>
    </row>
    <row r="99" spans="2:41">
      <c r="H99" s="185"/>
      <c r="I99" s="185"/>
      <c r="J99" s="185"/>
      <c r="V99" s="17"/>
      <c r="AC99" s="188"/>
      <c r="AD99" s="188"/>
      <c r="AE99" s="18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86" t="s">
        <v>273</v>
      </c>
      <c r="F103" s="186"/>
      <c r="G103" s="186"/>
      <c r="H103" s="186"/>
      <c r="V103" s="17"/>
      <c r="X103" s="23" t="s">
        <v>32</v>
      </c>
      <c r="Y103" s="20">
        <f>IF(B103="PAGADO",0,C108)</f>
        <v>-5740.3400000000011</v>
      </c>
      <c r="AA103" s="186" t="s">
        <v>273</v>
      </c>
      <c r="AB103" s="186"/>
      <c r="AC103" s="186"/>
      <c r="AD103" s="18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89" t="str">
        <f>IF(C108&lt;0,"NO PAGAR","COBRAR")</f>
        <v>NO PAGAR</v>
      </c>
      <c r="C109" s="18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NO PAGAR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0" t="s">
        <v>9</v>
      </c>
      <c r="C110" s="18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2" t="s">
        <v>7</v>
      </c>
      <c r="F119" s="183"/>
      <c r="G119" s="18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2" t="s">
        <v>7</v>
      </c>
      <c r="O121" s="183"/>
      <c r="P121" s="183"/>
      <c r="Q121" s="184"/>
      <c r="R121" s="18">
        <f>SUM(R105:R120)</f>
        <v>770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5" t="s">
        <v>30</v>
      </c>
      <c r="I131" s="185"/>
      <c r="J131" s="185"/>
      <c r="V131" s="17"/>
      <c r="AA131" s="185" t="s">
        <v>31</v>
      </c>
      <c r="AB131" s="185"/>
      <c r="AC131" s="185"/>
    </row>
    <row r="132" spans="1:43">
      <c r="H132" s="185"/>
      <c r="I132" s="185"/>
      <c r="J132" s="185"/>
      <c r="V132" s="17"/>
      <c r="AA132" s="185"/>
      <c r="AB132" s="185"/>
      <c r="AC132" s="18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86" t="s">
        <v>273</v>
      </c>
      <c r="F136" s="186"/>
      <c r="G136" s="186"/>
      <c r="H136" s="186"/>
      <c r="V136" s="17"/>
      <c r="X136" s="23" t="s">
        <v>32</v>
      </c>
      <c r="Y136" s="20">
        <f>IF(B136="PAGADO",0,C141)</f>
        <v>-5568.4800000000014</v>
      </c>
      <c r="AA136" s="186" t="s">
        <v>273</v>
      </c>
      <c r="AB136" s="186"/>
      <c r="AC136" s="186"/>
      <c r="AD136" s="18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7" t="str">
        <f>IF(Y141&lt;0,"NO PAGAR","COBRAR'")</f>
        <v>NO PAGAR</v>
      </c>
      <c r="Y142" s="18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87" t="str">
        <f>IF(C141&lt;0,"NO PAGAR","COBRAR'")</f>
        <v>NO PAGAR</v>
      </c>
      <c r="C143" s="18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0" t="s">
        <v>9</v>
      </c>
      <c r="C144" s="18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2" t="s">
        <v>7</v>
      </c>
      <c r="F152" s="183"/>
      <c r="G152" s="18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88" t="s">
        <v>29</v>
      </c>
      <c r="AD170" s="188"/>
      <c r="AE170" s="188"/>
    </row>
    <row r="171" spans="2:31">
      <c r="H171" s="185" t="s">
        <v>28</v>
      </c>
      <c r="I171" s="185"/>
      <c r="J171" s="185"/>
      <c r="V171" s="17"/>
      <c r="AC171" s="188"/>
      <c r="AD171" s="188"/>
      <c r="AE171" s="188"/>
    </row>
    <row r="172" spans="2:31">
      <c r="H172" s="185"/>
      <c r="I172" s="185"/>
      <c r="J172" s="185"/>
      <c r="V172" s="17"/>
      <c r="AC172" s="188"/>
      <c r="AD172" s="188"/>
      <c r="AE172" s="188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86" t="s">
        <v>273</v>
      </c>
      <c r="F176" s="186"/>
      <c r="G176" s="186"/>
      <c r="H176" s="186"/>
      <c r="V176" s="17"/>
      <c r="X176" s="23" t="s">
        <v>32</v>
      </c>
      <c r="Y176" s="20">
        <f>IF(B176="PAGADO",0,C181)</f>
        <v>-5626.8700000000008</v>
      </c>
      <c r="AA176" s="186" t="s">
        <v>273</v>
      </c>
      <c r="AB176" s="186"/>
      <c r="AC176" s="186"/>
      <c r="AD176" s="18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89" t="str">
        <f>IF(C181&lt;0,"NO PAGAR","COBRAR")</f>
        <v>NO PAGAR</v>
      </c>
      <c r="C182" s="18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9" t="str">
        <f>IF(Y181&lt;0,"NO PAGAR","COBRAR")</f>
        <v>NO PAGAR</v>
      </c>
      <c r="Y182" s="18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0" t="s">
        <v>9</v>
      </c>
      <c r="C183" s="18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0" t="s">
        <v>9</v>
      </c>
      <c r="Y183" s="18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2" t="s">
        <v>7</v>
      </c>
      <c r="F192" s="183"/>
      <c r="G192" s="18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2" t="s">
        <v>7</v>
      </c>
      <c r="AB192" s="183"/>
      <c r="AC192" s="18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2" t="s">
        <v>7</v>
      </c>
      <c r="O194" s="183"/>
      <c r="P194" s="183"/>
      <c r="Q194" s="184"/>
      <c r="R194" s="18">
        <f>SUM(R178:R193)</f>
        <v>2555</v>
      </c>
      <c r="S194" s="3"/>
      <c r="V194" s="17"/>
      <c r="X194" s="12"/>
      <c r="Y194" s="10"/>
      <c r="AJ194" s="182" t="s">
        <v>7</v>
      </c>
      <c r="AK194" s="183"/>
      <c r="AL194" s="183"/>
      <c r="AM194" s="18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85" t="s">
        <v>30</v>
      </c>
      <c r="I216" s="185"/>
      <c r="J216" s="185"/>
      <c r="V216" s="17"/>
      <c r="AA216" s="185" t="s">
        <v>31</v>
      </c>
      <c r="AB216" s="185"/>
      <c r="AC216" s="185"/>
    </row>
    <row r="217" spans="1:43">
      <c r="H217" s="185"/>
      <c r="I217" s="185"/>
      <c r="J217" s="185"/>
      <c r="V217" s="17"/>
      <c r="AA217" s="185"/>
      <c r="AB217" s="185"/>
      <c r="AC217" s="18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86" t="s">
        <v>273</v>
      </c>
      <c r="F221" s="186"/>
      <c r="G221" s="186"/>
      <c r="H221" s="186"/>
      <c r="V221" s="17"/>
      <c r="X221" s="23" t="s">
        <v>32</v>
      </c>
      <c r="Y221" s="20">
        <f>IF(B221="PAGADO",0,C226)</f>
        <v>-5840.9500000000007</v>
      </c>
      <c r="AA221" s="186" t="s">
        <v>77</v>
      </c>
      <c r="AB221" s="186"/>
      <c r="AC221" s="186"/>
      <c r="AD221" s="18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7" t="str">
        <f>IF(Y226&lt;0,"NO PAGAR","COBRAR'")</f>
        <v>NO PAGAR</v>
      </c>
      <c r="Y227" s="18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87" t="str">
        <f>IF(C226&lt;0,"NO PAGAR","COBRAR'")</f>
        <v>NO PAGAR</v>
      </c>
      <c r="C228" s="18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0" t="s">
        <v>9</v>
      </c>
      <c r="C229" s="18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0" t="s">
        <v>9</v>
      </c>
      <c r="Y229" s="18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2" t="s">
        <v>7</v>
      </c>
      <c r="F237" s="183"/>
      <c r="G237" s="18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2" t="s">
        <v>7</v>
      </c>
      <c r="AB237" s="183"/>
      <c r="AC237" s="18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2" t="s">
        <v>7</v>
      </c>
      <c r="O239" s="183"/>
      <c r="P239" s="183"/>
      <c r="Q239" s="18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2" t="s">
        <v>7</v>
      </c>
      <c r="AK239" s="183"/>
      <c r="AL239" s="183"/>
      <c r="AM239" s="18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88" t="s">
        <v>29</v>
      </c>
      <c r="AD262" s="188"/>
      <c r="AE262" s="188"/>
    </row>
    <row r="263" spans="2:41">
      <c r="H263" s="185" t="s">
        <v>28</v>
      </c>
      <c r="I263" s="185"/>
      <c r="J263" s="185"/>
      <c r="V263" s="17"/>
      <c r="AC263" s="188"/>
      <c r="AD263" s="188"/>
      <c r="AE263" s="188"/>
    </row>
    <row r="264" spans="2:41">
      <c r="H264" s="185"/>
      <c r="I264" s="185"/>
      <c r="J264" s="185"/>
      <c r="V264" s="17"/>
      <c r="AC264" s="188"/>
      <c r="AD264" s="188"/>
      <c r="AE264" s="188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86" t="s">
        <v>565</v>
      </c>
      <c r="F268" s="186"/>
      <c r="G268" s="186"/>
      <c r="H268" s="186"/>
      <c r="V268" s="17"/>
      <c r="X268" s="23" t="s">
        <v>32</v>
      </c>
      <c r="Y268" s="20">
        <f>IF(B268="PAGADO",0,C273)</f>
        <v>-6873.1060000000016</v>
      </c>
      <c r="AA268" s="186" t="s">
        <v>565</v>
      </c>
      <c r="AB268" s="186"/>
      <c r="AC268" s="186"/>
      <c r="AD268" s="18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89" t="str">
        <f>IF(C273&lt;0,"NO PAGAR","COBRAR")</f>
        <v>NO PAGAR</v>
      </c>
      <c r="C274" s="18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9" t="str">
        <f>IF(Y273&lt;0,"NO PAGAR","COBRAR")</f>
        <v>NO PAGAR</v>
      </c>
      <c r="Y274" s="18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0" t="s">
        <v>9</v>
      </c>
      <c r="C275" s="18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0" t="s">
        <v>9</v>
      </c>
      <c r="Y275" s="18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2" t="s">
        <v>7</v>
      </c>
      <c r="F284" s="183"/>
      <c r="G284" s="18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2" t="s">
        <v>7</v>
      </c>
      <c r="AB284" s="183"/>
      <c r="AC284" s="18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2" t="s">
        <v>7</v>
      </c>
      <c r="O286" s="183"/>
      <c r="P286" s="183"/>
      <c r="Q286" s="184"/>
      <c r="R286" s="18">
        <f>SUM(R270:R285)</f>
        <v>1421.24</v>
      </c>
      <c r="S286" s="3"/>
      <c r="V286" s="17"/>
      <c r="X286" s="12"/>
      <c r="Y286" s="10"/>
      <c r="AJ286" s="182" t="s">
        <v>7</v>
      </c>
      <c r="AK286" s="183"/>
      <c r="AL286" s="183"/>
      <c r="AM286" s="18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85" t="s">
        <v>30</v>
      </c>
      <c r="I308" s="185"/>
      <c r="J308" s="185"/>
      <c r="V308" s="17"/>
      <c r="AA308" s="185" t="s">
        <v>31</v>
      </c>
      <c r="AB308" s="185"/>
      <c r="AC308" s="185"/>
    </row>
    <row r="309" spans="1:43">
      <c r="H309" s="185"/>
      <c r="I309" s="185"/>
      <c r="J309" s="185"/>
      <c r="V309" s="17"/>
      <c r="AA309" s="185"/>
      <c r="AB309" s="185"/>
      <c r="AC309" s="18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86" t="s">
        <v>273</v>
      </c>
      <c r="F313" s="186"/>
      <c r="G313" s="186"/>
      <c r="H313" s="186"/>
      <c r="V313" s="17"/>
      <c r="X313" s="23" t="s">
        <v>32</v>
      </c>
      <c r="Y313" s="20">
        <f>IF(B1065="PAGADO",0,C318)</f>
        <v>-6076.113000000003</v>
      </c>
      <c r="AA313" s="186" t="s">
        <v>565</v>
      </c>
      <c r="AB313" s="186"/>
      <c r="AC313" s="186"/>
      <c r="AD313" s="18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7" t="str">
        <f>IF(Y318&lt;0,"NO PAGAR","COBRAR'")</f>
        <v>NO PAGAR</v>
      </c>
      <c r="Y319" s="18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87" t="str">
        <f>IF(C318&lt;0,"NO PAGAR","COBRAR'")</f>
        <v>NO PAGAR</v>
      </c>
      <c r="C320" s="18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0" t="s">
        <v>9</v>
      </c>
      <c r="C321" s="18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0" t="s">
        <v>9</v>
      </c>
      <c r="Y321" s="18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2" t="s">
        <v>7</v>
      </c>
      <c r="AB329" s="183"/>
      <c r="AC329" s="18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2" t="s">
        <v>7</v>
      </c>
      <c r="O331" s="183"/>
      <c r="P331" s="183"/>
      <c r="Q331" s="184"/>
      <c r="R331" s="18">
        <f>SUM(R315:R330)</f>
        <v>350</v>
      </c>
      <c r="S331" s="3"/>
      <c r="V331" s="17"/>
      <c r="X331" s="12"/>
      <c r="Y331" s="10"/>
      <c r="AJ331" s="182" t="s">
        <v>7</v>
      </c>
      <c r="AK331" s="183"/>
      <c r="AL331" s="183"/>
      <c r="AM331" s="18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2" t="s">
        <v>7</v>
      </c>
      <c r="F335" s="183"/>
      <c r="G335" s="18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99" t="s">
        <v>64</v>
      </c>
      <c r="AC358" s="196" t="s">
        <v>29</v>
      </c>
      <c r="AD358" s="196"/>
      <c r="AE358" s="196"/>
    </row>
    <row r="359" spans="2:41">
      <c r="V359" s="17"/>
      <c r="X359" s="199"/>
      <c r="AC359" s="196"/>
      <c r="AD359" s="196"/>
      <c r="AE359" s="196"/>
    </row>
    <row r="360" spans="2:41" ht="23.25">
      <c r="B360" s="22" t="s">
        <v>64</v>
      </c>
      <c r="V360" s="17"/>
      <c r="X360" s="199"/>
      <c r="AC360" s="196"/>
      <c r="AD360" s="196"/>
      <c r="AE360" s="196"/>
    </row>
    <row r="361" spans="2:41" ht="23.25">
      <c r="B361" s="23" t="s">
        <v>32</v>
      </c>
      <c r="C361" s="20">
        <f>IF(X313="PAGADO",0,Y318)</f>
        <v>-5949.8130000000028</v>
      </c>
      <c r="E361" s="186" t="s">
        <v>273</v>
      </c>
      <c r="F361" s="186"/>
      <c r="G361" s="186"/>
      <c r="H361" s="186"/>
      <c r="V361" s="17"/>
      <c r="X361" s="23" t="s">
        <v>32</v>
      </c>
      <c r="Y361" s="20">
        <f>IF(B361="PAGADO",0,C366)</f>
        <v>-8314.8130000000019</v>
      </c>
      <c r="AA361" s="186" t="s">
        <v>77</v>
      </c>
      <c r="AB361" s="186"/>
      <c r="AC361" s="186"/>
      <c r="AD361" s="18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89" t="str">
        <f>IF(C366&lt;0,"NO PAGAR","COBRAR")</f>
        <v>NO PAGAR</v>
      </c>
      <c r="C367" s="18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9" t="str">
        <f>IF(Y366&lt;0,"NO PAGAR","COBRAR")</f>
        <v>NO PAGAR</v>
      </c>
      <c r="Y367" s="18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0" t="s">
        <v>9</v>
      </c>
      <c r="C368" s="18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0" t="s">
        <v>9</v>
      </c>
      <c r="Y368" s="18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2" t="s">
        <v>7</v>
      </c>
      <c r="AK373" s="183"/>
      <c r="AL373" s="183"/>
      <c r="AM373" s="18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2" t="s">
        <v>7</v>
      </c>
      <c r="AB374" s="183"/>
      <c r="AC374" s="18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2" t="s">
        <v>7</v>
      </c>
      <c r="F377" s="183"/>
      <c r="G377" s="18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2" t="s">
        <v>7</v>
      </c>
      <c r="O379" s="183"/>
      <c r="P379" s="183"/>
      <c r="Q379" s="18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85" t="s">
        <v>31</v>
      </c>
      <c r="AB394" s="185"/>
      <c r="AC394" s="185"/>
    </row>
    <row r="395" spans="1:43" ht="15" customHeight="1">
      <c r="H395" s="76"/>
      <c r="I395" s="76"/>
      <c r="J395" s="76"/>
      <c r="V395" s="17"/>
      <c r="AA395" s="185"/>
      <c r="AB395" s="185"/>
      <c r="AC395" s="185"/>
    </row>
    <row r="396" spans="1:43">
      <c r="B396" s="198" t="s">
        <v>64</v>
      </c>
      <c r="F396" s="197" t="s">
        <v>30</v>
      </c>
      <c r="G396" s="197"/>
      <c r="H396" s="197"/>
      <c r="V396" s="17"/>
    </row>
    <row r="397" spans="1:43">
      <c r="B397" s="198"/>
      <c r="F397" s="197"/>
      <c r="G397" s="197"/>
      <c r="H397" s="197"/>
      <c r="V397" s="17"/>
    </row>
    <row r="398" spans="1:43" ht="26.25" customHeight="1">
      <c r="B398" s="198"/>
      <c r="F398" s="197"/>
      <c r="G398" s="197"/>
      <c r="H398" s="19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86" t="s">
        <v>77</v>
      </c>
      <c r="F399" s="186"/>
      <c r="G399" s="186"/>
      <c r="H399" s="186"/>
      <c r="V399" s="17"/>
      <c r="X399" s="23" t="s">
        <v>32</v>
      </c>
      <c r="Y399" s="20">
        <f>IF(B1158="PAGADO",0,C404)</f>
        <v>-4920.3502550000012</v>
      </c>
      <c r="AA399" s="186" t="s">
        <v>565</v>
      </c>
      <c r="AB399" s="186"/>
      <c r="AC399" s="186"/>
      <c r="AD399" s="18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7" t="str">
        <f>IF(Y404&lt;0,"NO PAGAR","COBRAR'")</f>
        <v>NO PAGAR</v>
      </c>
      <c r="Y405" s="18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87" t="str">
        <f>IF(C404&lt;0,"NO PAGAR","COBRAR'")</f>
        <v>NO PAGAR</v>
      </c>
      <c r="C406" s="18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0" t="s">
        <v>9</v>
      </c>
      <c r="C407" s="18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0" t="s">
        <v>9</v>
      </c>
      <c r="Y407" s="18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2" t="s">
        <v>7</v>
      </c>
      <c r="AK409" s="183"/>
      <c r="AL409" s="183"/>
      <c r="AM409" s="18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2" t="s">
        <v>7</v>
      </c>
      <c r="AB415" s="183"/>
      <c r="AC415" s="18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2" t="s">
        <v>7</v>
      </c>
      <c r="O417" s="183"/>
      <c r="P417" s="183"/>
      <c r="Q417" s="18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2" t="s">
        <v>7</v>
      </c>
      <c r="F421" s="183"/>
      <c r="G421" s="18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88" t="s">
        <v>29</v>
      </c>
      <c r="AC434" s="188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6" t="s">
        <v>565</v>
      </c>
      <c r="AB436" s="186"/>
      <c r="AC436" s="186"/>
      <c r="AD436" s="18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86" t="s">
        <v>273</v>
      </c>
      <c r="F439" s="186"/>
      <c r="G439" s="186"/>
      <c r="H439" s="186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89" t="str">
        <f>IF(C441&lt;0,"NO PAGAR","COBRAR")</f>
        <v>NO PAGAR</v>
      </c>
      <c r="C442" s="18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9" t="str">
        <f>IF(Y441&lt;0,"NO PAGAR","COBRAR")</f>
        <v>NO PAGAR</v>
      </c>
      <c r="Y442" s="18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0" t="s">
        <v>9</v>
      </c>
      <c r="C443" s="18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0" t="s">
        <v>9</v>
      </c>
      <c r="Y443" s="18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2" t="s">
        <v>7</v>
      </c>
      <c r="AK448" s="183"/>
      <c r="AL448" s="183"/>
      <c r="AM448" s="18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2" t="s">
        <v>7</v>
      </c>
      <c r="AB452" s="183"/>
      <c r="AC452" s="18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2" t="s">
        <v>7</v>
      </c>
      <c r="O454" s="183"/>
      <c r="P454" s="183"/>
      <c r="Q454" s="18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2" t="s">
        <v>7</v>
      </c>
      <c r="F455" s="183"/>
      <c r="G455" s="18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85" t="s">
        <v>31</v>
      </c>
      <c r="AB471" s="185"/>
      <c r="AC471" s="185"/>
    </row>
    <row r="472" spans="1:43" ht="15" customHeight="1">
      <c r="H472" s="76"/>
      <c r="J472" s="76"/>
      <c r="V472" s="17"/>
      <c r="AA472" s="185"/>
      <c r="AB472" s="185"/>
      <c r="AC472" s="18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86" t="s">
        <v>273</v>
      </c>
      <c r="F474" s="186"/>
      <c r="G474" s="186"/>
      <c r="H474" s="186"/>
      <c r="V474" s="17"/>
      <c r="X474" s="23" t="s">
        <v>32</v>
      </c>
      <c r="Y474" s="20">
        <f>IF(B1255="PAGADO",0,C479)</f>
        <v>-5841.0592550000019</v>
      </c>
      <c r="AA474" s="186" t="s">
        <v>565</v>
      </c>
      <c r="AB474" s="186"/>
      <c r="AC474" s="186"/>
      <c r="AD474" s="18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7" t="str">
        <f>IF(Y479&lt;0,"NO PAGAR","COBRAR'")</f>
        <v>NO PAGAR</v>
      </c>
      <c r="Y480" s="18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87" t="str">
        <f>IF(C479&lt;0,"NO PAGAR","COBRAR'")</f>
        <v>NO PAGAR</v>
      </c>
      <c r="C481" s="18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0" t="s">
        <v>9</v>
      </c>
      <c r="C482" s="18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2" t="s">
        <v>7</v>
      </c>
      <c r="F490" s="183"/>
      <c r="G490" s="18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2" t="s">
        <v>7</v>
      </c>
      <c r="O492" s="183"/>
      <c r="P492" s="183"/>
      <c r="Q492" s="184"/>
      <c r="R492" s="18">
        <f>SUM(R476:R491)</f>
        <v>391.7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88" t="s">
        <v>29</v>
      </c>
      <c r="AD514" s="188"/>
      <c r="AE514" s="188"/>
    </row>
    <row r="515" spans="2:41" ht="24" customHeight="1">
      <c r="H515" s="76" t="s">
        <v>28</v>
      </c>
      <c r="J515" s="76"/>
      <c r="V515" s="17"/>
      <c r="AC515" s="188"/>
      <c r="AD515" s="188"/>
      <c r="AE515" s="188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86" t="s">
        <v>77</v>
      </c>
      <c r="F517" s="186"/>
      <c r="G517" s="186"/>
      <c r="H517" s="186"/>
      <c r="V517" s="17"/>
      <c r="X517" s="23" t="s">
        <v>32</v>
      </c>
      <c r="Y517" s="20">
        <f>IF(B517="PAGADO",0,C522)</f>
        <v>-7974.349255000001</v>
      </c>
      <c r="AA517" s="186" t="s">
        <v>565</v>
      </c>
      <c r="AB517" s="186"/>
      <c r="AC517" s="186"/>
      <c r="AD517" s="18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89" t="str">
        <f>IF(C522&lt;0,"NO PAGAR","COBRAR")</f>
        <v>NO PAGAR</v>
      </c>
      <c r="C523" s="189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9" t="str">
        <f>IF(Y522&lt;0,"NO PAGAR","COBRAR")</f>
        <v>NO PAGAR</v>
      </c>
      <c r="Y523" s="18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0" t="s">
        <v>9</v>
      </c>
      <c r="C524" s="181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0" t="s">
        <v>9</v>
      </c>
      <c r="Y524" s="18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2" t="s">
        <v>7</v>
      </c>
      <c r="F533" s="183"/>
      <c r="G533" s="18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2" t="s">
        <v>7</v>
      </c>
      <c r="AB533" s="192"/>
      <c r="AC533" s="19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2" t="s">
        <v>7</v>
      </c>
      <c r="O535" s="183"/>
      <c r="P535" s="183"/>
      <c r="Q535" s="184"/>
      <c r="R535" s="18">
        <f>SUM(R519:R534)</f>
        <v>2411.2800000000002</v>
      </c>
      <c r="S535" s="3"/>
      <c r="V535" s="17"/>
      <c r="X535" s="12"/>
      <c r="Y535" s="10"/>
      <c r="AJ535" s="182" t="s">
        <v>7</v>
      </c>
      <c r="AK535" s="183"/>
      <c r="AL535" s="183"/>
      <c r="AM535" s="18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85" t="s">
        <v>31</v>
      </c>
      <c r="AB554" s="185"/>
      <c r="AC554" s="18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86" t="s">
        <v>273</v>
      </c>
      <c r="F556" s="186"/>
      <c r="G556" s="186"/>
      <c r="H556" s="186"/>
      <c r="V556" s="17"/>
      <c r="X556" s="23" t="s">
        <v>32</v>
      </c>
      <c r="Y556" s="20">
        <f>IF(B556="PAGADO",0,C561)</f>
        <v>-4750.2982550000015</v>
      </c>
      <c r="AA556" s="186" t="s">
        <v>273</v>
      </c>
      <c r="AB556" s="186"/>
      <c r="AC556" s="186"/>
      <c r="AD556" s="18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7" t="str">
        <f>IF(Y561&lt;0,"NO PAGAR","COBRAR'")</f>
        <v>NO PAGAR</v>
      </c>
      <c r="Y562" s="18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87" t="str">
        <f>IF(C561&lt;0,"NO PAGAR","COBRAR'")</f>
        <v>NO PAGAR</v>
      </c>
      <c r="C563" s="18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0" t="s">
        <v>9</v>
      </c>
      <c r="C564" s="18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0" t="s">
        <v>9</v>
      </c>
      <c r="Y564" s="18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2" t="s">
        <v>7</v>
      </c>
      <c r="AB572" s="183"/>
      <c r="AC572" s="18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1081</v>
      </c>
      <c r="C573" s="27">
        <f>T582</f>
        <v>607.56899999999996</v>
      </c>
      <c r="E573" s="182" t="s">
        <v>7</v>
      </c>
      <c r="F573" s="183"/>
      <c r="G573" s="18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2" t="s">
        <v>7</v>
      </c>
      <c r="O574" s="183"/>
      <c r="P574" s="183"/>
      <c r="Q574" s="184"/>
      <c r="R574" s="18">
        <f>SUM(R558:R573)</f>
        <v>380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88" t="s">
        <v>29</v>
      </c>
      <c r="AD596" s="188"/>
      <c r="AE596" s="188"/>
    </row>
    <row r="597" spans="2:41" ht="21" customHeight="1">
      <c r="H597" s="76" t="s">
        <v>28</v>
      </c>
      <c r="J597" s="76"/>
      <c r="V597" s="17"/>
      <c r="AC597" s="188"/>
      <c r="AD597" s="188"/>
      <c r="AE597" s="188"/>
    </row>
    <row r="598" spans="2:41" ht="15" customHeight="1">
      <c r="H598" s="76"/>
      <c r="J598" s="76"/>
      <c r="V598" s="17"/>
      <c r="AC598" s="188"/>
      <c r="AD598" s="188"/>
      <c r="AE598" s="188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86" t="s">
        <v>273</v>
      </c>
      <c r="F602" s="186"/>
      <c r="G602" s="186"/>
      <c r="H602" s="186"/>
      <c r="V602" s="17"/>
      <c r="X602" s="23" t="s">
        <v>32</v>
      </c>
      <c r="Y602" s="20">
        <f>IF(B602="PAGADO",0,C607)</f>
        <v>-6951.6202550000016</v>
      </c>
      <c r="AA602" s="186" t="s">
        <v>20</v>
      </c>
      <c r="AB602" s="186"/>
      <c r="AC602" s="186"/>
      <c r="AD602" s="18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1175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1179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1187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1181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89" t="str">
        <f>IF(C607&lt;0,"NO PAGAR","COBRAR")</f>
        <v>NO PAGAR</v>
      </c>
      <c r="C608" s="18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9" t="str">
        <f>IF(Y607&lt;0,"NO PAGAR","COBRAR")</f>
        <v>NO PAGAR</v>
      </c>
      <c r="Y608" s="18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0" t="s">
        <v>9</v>
      </c>
      <c r="C609" s="18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0" t="s">
        <v>9</v>
      </c>
      <c r="Y609" s="18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1135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2" t="s">
        <v>7</v>
      </c>
      <c r="F618" s="183"/>
      <c r="G618" s="18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2" t="s">
        <v>7</v>
      </c>
      <c r="AB618" s="183"/>
      <c r="AC618" s="18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2" t="s">
        <v>7</v>
      </c>
      <c r="O620" s="183"/>
      <c r="P620" s="183"/>
      <c r="Q620" s="184"/>
      <c r="R620" s="18">
        <f>SUM(R604:R619)</f>
        <v>1852</v>
      </c>
      <c r="S620" s="3"/>
      <c r="V620" s="17"/>
      <c r="X620" s="12"/>
      <c r="Y620" s="10"/>
      <c r="AJ620" s="182" t="s">
        <v>7</v>
      </c>
      <c r="AK620" s="183"/>
      <c r="AL620" s="183"/>
      <c r="AM620" s="18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15" customHeight="1">
      <c r="H642" s="76" t="s">
        <v>30</v>
      </c>
      <c r="J642" s="76"/>
      <c r="V642" s="17"/>
      <c r="AA642" s="185" t="s">
        <v>31</v>
      </c>
      <c r="AB642" s="185"/>
      <c r="AC642" s="185"/>
    </row>
    <row r="643" spans="2:41" ht="15" customHeight="1">
      <c r="H643" s="76"/>
      <c r="J643" s="76"/>
      <c r="V643" s="17"/>
      <c r="AA643" s="185"/>
      <c r="AB643" s="185"/>
      <c r="AC643" s="185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IF(X602="PAGADO",0,C607)</f>
        <v>-6951.6202550000016</v>
      </c>
      <c r="E647" s="186" t="s">
        <v>20</v>
      </c>
      <c r="F647" s="186"/>
      <c r="G647" s="186"/>
      <c r="H647" s="186"/>
      <c r="V647" s="17"/>
      <c r="X647" s="23" t="s">
        <v>32</v>
      </c>
      <c r="Y647" s="20">
        <f>IF(B1447="PAGADO",0,C652)</f>
        <v>-6649.4602550000018</v>
      </c>
      <c r="AA647" s="186" t="s">
        <v>20</v>
      </c>
      <c r="AB647" s="186"/>
      <c r="AC647" s="186"/>
      <c r="AD647" s="186"/>
    </row>
    <row r="648" spans="2:41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" t="s">
        <v>9</v>
      </c>
      <c r="C651" s="20">
        <f>C675</f>
        <v>6649.4602550000018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6649.4602550000018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26</v>
      </c>
      <c r="C652" s="21">
        <f>C650-C651</f>
        <v>-6649.4602550000018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-6649.4602550000018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7" t="str">
        <f>IF(Y652&lt;0,"NO PAGAR","COBRAR'")</f>
        <v>NO PAGAR</v>
      </c>
      <c r="Y653" s="187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>
      <c r="B654" s="187" t="str">
        <f>IF(C652&lt;0,"NO PAGAR","COBRAR'")</f>
        <v>NO PAGAR</v>
      </c>
      <c r="C654" s="187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80" t="s">
        <v>9</v>
      </c>
      <c r="C655" s="181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80" t="s">
        <v>9</v>
      </c>
      <c r="Y655" s="181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6649.4602550000018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6649.4602550000018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16</v>
      </c>
      <c r="C663" s="10"/>
      <c r="E663" s="182" t="s">
        <v>7</v>
      </c>
      <c r="F663" s="183"/>
      <c r="G663" s="184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2" t="s">
        <v>7</v>
      </c>
      <c r="AB663" s="183"/>
      <c r="AC663" s="184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N665" s="182" t="s">
        <v>7</v>
      </c>
      <c r="O665" s="183"/>
      <c r="P665" s="183"/>
      <c r="Q665" s="184"/>
      <c r="R665" s="18">
        <f>SUM(R649:R664)</f>
        <v>0</v>
      </c>
      <c r="S665" s="3"/>
      <c r="V665" s="17"/>
      <c r="X665" s="12"/>
      <c r="Y665" s="10"/>
      <c r="AJ665" s="182" t="s">
        <v>7</v>
      </c>
      <c r="AK665" s="183"/>
      <c r="AL665" s="183"/>
      <c r="AM665" s="184"/>
      <c r="AN665" s="18">
        <f>SUM(AN649:AN664)</f>
        <v>0</v>
      </c>
      <c r="AO665" s="3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E668" s="14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6649.4602550000018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6649.4602550000018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88" t="s">
        <v>29</v>
      </c>
      <c r="AD689" s="188"/>
      <c r="AE689" s="188"/>
    </row>
    <row r="690" spans="2:41" ht="15" customHeight="1">
      <c r="H690" s="76" t="s">
        <v>28</v>
      </c>
      <c r="J690" s="76"/>
      <c r="V690" s="17"/>
      <c r="AC690" s="188"/>
      <c r="AD690" s="188"/>
      <c r="AE690" s="188"/>
    </row>
    <row r="691" spans="2:41" ht="15" customHeight="1">
      <c r="H691" s="76"/>
      <c r="J691" s="76"/>
      <c r="V691" s="17"/>
      <c r="AC691" s="188"/>
      <c r="AD691" s="188"/>
      <c r="AE691" s="188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-6649.4602550000018</v>
      </c>
      <c r="E695" s="186" t="s">
        <v>20</v>
      </c>
      <c r="F695" s="186"/>
      <c r="G695" s="186"/>
      <c r="H695" s="186"/>
      <c r="V695" s="17"/>
      <c r="X695" s="23" t="s">
        <v>32</v>
      </c>
      <c r="Y695" s="20">
        <f>IF(B695="PAGADO",0,C700)</f>
        <v>-6649.4602550000018</v>
      </c>
      <c r="AA695" s="186" t="s">
        <v>20</v>
      </c>
      <c r="AB695" s="186"/>
      <c r="AC695" s="186"/>
      <c r="AD695" s="186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6649.4602550000018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6649.4602550000018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-6649.4602550000018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-6649.4602550000018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89" t="str">
        <f>IF(C700&lt;0,"NO PAGAR","COBRAR")</f>
        <v>NO PAGAR</v>
      </c>
      <c r="C701" s="189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9" t="str">
        <f>IF(Y700&lt;0,"NO PAGAR","COBRAR")</f>
        <v>NO PAGAR</v>
      </c>
      <c r="Y701" s="189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80" t="s">
        <v>9</v>
      </c>
      <c r="C702" s="181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0" t="s">
        <v>9</v>
      </c>
      <c r="Y702" s="181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IF(Y647&lt;=0,Y647*-1)</f>
        <v>6649.4602550000018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6649.4602550000018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82" t="s">
        <v>7</v>
      </c>
      <c r="F711" s="183"/>
      <c r="G711" s="184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2" t="s">
        <v>7</v>
      </c>
      <c r="AB711" s="183"/>
      <c r="AC711" s="184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82" t="s">
        <v>7</v>
      </c>
      <c r="O713" s="183"/>
      <c r="P713" s="183"/>
      <c r="Q713" s="184"/>
      <c r="R713" s="18">
        <f>SUM(R697:R712)</f>
        <v>0</v>
      </c>
      <c r="S713" s="3"/>
      <c r="V713" s="17"/>
      <c r="X713" s="12"/>
      <c r="Y713" s="10"/>
      <c r="AJ713" s="182" t="s">
        <v>7</v>
      </c>
      <c r="AK713" s="183"/>
      <c r="AL713" s="183"/>
      <c r="AM713" s="184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6649.4602550000018</v>
      </c>
      <c r="V722" s="17"/>
      <c r="X722" s="15" t="s">
        <v>18</v>
      </c>
      <c r="Y722" s="16">
        <f>SUM(Y703:Y721)</f>
        <v>6649.4602550000018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85" t="s">
        <v>31</v>
      </c>
      <c r="AB735" s="185"/>
      <c r="AC735" s="185"/>
    </row>
    <row r="736" spans="1:43" ht="15" customHeight="1">
      <c r="H736" s="76"/>
      <c r="J736" s="76"/>
      <c r="V736" s="17"/>
      <c r="AA736" s="185"/>
      <c r="AB736" s="185"/>
      <c r="AC736" s="185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-6649.4602550000018</v>
      </c>
      <c r="E740" s="186" t="s">
        <v>20</v>
      </c>
      <c r="F740" s="186"/>
      <c r="G740" s="186"/>
      <c r="H740" s="186"/>
      <c r="V740" s="17"/>
      <c r="X740" s="23" t="s">
        <v>32</v>
      </c>
      <c r="Y740" s="20">
        <f>IF(B1540="PAGADO",0,C745)</f>
        <v>-6649.4602550000018</v>
      </c>
      <c r="AA740" s="186" t="s">
        <v>20</v>
      </c>
      <c r="AB740" s="186"/>
      <c r="AC740" s="186"/>
      <c r="AD740" s="186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6649.4602550000018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6649.4602550000018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-6649.4602550000018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-6649.4602550000018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7" t="str">
        <f>IF(Y745&lt;0,"NO PAGAR","COBRAR'")</f>
        <v>NO PAGAR</v>
      </c>
      <c r="Y746" s="187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87" t="str">
        <f>IF(C745&lt;0,"NO PAGAR","COBRAR'")</f>
        <v>NO PAGAR</v>
      </c>
      <c r="C747" s="18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80" t="s">
        <v>9</v>
      </c>
      <c r="C748" s="181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0" t="s">
        <v>9</v>
      </c>
      <c r="Y748" s="181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6649.4602550000018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6649.4602550000018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82" t="s">
        <v>7</v>
      </c>
      <c r="F756" s="183"/>
      <c r="G756" s="184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2" t="s">
        <v>7</v>
      </c>
      <c r="AB756" s="183"/>
      <c r="AC756" s="184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82" t="s">
        <v>7</v>
      </c>
      <c r="O758" s="183"/>
      <c r="P758" s="183"/>
      <c r="Q758" s="184"/>
      <c r="R758" s="18">
        <f>SUM(R742:R757)</f>
        <v>0</v>
      </c>
      <c r="S758" s="3"/>
      <c r="V758" s="17"/>
      <c r="X758" s="12"/>
      <c r="Y758" s="10"/>
      <c r="AJ758" s="182" t="s">
        <v>7</v>
      </c>
      <c r="AK758" s="183"/>
      <c r="AL758" s="183"/>
      <c r="AM758" s="184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6649.4602550000018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6649.4602550000018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88" t="s">
        <v>29</v>
      </c>
      <c r="AD782" s="188"/>
      <c r="AE782" s="188"/>
    </row>
    <row r="783" spans="5:31" ht="15" customHeight="1">
      <c r="H783" s="76" t="s">
        <v>28</v>
      </c>
      <c r="J783" s="76"/>
      <c r="V783" s="17"/>
      <c r="AC783" s="188"/>
      <c r="AD783" s="188"/>
      <c r="AE783" s="188"/>
    </row>
    <row r="784" spans="5:31" ht="15" customHeight="1">
      <c r="H784" s="76"/>
      <c r="J784" s="76"/>
      <c r="V784" s="17"/>
      <c r="AC784" s="188"/>
      <c r="AD784" s="188"/>
      <c r="AE784" s="188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-6649.4602550000018</v>
      </c>
      <c r="E788" s="186" t="s">
        <v>20</v>
      </c>
      <c r="F788" s="186"/>
      <c r="G788" s="186"/>
      <c r="H788" s="186"/>
      <c r="V788" s="17"/>
      <c r="X788" s="23" t="s">
        <v>32</v>
      </c>
      <c r="Y788" s="20">
        <f>IF(B788="PAGADO",0,C793)</f>
        <v>-6649.4602550000018</v>
      </c>
      <c r="AA788" s="186" t="s">
        <v>20</v>
      </c>
      <c r="AB788" s="186"/>
      <c r="AC788" s="186"/>
      <c r="AD788" s="186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6649.4602550000018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6649.4602550000018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-6649.4602550000018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-6649.4602550000018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89" t="str">
        <f>IF(C793&lt;0,"NO PAGAR","COBRAR")</f>
        <v>NO PAGAR</v>
      </c>
      <c r="C794" s="18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9" t="str">
        <f>IF(Y793&lt;0,"NO PAGAR","COBRAR")</f>
        <v>NO PAGAR</v>
      </c>
      <c r="Y794" s="18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80" t="s">
        <v>9</v>
      </c>
      <c r="C795" s="18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0" t="s">
        <v>9</v>
      </c>
      <c r="Y795" s="18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6649.4602550000018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6649.4602550000018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82" t="s">
        <v>7</v>
      </c>
      <c r="F804" s="183"/>
      <c r="G804" s="184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2" t="s">
        <v>7</v>
      </c>
      <c r="AB804" s="183"/>
      <c r="AC804" s="18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82" t="s">
        <v>7</v>
      </c>
      <c r="O806" s="183"/>
      <c r="P806" s="183"/>
      <c r="Q806" s="184"/>
      <c r="R806" s="18">
        <f>SUM(R790:R805)</f>
        <v>0</v>
      </c>
      <c r="S806" s="3"/>
      <c r="V806" s="17"/>
      <c r="X806" s="12"/>
      <c r="Y806" s="10"/>
      <c r="AJ806" s="182" t="s">
        <v>7</v>
      </c>
      <c r="AK806" s="183"/>
      <c r="AL806" s="183"/>
      <c r="AM806" s="184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6649.4602550000018</v>
      </c>
      <c r="V815" s="17"/>
      <c r="X815" s="15" t="s">
        <v>18</v>
      </c>
      <c r="Y815" s="16">
        <f>SUM(Y796:Y814)</f>
        <v>6649.4602550000018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85" t="s">
        <v>31</v>
      </c>
      <c r="AB828" s="185"/>
      <c r="AC828" s="185"/>
    </row>
    <row r="829" spans="1:43" ht="15" customHeight="1">
      <c r="H829" s="76"/>
      <c r="J829" s="76"/>
      <c r="V829" s="17"/>
      <c r="AA829" s="185"/>
      <c r="AB829" s="185"/>
      <c r="AC829" s="18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-6649.4602550000018</v>
      </c>
      <c r="E833" s="186" t="s">
        <v>20</v>
      </c>
      <c r="F833" s="186"/>
      <c r="G833" s="186"/>
      <c r="H833" s="186"/>
      <c r="V833" s="17"/>
      <c r="X833" s="23" t="s">
        <v>32</v>
      </c>
      <c r="Y833" s="20">
        <f>IF(B1633="PAGADO",0,C838)</f>
        <v>-6649.4602550000018</v>
      </c>
      <c r="AA833" s="186" t="s">
        <v>20</v>
      </c>
      <c r="AB833" s="186"/>
      <c r="AC833" s="186"/>
      <c r="AD833" s="186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6649.4602550000018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6649.4602550000018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-6649.4602550000018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-6649.4602550000018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7" t="str">
        <f>IF(Y838&lt;0,"NO PAGAR","COBRAR'")</f>
        <v>NO PAGAR</v>
      </c>
      <c r="Y839" s="18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87" t="str">
        <f>IF(C838&lt;0,"NO PAGAR","COBRAR'")</f>
        <v>NO PAGAR</v>
      </c>
      <c r="C840" s="18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80" t="s">
        <v>9</v>
      </c>
      <c r="C841" s="18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0" t="s">
        <v>9</v>
      </c>
      <c r="Y841" s="18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6649.4602550000018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6649.4602550000018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82" t="s">
        <v>7</v>
      </c>
      <c r="F849" s="183"/>
      <c r="G849" s="18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2" t="s">
        <v>7</v>
      </c>
      <c r="AB849" s="183"/>
      <c r="AC849" s="18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82" t="s">
        <v>7</v>
      </c>
      <c r="O851" s="183"/>
      <c r="P851" s="183"/>
      <c r="Q851" s="184"/>
      <c r="R851" s="18">
        <f>SUM(R835:R850)</f>
        <v>0</v>
      </c>
      <c r="S851" s="3"/>
      <c r="V851" s="17"/>
      <c r="X851" s="12"/>
      <c r="Y851" s="10"/>
      <c r="AJ851" s="182" t="s">
        <v>7</v>
      </c>
      <c r="AK851" s="183"/>
      <c r="AL851" s="183"/>
      <c r="AM851" s="184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6649.4602550000018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6649.4602550000018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88" t="s">
        <v>29</v>
      </c>
      <c r="AD876" s="188"/>
      <c r="AE876" s="188"/>
    </row>
    <row r="877" spans="8:31" ht="15" customHeight="1">
      <c r="H877" s="76" t="s">
        <v>28</v>
      </c>
      <c r="J877" s="76"/>
      <c r="V877" s="17"/>
      <c r="AC877" s="188"/>
      <c r="AD877" s="188"/>
      <c r="AE877" s="188"/>
    </row>
    <row r="878" spans="8:31" ht="15" customHeight="1">
      <c r="H878" s="76"/>
      <c r="J878" s="76"/>
      <c r="V878" s="17"/>
      <c r="AC878" s="188"/>
      <c r="AD878" s="188"/>
      <c r="AE878" s="188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-6649.4602550000018</v>
      </c>
      <c r="E882" s="186" t="s">
        <v>20</v>
      </c>
      <c r="F882" s="186"/>
      <c r="G882" s="186"/>
      <c r="H882" s="186"/>
      <c r="V882" s="17"/>
      <c r="X882" s="23" t="s">
        <v>32</v>
      </c>
      <c r="Y882" s="20">
        <f>IF(B882="PAGADO",0,C887)</f>
        <v>-6649.4602550000018</v>
      </c>
      <c r="AA882" s="186" t="s">
        <v>20</v>
      </c>
      <c r="AB882" s="186"/>
      <c r="AC882" s="186"/>
      <c r="AD882" s="186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6649.4602550000018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6649.4602550000018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-6649.4602550000018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-6649.4602550000018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89" t="str">
        <f>IF(C887&lt;0,"NO PAGAR","COBRAR")</f>
        <v>NO PAGAR</v>
      </c>
      <c r="C888" s="18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9" t="str">
        <f>IF(Y887&lt;0,"NO PAGAR","COBRAR")</f>
        <v>NO PAGAR</v>
      </c>
      <c r="Y888" s="18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80" t="s">
        <v>9</v>
      </c>
      <c r="C889" s="18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0" t="s">
        <v>9</v>
      </c>
      <c r="Y889" s="18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6649.4602550000018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6649.4602550000018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82" t="s">
        <v>7</v>
      </c>
      <c r="F898" s="183"/>
      <c r="G898" s="18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2" t="s">
        <v>7</v>
      </c>
      <c r="AB898" s="183"/>
      <c r="AC898" s="18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82" t="s">
        <v>7</v>
      </c>
      <c r="O900" s="183"/>
      <c r="P900" s="183"/>
      <c r="Q900" s="184"/>
      <c r="R900" s="18">
        <f>SUM(R884:R899)</f>
        <v>0</v>
      </c>
      <c r="S900" s="3"/>
      <c r="V900" s="17"/>
      <c r="X900" s="12"/>
      <c r="Y900" s="10"/>
      <c r="AJ900" s="182" t="s">
        <v>7</v>
      </c>
      <c r="AK900" s="183"/>
      <c r="AL900" s="183"/>
      <c r="AM900" s="184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6649.4602550000018</v>
      </c>
      <c r="V909" s="17"/>
      <c r="X909" s="15" t="s">
        <v>18</v>
      </c>
      <c r="Y909" s="16">
        <f>SUM(Y890:Y908)</f>
        <v>6649.4602550000018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85" t="s">
        <v>31</v>
      </c>
      <c r="AB922" s="185"/>
      <c r="AC922" s="185"/>
    </row>
    <row r="923" spans="1:43" ht="15" customHeight="1">
      <c r="H923" s="76"/>
      <c r="J923" s="76"/>
      <c r="V923" s="17"/>
      <c r="AA923" s="185"/>
      <c r="AB923" s="185"/>
      <c r="AC923" s="185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-6649.4602550000018</v>
      </c>
      <c r="E927" s="186" t="s">
        <v>20</v>
      </c>
      <c r="F927" s="186"/>
      <c r="G927" s="186"/>
      <c r="H927" s="186"/>
      <c r="V927" s="17"/>
      <c r="X927" s="23" t="s">
        <v>32</v>
      </c>
      <c r="Y927" s="20">
        <f>IF(B1727="PAGADO",0,C932)</f>
        <v>-6649.4602550000018</v>
      </c>
      <c r="AA927" s="186" t="s">
        <v>20</v>
      </c>
      <c r="AB927" s="186"/>
      <c r="AC927" s="186"/>
      <c r="AD927" s="186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6649.4602550000018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6649.4602550000018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-6649.4602550000018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-6649.4602550000018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7" t="str">
        <f>IF(Y932&lt;0,"NO PAGAR","COBRAR'")</f>
        <v>NO PAGAR</v>
      </c>
      <c r="Y933" s="187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87" t="str">
        <f>IF(C932&lt;0,"NO PAGAR","COBRAR'")</f>
        <v>NO PAGAR</v>
      </c>
      <c r="C934" s="18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80" t="s">
        <v>9</v>
      </c>
      <c r="C935" s="18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0" t="s">
        <v>9</v>
      </c>
      <c r="Y935" s="18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6649.4602550000018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6649.4602550000018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82" t="s">
        <v>7</v>
      </c>
      <c r="F943" s="183"/>
      <c r="G943" s="18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2" t="s">
        <v>7</v>
      </c>
      <c r="AB943" s="183"/>
      <c r="AC943" s="18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82" t="s">
        <v>7</v>
      </c>
      <c r="O945" s="183"/>
      <c r="P945" s="183"/>
      <c r="Q945" s="184"/>
      <c r="R945" s="18">
        <f>SUM(R929:R944)</f>
        <v>0</v>
      </c>
      <c r="S945" s="3"/>
      <c r="V945" s="17"/>
      <c r="X945" s="12"/>
      <c r="Y945" s="10"/>
      <c r="AJ945" s="182" t="s">
        <v>7</v>
      </c>
      <c r="AK945" s="183"/>
      <c r="AL945" s="183"/>
      <c r="AM945" s="184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6649.4602550000018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6649.4602550000018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88" t="s">
        <v>29</v>
      </c>
      <c r="AD969" s="188"/>
      <c r="AE969" s="188"/>
    </row>
    <row r="970" spans="2:41" ht="15" customHeight="1">
      <c r="H970" s="76" t="s">
        <v>28</v>
      </c>
      <c r="J970" s="76"/>
      <c r="V970" s="17"/>
      <c r="AC970" s="188"/>
      <c r="AD970" s="188"/>
      <c r="AE970" s="188"/>
    </row>
    <row r="971" spans="2:41" ht="15" customHeight="1">
      <c r="H971" s="76"/>
      <c r="J971" s="76"/>
      <c r="V971" s="17"/>
      <c r="AC971" s="188"/>
      <c r="AD971" s="188"/>
      <c r="AE971" s="188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-6649.4602550000018</v>
      </c>
      <c r="E975" s="186" t="s">
        <v>20</v>
      </c>
      <c r="F975" s="186"/>
      <c r="G975" s="186"/>
      <c r="H975" s="186"/>
      <c r="V975" s="17"/>
      <c r="X975" s="23" t="s">
        <v>32</v>
      </c>
      <c r="Y975" s="20">
        <f>IF(B975="PAGADO",0,C980)</f>
        <v>-6649.4602550000018</v>
      </c>
      <c r="AA975" s="186" t="s">
        <v>20</v>
      </c>
      <c r="AB975" s="186"/>
      <c r="AC975" s="186"/>
      <c r="AD975" s="186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6649.4602550000018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6649.4602550000018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-6649.4602550000018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-6649.4602550000018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89" t="str">
        <f>IF(C980&lt;0,"NO PAGAR","COBRAR")</f>
        <v>NO PAGAR</v>
      </c>
      <c r="C981" s="18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9" t="str">
        <f>IF(Y980&lt;0,"NO PAGAR","COBRAR")</f>
        <v>NO PAGAR</v>
      </c>
      <c r="Y981" s="189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80" t="s">
        <v>9</v>
      </c>
      <c r="C982" s="18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0" t="s">
        <v>9</v>
      </c>
      <c r="Y982" s="18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6649.4602550000018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6649.4602550000018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82" t="s">
        <v>7</v>
      </c>
      <c r="F991" s="183"/>
      <c r="G991" s="18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2" t="s">
        <v>7</v>
      </c>
      <c r="AB991" s="183"/>
      <c r="AC991" s="18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82" t="s">
        <v>7</v>
      </c>
      <c r="O993" s="183"/>
      <c r="P993" s="183"/>
      <c r="Q993" s="184"/>
      <c r="R993" s="18">
        <f>SUM(R977:R992)</f>
        <v>0</v>
      </c>
      <c r="S993" s="3"/>
      <c r="V993" s="17"/>
      <c r="X993" s="12"/>
      <c r="Y993" s="10"/>
      <c r="AJ993" s="182" t="s">
        <v>7</v>
      </c>
      <c r="AK993" s="183"/>
      <c r="AL993" s="183"/>
      <c r="AM993" s="184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6649.4602550000018</v>
      </c>
      <c r="V1002" s="17"/>
      <c r="X1002" s="15" t="s">
        <v>18</v>
      </c>
      <c r="Y1002" s="16">
        <f>SUM(Y983:Y1001)</f>
        <v>6649.4602550000018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85" t="s">
        <v>31</v>
      </c>
      <c r="AB1015" s="185"/>
      <c r="AC1015" s="185"/>
    </row>
    <row r="1016" spans="1:43" ht="15" customHeight="1">
      <c r="H1016" s="76"/>
      <c r="J1016" s="76"/>
      <c r="V1016" s="17"/>
      <c r="AA1016" s="185"/>
      <c r="AB1016" s="185"/>
      <c r="AC1016" s="185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-6649.4602550000018</v>
      </c>
      <c r="E1020" s="186" t="s">
        <v>20</v>
      </c>
      <c r="F1020" s="186"/>
      <c r="G1020" s="186"/>
      <c r="H1020" s="186"/>
      <c r="V1020" s="17"/>
      <c r="X1020" s="23" t="s">
        <v>32</v>
      </c>
      <c r="Y1020" s="20">
        <f>IF(B1820="PAGADO",0,C1025)</f>
        <v>-6649.4602550000018</v>
      </c>
      <c r="AA1020" s="186" t="s">
        <v>20</v>
      </c>
      <c r="AB1020" s="186"/>
      <c r="AC1020" s="186"/>
      <c r="AD1020" s="186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6649.4602550000018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6649.4602550000018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-6649.4602550000018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-6649.4602550000018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7" t="str">
        <f>IF(Y1025&lt;0,"NO PAGAR","COBRAR'")</f>
        <v>NO PAGAR</v>
      </c>
      <c r="Y1026" s="187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87" t="str">
        <f>IF(C1025&lt;0,"NO PAGAR","COBRAR'")</f>
        <v>NO PAGAR</v>
      </c>
      <c r="C1027" s="18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80" t="s">
        <v>9</v>
      </c>
      <c r="C1028" s="18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0" t="s">
        <v>9</v>
      </c>
      <c r="Y1028" s="18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6649.4602550000018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6649.4602550000018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82" t="s">
        <v>7</v>
      </c>
      <c r="F1036" s="183"/>
      <c r="G1036" s="18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2" t="s">
        <v>7</v>
      </c>
      <c r="AB1036" s="183"/>
      <c r="AC1036" s="18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82" t="s">
        <v>7</v>
      </c>
      <c r="O1038" s="183"/>
      <c r="P1038" s="183"/>
      <c r="Q1038" s="184"/>
      <c r="R1038" s="18">
        <f>SUM(R1022:R1037)</f>
        <v>0</v>
      </c>
      <c r="S1038" s="3"/>
      <c r="V1038" s="17"/>
      <c r="X1038" s="12"/>
      <c r="Y1038" s="10"/>
      <c r="AJ1038" s="182" t="s">
        <v>7</v>
      </c>
      <c r="AK1038" s="183"/>
      <c r="AL1038" s="183"/>
      <c r="AM1038" s="184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6649.4602550000018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6649.4602550000018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W627" zoomScale="82" zoomScaleNormal="82" workbookViewId="0">
      <selection activeCell="Y643" sqref="Y64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6" t="s">
        <v>61</v>
      </c>
      <c r="F8" s="186"/>
      <c r="G8" s="186"/>
      <c r="H8" s="186"/>
      <c r="V8" s="17"/>
      <c r="X8" s="23" t="s">
        <v>82</v>
      </c>
      <c r="Y8" s="20">
        <f>IF(B8="PAGADO",0,C13)</f>
        <v>-702.65</v>
      </c>
      <c r="AA8" s="186" t="s">
        <v>61</v>
      </c>
      <c r="AB8" s="186"/>
      <c r="AC8" s="186"/>
      <c r="AD8" s="18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2" t="s">
        <v>7</v>
      </c>
      <c r="AB24" s="183"/>
      <c r="AC24" s="18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22.65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6" t="s">
        <v>204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204</v>
      </c>
      <c r="AB53" s="186"/>
      <c r="AC53" s="186"/>
      <c r="AD53" s="18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220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86" t="s">
        <v>204</v>
      </c>
      <c r="F106" s="186"/>
      <c r="G106" s="186"/>
      <c r="H106" s="186"/>
      <c r="V106" s="17"/>
      <c r="X106" s="23" t="s">
        <v>32</v>
      </c>
      <c r="Y106" s="20">
        <f>IF(B106="PAGADO",0,C111)</f>
        <v>-110</v>
      </c>
      <c r="AA106" s="186" t="s">
        <v>316</v>
      </c>
      <c r="AB106" s="186"/>
      <c r="AC106" s="186"/>
      <c r="AD106" s="18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NO PAGAR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NO PAGAR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540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85" t="s">
        <v>30</v>
      </c>
      <c r="I140" s="185"/>
      <c r="J140" s="185"/>
      <c r="V140" s="17"/>
      <c r="AA140" s="185" t="s">
        <v>31</v>
      </c>
      <c r="AB140" s="185"/>
      <c r="AC140" s="185"/>
    </row>
    <row r="141" spans="1:43">
      <c r="H141" s="185"/>
      <c r="I141" s="185"/>
      <c r="J141" s="185"/>
      <c r="V141" s="17"/>
      <c r="AA141" s="185"/>
      <c r="AB141" s="185"/>
      <c r="AC141" s="18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86" t="s">
        <v>204</v>
      </c>
      <c r="F145" s="186"/>
      <c r="G145" s="186"/>
      <c r="H145" s="186"/>
      <c r="V145" s="17"/>
      <c r="X145" s="23" t="s">
        <v>32</v>
      </c>
      <c r="Y145" s="20">
        <f>IF(B145="PAGADO",0,C150)</f>
        <v>-267.52</v>
      </c>
      <c r="AA145" s="186" t="s">
        <v>204</v>
      </c>
      <c r="AB145" s="186"/>
      <c r="AC145" s="186"/>
      <c r="AD145" s="18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7" t="str">
        <f>IF(Y150&lt;0,"NO PAGAR","COBRAR'")</f>
        <v>NO PAGAR</v>
      </c>
      <c r="Y151" s="18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87" t="str">
        <f>IF(C150&lt;0,"NO PAGAR","COBRAR'")</f>
        <v>NO PAGAR</v>
      </c>
      <c r="C152" s="18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0" t="s">
        <v>9</v>
      </c>
      <c r="C153" s="18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0" t="s">
        <v>9</v>
      </c>
      <c r="Y153" s="18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2" t="s">
        <v>7</v>
      </c>
      <c r="F161" s="183"/>
      <c r="G161" s="18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2" t="s">
        <v>7</v>
      </c>
      <c r="AB161" s="183"/>
      <c r="AC161" s="18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2" t="s">
        <v>7</v>
      </c>
      <c r="O163" s="183"/>
      <c r="P163" s="183"/>
      <c r="Q163" s="184"/>
      <c r="R163" s="18">
        <f>SUM(R147:R162)</f>
        <v>40</v>
      </c>
      <c r="S163" s="3"/>
      <c r="V163" s="17"/>
      <c r="X163" s="12"/>
      <c r="Y163" s="10"/>
      <c r="AJ163" s="182" t="s">
        <v>7</v>
      </c>
      <c r="AK163" s="183"/>
      <c r="AL163" s="183"/>
      <c r="AM163" s="18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88" t="s">
        <v>29</v>
      </c>
      <c r="AD188" s="188"/>
      <c r="AE188" s="188"/>
    </row>
    <row r="189" spans="8:31">
      <c r="H189" s="185" t="s">
        <v>28</v>
      </c>
      <c r="I189" s="185"/>
      <c r="J189" s="185"/>
      <c r="V189" s="17"/>
      <c r="AC189" s="188"/>
      <c r="AD189" s="188"/>
      <c r="AE189" s="188"/>
    </row>
    <row r="190" spans="8:31">
      <c r="H190" s="185"/>
      <c r="I190" s="185"/>
      <c r="J190" s="185"/>
      <c r="V190" s="17"/>
      <c r="AC190" s="188"/>
      <c r="AD190" s="188"/>
      <c r="AE190" s="188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86" t="s">
        <v>360</v>
      </c>
      <c r="F194" s="186"/>
      <c r="G194" s="186"/>
      <c r="H194" s="186"/>
      <c r="V194" s="17"/>
      <c r="X194" s="23" t="s">
        <v>32</v>
      </c>
      <c r="Y194" s="20">
        <f>IF(B194="PAGADO",0,C199)</f>
        <v>0</v>
      </c>
      <c r="AA194" s="186" t="s">
        <v>61</v>
      </c>
      <c r="AB194" s="186"/>
      <c r="AC194" s="186"/>
      <c r="AD194" s="18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89" t="str">
        <f>IF(C199&lt;0,"NO PAGAR","COBRAR")</f>
        <v>COBRAR</v>
      </c>
      <c r="C200" s="18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9" t="str">
        <f>IF(Y199&lt;0,"NO PAGAR","COBRAR")</f>
        <v>NO PAGAR</v>
      </c>
      <c r="Y200" s="18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0" t="s">
        <v>9</v>
      </c>
      <c r="C201" s="18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0" t="s">
        <v>9</v>
      </c>
      <c r="Y201" s="18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2" t="s">
        <v>7</v>
      </c>
      <c r="F210" s="183"/>
      <c r="G210" s="18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2" t="s">
        <v>7</v>
      </c>
      <c r="AB210" s="183"/>
      <c r="AC210" s="18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2" t="s">
        <v>7</v>
      </c>
      <c r="O212" s="183"/>
      <c r="P212" s="183"/>
      <c r="Q212" s="184"/>
      <c r="R212" s="18">
        <f>SUM(R196:R211)</f>
        <v>683.56</v>
      </c>
      <c r="S212" s="3"/>
      <c r="V212" s="17"/>
      <c r="X212" s="12"/>
      <c r="Y212" s="10"/>
      <c r="AJ212" s="182" t="s">
        <v>7</v>
      </c>
      <c r="AK212" s="183"/>
      <c r="AL212" s="183"/>
      <c r="AM212" s="18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85" t="s">
        <v>30</v>
      </c>
      <c r="I234" s="185"/>
      <c r="J234" s="185"/>
      <c r="V234" s="17"/>
      <c r="AA234" s="185" t="s">
        <v>31</v>
      </c>
      <c r="AB234" s="185"/>
      <c r="AC234" s="185"/>
    </row>
    <row r="235" spans="1:43">
      <c r="H235" s="185"/>
      <c r="I235" s="185"/>
      <c r="J235" s="185"/>
      <c r="V235" s="17"/>
      <c r="AA235" s="185"/>
      <c r="AB235" s="185"/>
      <c r="AC235" s="18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86" t="s">
        <v>204</v>
      </c>
      <c r="F239" s="186"/>
      <c r="G239" s="186"/>
      <c r="H239" s="186"/>
      <c r="V239" s="17"/>
      <c r="X239" s="23" t="s">
        <v>32</v>
      </c>
      <c r="Y239" s="20">
        <f>IF(B239="PAGADO",0,C244)</f>
        <v>-50.880000000000109</v>
      </c>
      <c r="AA239" s="186" t="s">
        <v>360</v>
      </c>
      <c r="AB239" s="186"/>
      <c r="AC239" s="186"/>
      <c r="AD239" s="18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7" t="str">
        <f>IF(Y244&lt;0,"NO PAGAR","COBRAR'")</f>
        <v>NO PAGAR</v>
      </c>
      <c r="Y245" s="18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87" t="str">
        <f>IF(C244&lt;0,"NO PAGAR","COBRAR'")</f>
        <v>NO PAGAR</v>
      </c>
      <c r="C246" s="18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0" t="s">
        <v>9</v>
      </c>
      <c r="C247" s="18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0" t="s">
        <v>9</v>
      </c>
      <c r="Y247" s="18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2" t="s">
        <v>7</v>
      </c>
      <c r="F255" s="183"/>
      <c r="G255" s="18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2" t="s">
        <v>7</v>
      </c>
      <c r="AB255" s="183"/>
      <c r="AC255" s="18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2" t="s">
        <v>7</v>
      </c>
      <c r="O257" s="183"/>
      <c r="P257" s="183"/>
      <c r="Q257" s="18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2" t="s">
        <v>7</v>
      </c>
      <c r="AK257" s="183"/>
      <c r="AL257" s="183"/>
      <c r="AM257" s="18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88" t="s">
        <v>29</v>
      </c>
      <c r="AD280" s="188"/>
      <c r="AE280" s="188"/>
    </row>
    <row r="281" spans="2:41">
      <c r="H281" s="185" t="s">
        <v>28</v>
      </c>
      <c r="I281" s="185"/>
      <c r="J281" s="185"/>
      <c r="V281" s="17"/>
      <c r="AC281" s="188"/>
      <c r="AD281" s="188"/>
      <c r="AE281" s="188"/>
    </row>
    <row r="282" spans="2:41">
      <c r="H282" s="185"/>
      <c r="I282" s="185"/>
      <c r="J282" s="185"/>
      <c r="V282" s="17"/>
      <c r="AC282" s="188"/>
      <c r="AD282" s="188"/>
      <c r="AE282" s="188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86" t="s">
        <v>360</v>
      </c>
      <c r="F286" s="186"/>
      <c r="G286" s="186"/>
      <c r="H286" s="186"/>
      <c r="V286" s="17"/>
      <c r="X286" s="23" t="s">
        <v>32</v>
      </c>
      <c r="Y286" s="20">
        <f>IF(B286="PAGADO",0,C291)</f>
        <v>-293.98</v>
      </c>
      <c r="AA286" s="186" t="s">
        <v>360</v>
      </c>
      <c r="AB286" s="186"/>
      <c r="AC286" s="186"/>
      <c r="AD286" s="18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89" t="str">
        <f>IF(C291&lt;0,"NO PAGAR","COBRAR")</f>
        <v>NO PAGAR</v>
      </c>
      <c r="C292" s="18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9" t="str">
        <f>IF(Y291&lt;0,"NO PAGAR","COBRAR")</f>
        <v>NO PAGAR</v>
      </c>
      <c r="Y292" s="18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0" t="s">
        <v>9</v>
      </c>
      <c r="C293" s="18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0" t="s">
        <v>9</v>
      </c>
      <c r="Y293" s="18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2" t="s">
        <v>7</v>
      </c>
      <c r="F302" s="183"/>
      <c r="G302" s="18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2" t="s">
        <v>7</v>
      </c>
      <c r="AB302" s="183"/>
      <c r="AC302" s="18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2" t="s">
        <v>7</v>
      </c>
      <c r="O304" s="183"/>
      <c r="P304" s="183"/>
      <c r="Q304" s="184"/>
      <c r="R304" s="18">
        <f>SUM(R288:R303)</f>
        <v>310</v>
      </c>
      <c r="S304" s="3"/>
      <c r="V304" s="17"/>
      <c r="X304" s="12"/>
      <c r="Y304" s="10"/>
      <c r="AJ304" s="182" t="s">
        <v>7</v>
      </c>
      <c r="AK304" s="183"/>
      <c r="AL304" s="183"/>
      <c r="AM304" s="18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85" t="s">
        <v>30</v>
      </c>
      <c r="I326" s="185"/>
      <c r="J326" s="185"/>
      <c r="V326" s="17"/>
      <c r="AA326" s="185" t="s">
        <v>31</v>
      </c>
      <c r="AB326" s="185"/>
      <c r="AC326" s="185"/>
    </row>
    <row r="327" spans="1:43">
      <c r="H327" s="185"/>
      <c r="I327" s="185"/>
      <c r="J327" s="185"/>
      <c r="V327" s="17"/>
      <c r="AA327" s="185"/>
      <c r="AB327" s="185"/>
      <c r="AC327" s="18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86" t="s">
        <v>360</v>
      </c>
      <c r="F331" s="186"/>
      <c r="G331" s="186"/>
      <c r="H331" s="186"/>
      <c r="V331" s="17"/>
      <c r="X331" s="23" t="s">
        <v>32</v>
      </c>
      <c r="Y331" s="20">
        <f>IF(B1094="PAGADO",0,C336)</f>
        <v>-457.30000000000018</v>
      </c>
      <c r="AA331" s="186" t="s">
        <v>61</v>
      </c>
      <c r="AB331" s="186"/>
      <c r="AC331" s="186"/>
      <c r="AD331" s="18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7" t="str">
        <f>IF(Y336&lt;0,"NO PAGAR","COBRAR'")</f>
        <v>NO PAGAR</v>
      </c>
      <c r="Y337" s="18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87" t="str">
        <f>IF(C336&lt;0,"NO PAGAR","COBRAR'")</f>
        <v>NO PAGAR</v>
      </c>
      <c r="C338" s="18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0" t="s">
        <v>9</v>
      </c>
      <c r="C339" s="18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0" t="s">
        <v>9</v>
      </c>
      <c r="Y339" s="18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2" t="s">
        <v>7</v>
      </c>
      <c r="F347" s="183"/>
      <c r="G347" s="18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2" t="s">
        <v>7</v>
      </c>
      <c r="AB347" s="183"/>
      <c r="AC347" s="18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2" t="s">
        <v>7</v>
      </c>
      <c r="O349" s="183"/>
      <c r="P349" s="183"/>
      <c r="Q349" s="184"/>
      <c r="R349" s="18">
        <f>SUM(R333:R348)</f>
        <v>1010</v>
      </c>
      <c r="S349" s="3"/>
      <c r="V349" s="17"/>
      <c r="X349" s="12"/>
      <c r="Y349" s="10"/>
      <c r="AJ349" s="182" t="s">
        <v>7</v>
      </c>
      <c r="AK349" s="183"/>
      <c r="AL349" s="183"/>
      <c r="AM349" s="18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85" t="s">
        <v>28</v>
      </c>
      <c r="I374" s="185"/>
      <c r="J374" s="185"/>
      <c r="V374" s="17"/>
    </row>
    <row r="375" spans="2:41">
      <c r="H375" s="185"/>
      <c r="I375" s="185"/>
      <c r="J375" s="185"/>
      <c r="V375" s="17"/>
    </row>
    <row r="376" spans="2:41">
      <c r="V376" s="17"/>
      <c r="X376" s="199" t="s">
        <v>64</v>
      </c>
      <c r="AB376" s="196" t="s">
        <v>29</v>
      </c>
      <c r="AC376" s="196"/>
      <c r="AD376" s="196"/>
    </row>
    <row r="377" spans="2:41">
      <c r="V377" s="17"/>
      <c r="X377" s="199"/>
      <c r="AB377" s="196"/>
      <c r="AC377" s="196"/>
      <c r="AD377" s="196"/>
    </row>
    <row r="378" spans="2:41" ht="23.25">
      <c r="B378" s="22" t="s">
        <v>64</v>
      </c>
      <c r="V378" s="17"/>
      <c r="X378" s="199"/>
      <c r="AB378" s="196"/>
      <c r="AC378" s="196"/>
      <c r="AD378" s="196"/>
    </row>
    <row r="379" spans="2:41" ht="23.25">
      <c r="B379" s="23" t="s">
        <v>32</v>
      </c>
      <c r="C379" s="20">
        <f>IF(X331="PAGADO",0,Y336)</f>
        <v>-852.37000000000012</v>
      </c>
      <c r="E379" s="186" t="s">
        <v>360</v>
      </c>
      <c r="F379" s="186"/>
      <c r="G379" s="186"/>
      <c r="H379" s="186"/>
      <c r="V379" s="17"/>
      <c r="X379" s="23" t="s">
        <v>32</v>
      </c>
      <c r="Y379" s="20">
        <f>IF(B379="PAGADO",0,C384)</f>
        <v>-887.71000000000015</v>
      </c>
      <c r="AA379" s="186" t="s">
        <v>61</v>
      </c>
      <c r="AB379" s="186"/>
      <c r="AC379" s="186"/>
      <c r="AD379" s="18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89" t="str">
        <f>IF(C384&lt;0,"NO PAGAR","COBRAR")</f>
        <v>NO PAGAR</v>
      </c>
      <c r="C385" s="18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NO PAGAR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0" t="s">
        <v>9</v>
      </c>
      <c r="C386" s="18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2" t="s">
        <v>7</v>
      </c>
      <c r="AK390" s="183"/>
      <c r="AL390" s="183"/>
      <c r="AM390" s="18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2" t="s">
        <v>7</v>
      </c>
      <c r="F395" s="183"/>
      <c r="G395" s="18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2" t="s">
        <v>7</v>
      </c>
      <c r="AB395" s="183"/>
      <c r="AC395" s="18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2" t="s">
        <v>7</v>
      </c>
      <c r="O397" s="183"/>
      <c r="P397" s="183"/>
      <c r="Q397" s="18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85" t="s">
        <v>30</v>
      </c>
      <c r="I413" s="185"/>
      <c r="J413" s="185"/>
      <c r="V413" s="17"/>
      <c r="AA413" s="185" t="s">
        <v>31</v>
      </c>
      <c r="AB413" s="185"/>
      <c r="AC413" s="185"/>
    </row>
    <row r="414" spans="1:44">
      <c r="H414" s="185"/>
      <c r="I414" s="185"/>
      <c r="J414" s="185"/>
      <c r="V414" s="17"/>
      <c r="AA414" s="185"/>
      <c r="AB414" s="185"/>
      <c r="AC414" s="18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86" t="s">
        <v>360</v>
      </c>
      <c r="F418" s="186"/>
      <c r="G418" s="186"/>
      <c r="H418" s="186"/>
      <c r="V418" s="17"/>
      <c r="X418" s="23" t="s">
        <v>32</v>
      </c>
      <c r="Y418" s="20">
        <f>IF(B1187="PAGADO",0,C423)</f>
        <v>-980.52000000000021</v>
      </c>
      <c r="AA418" s="186" t="s">
        <v>843</v>
      </c>
      <c r="AB418" s="186"/>
      <c r="AC418" s="186"/>
      <c r="AD418" s="18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7" t="str">
        <f>IF(Y423&lt;0,"NO PAGAR","COBRAR'")</f>
        <v>NO PAGAR</v>
      </c>
      <c r="Y424" s="18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87" t="str">
        <f>IF(C423&lt;0,"NO PAGAR","COBRAR'")</f>
        <v>NO PAGAR</v>
      </c>
      <c r="C425" s="18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0" t="s">
        <v>9</v>
      </c>
      <c r="C426" s="18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0" t="s">
        <v>9</v>
      </c>
      <c r="Y426" s="18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2" t="s">
        <v>7</v>
      </c>
      <c r="O429" s="183"/>
      <c r="P429" s="183"/>
      <c r="Q429" s="18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2" t="s">
        <v>7</v>
      </c>
      <c r="AK429" s="183"/>
      <c r="AL429" s="183"/>
      <c r="AM429" s="18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2" t="s">
        <v>7</v>
      </c>
      <c r="F434" s="183"/>
      <c r="G434" s="184"/>
      <c r="H434" s="5">
        <f>SUM(H420:H433)</f>
        <v>660</v>
      </c>
      <c r="V434" s="17"/>
      <c r="X434" s="11" t="s">
        <v>16</v>
      </c>
      <c r="Y434" s="10"/>
      <c r="AA434" s="182" t="s">
        <v>7</v>
      </c>
      <c r="AB434" s="183"/>
      <c r="AC434" s="18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8" t="s">
        <v>29</v>
      </c>
      <c r="AD458" s="188"/>
      <c r="AE458" s="18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85" t="s">
        <v>28</v>
      </c>
      <c r="I459" s="185"/>
      <c r="J459" s="185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8"/>
      <c r="AD459" s="188"/>
      <c r="AE459" s="188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85"/>
      <c r="I460" s="185"/>
      <c r="J460" s="185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8"/>
      <c r="AD460" s="188"/>
      <c r="AE460" s="188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86" t="s">
        <v>360</v>
      </c>
      <c r="F464" s="186"/>
      <c r="G464" s="186"/>
      <c r="H464" s="18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6" t="s">
        <v>204</v>
      </c>
      <c r="AB464" s="186"/>
      <c r="AC464" s="186"/>
      <c r="AD464" s="18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89" t="str">
        <f>IF(C469&lt;0,"NO PAGAR","COBRAR")</f>
        <v>NO PAGAR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NO PAGAR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2" t="s">
        <v>7</v>
      </c>
      <c r="O475" s="183"/>
      <c r="P475" s="183"/>
      <c r="Q475" s="18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2" t="s">
        <v>7</v>
      </c>
      <c r="AK475" s="183"/>
      <c r="AL475" s="183"/>
      <c r="AM475" s="18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2" t="s">
        <v>7</v>
      </c>
      <c r="F480" s="183"/>
      <c r="G480" s="184"/>
      <c r="H480" s="5">
        <f>SUM(H466:H479)</f>
        <v>170</v>
      </c>
      <c r="V480" s="17"/>
      <c r="X480" s="11" t="s">
        <v>914</v>
      </c>
      <c r="Y480" s="10">
        <f>AN477</f>
        <v>140</v>
      </c>
      <c r="AA480" s="182" t="s">
        <v>7</v>
      </c>
      <c r="AB480" s="183"/>
      <c r="AC480" s="18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85" t="s">
        <v>30</v>
      </c>
      <c r="I498" s="185"/>
      <c r="J498" s="185"/>
      <c r="V498" s="17"/>
      <c r="AA498" s="185" t="s">
        <v>31</v>
      </c>
      <c r="AB498" s="185"/>
      <c r="AC498" s="185"/>
    </row>
    <row r="499" spans="2:41">
      <c r="H499" s="185"/>
      <c r="I499" s="185"/>
      <c r="J499" s="185"/>
      <c r="V499" s="17"/>
      <c r="AA499" s="185"/>
      <c r="AB499" s="185"/>
      <c r="AC499" s="18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86" t="s">
        <v>204</v>
      </c>
      <c r="F503" s="186"/>
      <c r="G503" s="186"/>
      <c r="H503" s="186"/>
      <c r="V503" s="17"/>
      <c r="X503" s="23" t="s">
        <v>32</v>
      </c>
      <c r="Y503" s="20">
        <f>IF(B1284="PAGADO",0,C508)</f>
        <v>-237.65000000000032</v>
      </c>
      <c r="AA503" s="186" t="s">
        <v>360</v>
      </c>
      <c r="AB503" s="186"/>
      <c r="AC503" s="186"/>
      <c r="AD503" s="18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7" t="str">
        <f>IF(Y508&lt;0,"NO PAGAR","COBRAR'")</f>
        <v>NO PAGAR</v>
      </c>
      <c r="Y509" s="18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87" t="str">
        <f>IF(C508&lt;0,"NO PAGAR","COBRAR'")</f>
        <v>NO PAGAR</v>
      </c>
      <c r="C510" s="18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0" t="s">
        <v>9</v>
      </c>
      <c r="C511" s="18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0" t="s">
        <v>9</v>
      </c>
      <c r="Y511" s="18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2" t="s">
        <v>7</v>
      </c>
      <c r="F519" s="183"/>
      <c r="G519" s="18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2" t="s">
        <v>7</v>
      </c>
      <c r="AB519" s="183"/>
      <c r="AC519" s="18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2" t="s">
        <v>7</v>
      </c>
      <c r="O521" s="183"/>
      <c r="P521" s="183"/>
      <c r="Q521" s="184"/>
      <c r="R521" s="18">
        <f>SUM(R505:R520)</f>
        <v>130</v>
      </c>
      <c r="S521" s="3"/>
      <c r="V521" s="17"/>
      <c r="X521" s="12"/>
      <c r="Y521" s="158"/>
      <c r="AJ521" s="182" t="s">
        <v>7</v>
      </c>
      <c r="AK521" s="183"/>
      <c r="AL521" s="183"/>
      <c r="AM521" s="18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8" t="s">
        <v>29</v>
      </c>
      <c r="AD546" s="188"/>
      <c r="AE546" s="188"/>
    </row>
    <row r="547" spans="2:41">
      <c r="H547" s="185" t="s">
        <v>28</v>
      </c>
      <c r="I547" s="185"/>
      <c r="J547" s="185"/>
      <c r="V547" s="17"/>
      <c r="AC547" s="188"/>
      <c r="AD547" s="188"/>
      <c r="AE547" s="188"/>
    </row>
    <row r="548" spans="2:41">
      <c r="H548" s="185"/>
      <c r="I548" s="185"/>
      <c r="J548" s="185"/>
      <c r="V548" s="17"/>
      <c r="AC548" s="188"/>
      <c r="AD548" s="188"/>
      <c r="AE548" s="188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86" t="s">
        <v>360</v>
      </c>
      <c r="F550" s="186"/>
      <c r="G550" s="186"/>
      <c r="H550" s="186"/>
      <c r="V550" s="17"/>
      <c r="X550" s="23" t="s">
        <v>32</v>
      </c>
      <c r="Y550" s="20">
        <f>IF(B550="PAGADO",0,C555)</f>
        <v>-140.01000000000022</v>
      </c>
      <c r="AA550" s="186" t="s">
        <v>204</v>
      </c>
      <c r="AB550" s="186"/>
      <c r="AC550" s="186"/>
      <c r="AD550" s="18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89" t="str">
        <f>IF(C555&lt;0,"NO PAGAR","COBRAR")</f>
        <v>NO PAGAR</v>
      </c>
      <c r="C556" s="18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9" t="str">
        <f>IF(Y555&lt;0,"NO PAGAR","COBRAR")</f>
        <v>NO PAGAR</v>
      </c>
      <c r="Y556" s="18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0" t="s">
        <v>9</v>
      </c>
      <c r="C557" s="18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0" t="s">
        <v>9</v>
      </c>
      <c r="Y557" s="18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2" t="s">
        <v>7</v>
      </c>
      <c r="F566" s="183"/>
      <c r="G566" s="18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2" t="s">
        <v>7</v>
      </c>
      <c r="AB566" s="183"/>
      <c r="AC566" s="18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2" t="s">
        <v>7</v>
      </c>
      <c r="O568" s="183"/>
      <c r="P568" s="183"/>
      <c r="Q568" s="184"/>
      <c r="R568" s="18">
        <f>SUM(R552:R567)</f>
        <v>581.5</v>
      </c>
      <c r="S568" s="3"/>
      <c r="V568" s="17"/>
      <c r="X568" s="12"/>
      <c r="Y568" s="10"/>
      <c r="AJ568" s="182" t="s">
        <v>7</v>
      </c>
      <c r="AK568" s="183"/>
      <c r="AL568" s="183"/>
      <c r="AM568" s="18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85" t="s">
        <v>30</v>
      </c>
      <c r="I584" s="185"/>
      <c r="J584" s="185"/>
      <c r="V584" s="17"/>
      <c r="AA584" s="185" t="s">
        <v>31</v>
      </c>
      <c r="AB584" s="185"/>
      <c r="AC584" s="185"/>
    </row>
    <row r="585" spans="1:43">
      <c r="H585" s="185"/>
      <c r="I585" s="185"/>
      <c r="J585" s="185"/>
      <c r="V585" s="17"/>
      <c r="AA585" s="185"/>
      <c r="AB585" s="185"/>
      <c r="AC585" s="18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86" t="s">
        <v>204</v>
      </c>
      <c r="F589" s="186"/>
      <c r="G589" s="186"/>
      <c r="H589" s="186"/>
      <c r="V589" s="17"/>
      <c r="X589" s="23" t="s">
        <v>32</v>
      </c>
      <c r="Y589" s="20">
        <f>IF(B1383="PAGADO",0,C594)</f>
        <v>-95.040000000000191</v>
      </c>
      <c r="AA589" s="186" t="s">
        <v>360</v>
      </c>
      <c r="AB589" s="186"/>
      <c r="AC589" s="186"/>
      <c r="AD589" s="18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7" t="str">
        <f>IF(Y594&lt;0,"NO PAGAR","COBRAR'")</f>
        <v>NO PAGAR</v>
      </c>
      <c r="Y595" s="187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>
      <c r="B596" s="187" t="str">
        <f>IF(C594&lt;0,"NO PAGAR","COBRAR'")</f>
        <v>NO PAGAR</v>
      </c>
      <c r="C596" s="18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>
      <c r="B597" s="180" t="s">
        <v>9</v>
      </c>
      <c r="C597" s="18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0" t="s">
        <v>9</v>
      </c>
      <c r="Y597" s="181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2" t="s">
        <v>7</v>
      </c>
      <c r="F605" s="183"/>
      <c r="G605" s="18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2" t="s">
        <v>7</v>
      </c>
      <c r="AB605" s="183"/>
      <c r="AC605" s="18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2" t="s">
        <v>7</v>
      </c>
      <c r="O607" s="183"/>
      <c r="P607" s="183"/>
      <c r="Q607" s="184"/>
      <c r="R607" s="18">
        <f>SUM(R591:R606)</f>
        <v>900</v>
      </c>
      <c r="S607" s="3"/>
      <c r="V607" s="17"/>
      <c r="X607" s="12"/>
      <c r="Y607" s="10"/>
      <c r="AJ607" s="182" t="s">
        <v>7</v>
      </c>
      <c r="AK607" s="183"/>
      <c r="AL607" s="183"/>
      <c r="AM607" s="18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88" t="s">
        <v>29</v>
      </c>
      <c r="AD625" s="188"/>
      <c r="AE625" s="188"/>
    </row>
    <row r="626" spans="2:41">
      <c r="H626" s="185" t="s">
        <v>28</v>
      </c>
      <c r="I626" s="185"/>
      <c r="J626" s="185"/>
      <c r="V626" s="17"/>
      <c r="AC626" s="188"/>
      <c r="AD626" s="188"/>
      <c r="AE626" s="188"/>
    </row>
    <row r="627" spans="2:41">
      <c r="H627" s="185"/>
      <c r="I627" s="185"/>
      <c r="J627" s="185"/>
      <c r="V627" s="17"/>
      <c r="AC627" s="188"/>
      <c r="AD627" s="188"/>
      <c r="AE627" s="188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86" t="s">
        <v>204</v>
      </c>
      <c r="F631" s="186"/>
      <c r="G631" s="186"/>
      <c r="H631" s="186"/>
      <c r="V631" s="17"/>
      <c r="X631" s="23" t="s">
        <v>32</v>
      </c>
      <c r="Y631" s="20">
        <f>IF(B631="PAGADO",0,C636)</f>
        <v>-475.33000000000015</v>
      </c>
      <c r="AA631" s="186" t="s">
        <v>204</v>
      </c>
      <c r="AB631" s="186"/>
      <c r="AC631" s="186"/>
      <c r="AD631" s="18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1184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1135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1188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1137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89" t="str">
        <f>IF(C636&lt;0,"NO PAGAR","COBRAR")</f>
        <v>NO PAGAR</v>
      </c>
      <c r="C637" s="18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9" t="str">
        <f>IF(Y636&lt;0,"NO PAGAR","COBRAR")</f>
        <v>NO PAGAR</v>
      </c>
      <c r="Y637" s="18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0" t="s">
        <v>9</v>
      </c>
      <c r="C638" s="181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0" t="s">
        <v>9</v>
      </c>
      <c r="Y638" s="18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1134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2" t="s">
        <v>7</v>
      </c>
      <c r="F647" s="183"/>
      <c r="G647" s="18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2" t="s">
        <v>7</v>
      </c>
      <c r="AB647" s="183"/>
      <c r="AC647" s="18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2" t="s">
        <v>7</v>
      </c>
      <c r="O649" s="183"/>
      <c r="P649" s="183"/>
      <c r="Q649" s="184"/>
      <c r="R649" s="18">
        <f>SUM(R633:R648)</f>
        <v>296</v>
      </c>
      <c r="S649" s="3"/>
      <c r="V649" s="17"/>
      <c r="X649" s="12"/>
      <c r="Y649" s="10"/>
      <c r="AJ649" s="182" t="s">
        <v>7</v>
      </c>
      <c r="AK649" s="183"/>
      <c r="AL649" s="183"/>
      <c r="AM649" s="18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85" t="s">
        <v>30</v>
      </c>
      <c r="I671" s="185"/>
      <c r="J671" s="185"/>
      <c r="V671" s="17"/>
      <c r="AA671" s="185" t="s">
        <v>31</v>
      </c>
      <c r="AB671" s="185"/>
      <c r="AC671" s="185"/>
    </row>
    <row r="672" spans="1:43">
      <c r="H672" s="185"/>
      <c r="I672" s="185"/>
      <c r="J672" s="185"/>
      <c r="V672" s="17"/>
      <c r="AA672" s="185"/>
      <c r="AB672" s="185"/>
      <c r="AC672" s="18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-475.33000000000015</v>
      </c>
      <c r="E676" s="186" t="s">
        <v>20</v>
      </c>
      <c r="F676" s="186"/>
      <c r="G676" s="186"/>
      <c r="H676" s="186"/>
      <c r="V676" s="17"/>
      <c r="X676" s="23" t="s">
        <v>32</v>
      </c>
      <c r="Y676" s="20">
        <f>IF(B1476="PAGADO",0,C681)</f>
        <v>-1354.42</v>
      </c>
      <c r="AA676" s="186" t="s">
        <v>20</v>
      </c>
      <c r="AB676" s="186"/>
      <c r="AC676" s="186"/>
      <c r="AD676" s="186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1354.42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1354.42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-1354.42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-1354.42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7" t="str">
        <f>IF(Y681&lt;0,"NO PAGAR","COBRAR'")</f>
        <v>NO PAGAR</v>
      </c>
      <c r="Y682" s="18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87" t="str">
        <f>IF(C681&lt;0,"NO PAGAR","COBRAR'")</f>
        <v>NO PAGAR</v>
      </c>
      <c r="C683" s="18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0" t="s">
        <v>9</v>
      </c>
      <c r="C684" s="18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0" t="s">
        <v>9</v>
      </c>
      <c r="Y684" s="18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1354.42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82" t="s">
        <v>7</v>
      </c>
      <c r="F692" s="183"/>
      <c r="G692" s="184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2" t="s">
        <v>7</v>
      </c>
      <c r="AB692" s="183"/>
      <c r="AC692" s="184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82" t="s">
        <v>7</v>
      </c>
      <c r="O694" s="183"/>
      <c r="P694" s="183"/>
      <c r="Q694" s="184"/>
      <c r="R694" s="18">
        <f>SUM(R678:R693)</f>
        <v>0</v>
      </c>
      <c r="S694" s="3"/>
      <c r="V694" s="17"/>
      <c r="X694" s="12"/>
      <c r="Y694" s="10"/>
      <c r="AJ694" s="182" t="s">
        <v>7</v>
      </c>
      <c r="AK694" s="183"/>
      <c r="AL694" s="183"/>
      <c r="AM694" s="184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1354.42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1354.42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88" t="s">
        <v>29</v>
      </c>
      <c r="AD718" s="188"/>
      <c r="AE718" s="188"/>
    </row>
    <row r="719" spans="5:31">
      <c r="H719" s="185" t="s">
        <v>28</v>
      </c>
      <c r="I719" s="185"/>
      <c r="J719" s="185"/>
      <c r="V719" s="17"/>
      <c r="AC719" s="188"/>
      <c r="AD719" s="188"/>
      <c r="AE719" s="188"/>
    </row>
    <row r="720" spans="5:31">
      <c r="H720" s="185"/>
      <c r="I720" s="185"/>
      <c r="J720" s="185"/>
      <c r="V720" s="17"/>
      <c r="AC720" s="188"/>
      <c r="AD720" s="188"/>
      <c r="AE720" s="188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-1354.42</v>
      </c>
      <c r="E724" s="186" t="s">
        <v>20</v>
      </c>
      <c r="F724" s="186"/>
      <c r="G724" s="186"/>
      <c r="H724" s="186"/>
      <c r="V724" s="17"/>
      <c r="X724" s="23" t="s">
        <v>32</v>
      </c>
      <c r="Y724" s="20">
        <f>IF(B724="PAGADO",0,C729)</f>
        <v>-1354.42</v>
      </c>
      <c r="AA724" s="186" t="s">
        <v>20</v>
      </c>
      <c r="AB724" s="186"/>
      <c r="AC724" s="186"/>
      <c r="AD724" s="186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1354.42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1354.42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-1354.42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-1354.42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89" t="str">
        <f>IF(C729&lt;0,"NO PAGAR","COBRAR")</f>
        <v>NO PAGAR</v>
      </c>
      <c r="C730" s="189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9" t="str">
        <f>IF(Y729&lt;0,"NO PAGAR","COBRAR")</f>
        <v>NO PAGAR</v>
      </c>
      <c r="Y730" s="189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0" t="s">
        <v>9</v>
      </c>
      <c r="C731" s="181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0" t="s">
        <v>9</v>
      </c>
      <c r="Y731" s="18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1354.42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1354.42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2" t="s">
        <v>7</v>
      </c>
      <c r="F740" s="183"/>
      <c r="G740" s="184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2" t="s">
        <v>7</v>
      </c>
      <c r="AB740" s="183"/>
      <c r="AC740" s="184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2" t="s">
        <v>7</v>
      </c>
      <c r="O742" s="183"/>
      <c r="P742" s="183"/>
      <c r="Q742" s="184"/>
      <c r="R742" s="18">
        <f>SUM(R726:R741)</f>
        <v>0</v>
      </c>
      <c r="S742" s="3"/>
      <c r="V742" s="17"/>
      <c r="X742" s="12"/>
      <c r="Y742" s="10"/>
      <c r="AJ742" s="182" t="s">
        <v>7</v>
      </c>
      <c r="AK742" s="183"/>
      <c r="AL742" s="183"/>
      <c r="AM742" s="184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1354.42</v>
      </c>
      <c r="V751" s="17"/>
      <c r="X751" s="15" t="s">
        <v>18</v>
      </c>
      <c r="Y751" s="16">
        <f>SUM(Y732:Y750)</f>
        <v>1354.42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85" t="s">
        <v>30</v>
      </c>
      <c r="I764" s="185"/>
      <c r="J764" s="185"/>
      <c r="V764" s="17"/>
      <c r="AA764" s="185" t="s">
        <v>31</v>
      </c>
      <c r="AB764" s="185"/>
      <c r="AC764" s="185"/>
    </row>
    <row r="765" spans="1:43">
      <c r="H765" s="185"/>
      <c r="I765" s="185"/>
      <c r="J765" s="185"/>
      <c r="V765" s="17"/>
      <c r="AA765" s="185"/>
      <c r="AB765" s="185"/>
      <c r="AC765" s="185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-1354.42</v>
      </c>
      <c r="E769" s="186" t="s">
        <v>20</v>
      </c>
      <c r="F769" s="186"/>
      <c r="G769" s="186"/>
      <c r="H769" s="186"/>
      <c r="V769" s="17"/>
      <c r="X769" s="23" t="s">
        <v>32</v>
      </c>
      <c r="Y769" s="20">
        <f>IF(B1569="PAGADO",0,C774)</f>
        <v>-1354.42</v>
      </c>
      <c r="AA769" s="186" t="s">
        <v>20</v>
      </c>
      <c r="AB769" s="186"/>
      <c r="AC769" s="186"/>
      <c r="AD769" s="186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1354.42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1354.42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-1354.42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-1354.42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7" t="str">
        <f>IF(Y774&lt;0,"NO PAGAR","COBRAR'")</f>
        <v>NO PAGAR</v>
      </c>
      <c r="Y775" s="18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87" t="str">
        <f>IF(C774&lt;0,"NO PAGAR","COBRAR'")</f>
        <v>NO PAGAR</v>
      </c>
      <c r="C776" s="18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0" t="s">
        <v>9</v>
      </c>
      <c r="C777" s="181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0" t="s">
        <v>9</v>
      </c>
      <c r="Y777" s="181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1354.42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1354.42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2" t="s">
        <v>7</v>
      </c>
      <c r="F785" s="183"/>
      <c r="G785" s="184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2" t="s">
        <v>7</v>
      </c>
      <c r="AB785" s="183"/>
      <c r="AC785" s="184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2" t="s">
        <v>7</v>
      </c>
      <c r="O787" s="183"/>
      <c r="P787" s="183"/>
      <c r="Q787" s="184"/>
      <c r="R787" s="18">
        <f>SUM(R771:R786)</f>
        <v>0</v>
      </c>
      <c r="S787" s="3"/>
      <c r="V787" s="17"/>
      <c r="X787" s="12"/>
      <c r="Y787" s="10"/>
      <c r="AJ787" s="182" t="s">
        <v>7</v>
      </c>
      <c r="AK787" s="183"/>
      <c r="AL787" s="183"/>
      <c r="AM787" s="184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1354.42</v>
      </c>
      <c r="D797" t="s">
        <v>22</v>
      </c>
      <c r="E797" t="s">
        <v>21</v>
      </c>
      <c r="V797" s="17"/>
      <c r="X797" s="15" t="s">
        <v>18</v>
      </c>
      <c r="Y797" s="16">
        <f>SUM(Y778:Y796)</f>
        <v>1354.42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88" t="s">
        <v>29</v>
      </c>
      <c r="AD811" s="188"/>
      <c r="AE811" s="188"/>
    </row>
    <row r="812" spans="2:31">
      <c r="H812" s="185" t="s">
        <v>28</v>
      </c>
      <c r="I812" s="185"/>
      <c r="J812" s="185"/>
      <c r="V812" s="17"/>
      <c r="AC812" s="188"/>
      <c r="AD812" s="188"/>
      <c r="AE812" s="188"/>
    </row>
    <row r="813" spans="2:31">
      <c r="H813" s="185"/>
      <c r="I813" s="185"/>
      <c r="J813" s="185"/>
      <c r="V813" s="17"/>
      <c r="AC813" s="188"/>
      <c r="AD813" s="188"/>
      <c r="AE813" s="188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-1354.42</v>
      </c>
      <c r="E817" s="186" t="s">
        <v>20</v>
      </c>
      <c r="F817" s="186"/>
      <c r="G817" s="186"/>
      <c r="H817" s="186"/>
      <c r="V817" s="17"/>
      <c r="X817" s="23" t="s">
        <v>32</v>
      </c>
      <c r="Y817" s="20">
        <f>IF(B817="PAGADO",0,C822)</f>
        <v>-1354.42</v>
      </c>
      <c r="AA817" s="186" t="s">
        <v>20</v>
      </c>
      <c r="AB817" s="186"/>
      <c r="AC817" s="186"/>
      <c r="AD817" s="186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1354.42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1354.42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-1354.42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-1354.42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89" t="str">
        <f>IF(C822&lt;0,"NO PAGAR","COBRAR")</f>
        <v>NO PAGAR</v>
      </c>
      <c r="C823" s="189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9" t="str">
        <f>IF(Y822&lt;0,"NO PAGAR","COBRAR")</f>
        <v>NO PAGAR</v>
      </c>
      <c r="Y823" s="189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0" t="s">
        <v>9</v>
      </c>
      <c r="C824" s="181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0" t="s">
        <v>9</v>
      </c>
      <c r="Y824" s="181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1354.42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1354.42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2" t="s">
        <v>7</v>
      </c>
      <c r="F833" s="183"/>
      <c r="G833" s="184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2" t="s">
        <v>7</v>
      </c>
      <c r="AB833" s="183"/>
      <c r="AC833" s="184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2" t="s">
        <v>7</v>
      </c>
      <c r="O835" s="183"/>
      <c r="P835" s="183"/>
      <c r="Q835" s="184"/>
      <c r="R835" s="18">
        <f>SUM(R819:R834)</f>
        <v>0</v>
      </c>
      <c r="S835" s="3"/>
      <c r="V835" s="17"/>
      <c r="X835" s="12"/>
      <c r="Y835" s="10"/>
      <c r="AJ835" s="182" t="s">
        <v>7</v>
      </c>
      <c r="AK835" s="183"/>
      <c r="AL835" s="183"/>
      <c r="AM835" s="184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1354.42</v>
      </c>
      <c r="V844" s="17"/>
      <c r="X844" s="15" t="s">
        <v>18</v>
      </c>
      <c r="Y844" s="16">
        <f>SUM(Y825:Y843)</f>
        <v>1354.42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85" t="s">
        <v>30</v>
      </c>
      <c r="I857" s="185"/>
      <c r="J857" s="185"/>
      <c r="V857" s="17"/>
      <c r="AA857" s="185" t="s">
        <v>31</v>
      </c>
      <c r="AB857" s="185"/>
      <c r="AC857" s="185"/>
    </row>
    <row r="858" spans="1:43">
      <c r="H858" s="185"/>
      <c r="I858" s="185"/>
      <c r="J858" s="185"/>
      <c r="V858" s="17"/>
      <c r="AA858" s="185"/>
      <c r="AB858" s="185"/>
      <c r="AC858" s="185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-1354.42</v>
      </c>
      <c r="E862" s="186" t="s">
        <v>20</v>
      </c>
      <c r="F862" s="186"/>
      <c r="G862" s="186"/>
      <c r="H862" s="186"/>
      <c r="V862" s="17"/>
      <c r="X862" s="23" t="s">
        <v>32</v>
      </c>
      <c r="Y862" s="20">
        <f>IF(B1662="PAGADO",0,C867)</f>
        <v>-1354.42</v>
      </c>
      <c r="AA862" s="186" t="s">
        <v>20</v>
      </c>
      <c r="AB862" s="186"/>
      <c r="AC862" s="186"/>
      <c r="AD862" s="186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1354.42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1354.42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-1354.42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-1354.42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7" t="str">
        <f>IF(Y867&lt;0,"NO PAGAR","COBRAR'")</f>
        <v>NO PAGAR</v>
      </c>
      <c r="Y868" s="187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87" t="str">
        <f>IF(C867&lt;0,"NO PAGAR","COBRAR'")</f>
        <v>NO PAGAR</v>
      </c>
      <c r="C869" s="18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0" t="s">
        <v>9</v>
      </c>
      <c r="C870" s="181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0" t="s">
        <v>9</v>
      </c>
      <c r="Y870" s="181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1354.42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1354.42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2" t="s">
        <v>7</v>
      </c>
      <c r="F878" s="183"/>
      <c r="G878" s="184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2" t="s">
        <v>7</v>
      </c>
      <c r="AB878" s="183"/>
      <c r="AC878" s="184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2" t="s">
        <v>7</v>
      </c>
      <c r="O880" s="183"/>
      <c r="P880" s="183"/>
      <c r="Q880" s="184"/>
      <c r="R880" s="18">
        <f>SUM(R864:R879)</f>
        <v>0</v>
      </c>
      <c r="S880" s="3"/>
      <c r="V880" s="17"/>
      <c r="X880" s="12"/>
      <c r="Y880" s="10"/>
      <c r="AJ880" s="182" t="s">
        <v>7</v>
      </c>
      <c r="AK880" s="183"/>
      <c r="AL880" s="183"/>
      <c r="AM880" s="184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1354.42</v>
      </c>
      <c r="D890" t="s">
        <v>22</v>
      </c>
      <c r="E890" t="s">
        <v>21</v>
      </c>
      <c r="V890" s="17"/>
      <c r="X890" s="15" t="s">
        <v>18</v>
      </c>
      <c r="Y890" s="16">
        <f>SUM(Y871:Y889)</f>
        <v>1354.42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88" t="s">
        <v>29</v>
      </c>
      <c r="AD905" s="188"/>
      <c r="AE905" s="188"/>
    </row>
    <row r="906" spans="2:41">
      <c r="H906" s="185" t="s">
        <v>28</v>
      </c>
      <c r="I906" s="185"/>
      <c r="J906" s="185"/>
      <c r="V906" s="17"/>
      <c r="AC906" s="188"/>
      <c r="AD906" s="188"/>
      <c r="AE906" s="188"/>
    </row>
    <row r="907" spans="2:41">
      <c r="H907" s="185"/>
      <c r="I907" s="185"/>
      <c r="J907" s="185"/>
      <c r="V907" s="17"/>
      <c r="AC907" s="188"/>
      <c r="AD907" s="188"/>
      <c r="AE907" s="188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-1354.42</v>
      </c>
      <c r="E911" s="186" t="s">
        <v>20</v>
      </c>
      <c r="F911" s="186"/>
      <c r="G911" s="186"/>
      <c r="H911" s="186"/>
      <c r="V911" s="17"/>
      <c r="X911" s="23" t="s">
        <v>32</v>
      </c>
      <c r="Y911" s="20">
        <f>IF(B911="PAGADO",0,C916)</f>
        <v>-1354.42</v>
      </c>
      <c r="AA911" s="186" t="s">
        <v>20</v>
      </c>
      <c r="AB911" s="186"/>
      <c r="AC911" s="186"/>
      <c r="AD911" s="186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1354.42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1354.42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-1354.42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-1354.42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89" t="str">
        <f>IF(C916&lt;0,"NO PAGAR","COBRAR")</f>
        <v>NO PAGAR</v>
      </c>
      <c r="C917" s="189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9" t="str">
        <f>IF(Y916&lt;0,"NO PAGAR","COBRAR")</f>
        <v>NO PAGAR</v>
      </c>
      <c r="Y917" s="189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0" t="s">
        <v>9</v>
      </c>
      <c r="C918" s="181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0" t="s">
        <v>9</v>
      </c>
      <c r="Y918" s="181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1354.42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1354.42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2" t="s">
        <v>7</v>
      </c>
      <c r="F927" s="183"/>
      <c r="G927" s="184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2" t="s">
        <v>7</v>
      </c>
      <c r="AB927" s="183"/>
      <c r="AC927" s="184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2" t="s">
        <v>7</v>
      </c>
      <c r="O929" s="183"/>
      <c r="P929" s="183"/>
      <c r="Q929" s="184"/>
      <c r="R929" s="18">
        <f>SUM(R913:R928)</f>
        <v>0</v>
      </c>
      <c r="S929" s="3"/>
      <c r="V929" s="17"/>
      <c r="X929" s="12"/>
      <c r="Y929" s="10"/>
      <c r="AJ929" s="182" t="s">
        <v>7</v>
      </c>
      <c r="AK929" s="183"/>
      <c r="AL929" s="183"/>
      <c r="AM929" s="184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1354.42</v>
      </c>
      <c r="V938" s="17"/>
      <c r="X938" s="15" t="s">
        <v>18</v>
      </c>
      <c r="Y938" s="16">
        <f>SUM(Y919:Y937)</f>
        <v>1354.42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85" t="s">
        <v>30</v>
      </c>
      <c r="I951" s="185"/>
      <c r="J951" s="185"/>
      <c r="V951" s="17"/>
      <c r="AA951" s="185" t="s">
        <v>31</v>
      </c>
      <c r="AB951" s="185"/>
      <c r="AC951" s="185"/>
    </row>
    <row r="952" spans="1:43">
      <c r="H952" s="185"/>
      <c r="I952" s="185"/>
      <c r="J952" s="185"/>
      <c r="V952" s="17"/>
      <c r="AA952" s="185"/>
      <c r="AB952" s="185"/>
      <c r="AC952" s="185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-1354.42</v>
      </c>
      <c r="E956" s="186" t="s">
        <v>20</v>
      </c>
      <c r="F956" s="186"/>
      <c r="G956" s="186"/>
      <c r="H956" s="186"/>
      <c r="V956" s="17"/>
      <c r="X956" s="23" t="s">
        <v>32</v>
      </c>
      <c r="Y956" s="20">
        <f>IF(B1756="PAGADO",0,C961)</f>
        <v>-1354.42</v>
      </c>
      <c r="AA956" s="186" t="s">
        <v>20</v>
      </c>
      <c r="AB956" s="186"/>
      <c r="AC956" s="186"/>
      <c r="AD956" s="186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1354.42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1354.42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-1354.42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-1354.42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7" t="str">
        <f>IF(Y961&lt;0,"NO PAGAR","COBRAR'")</f>
        <v>NO PAGAR</v>
      </c>
      <c r="Y962" s="187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87" t="str">
        <f>IF(C961&lt;0,"NO PAGAR","COBRAR'")</f>
        <v>NO PAGAR</v>
      </c>
      <c r="C963" s="18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0" t="s">
        <v>9</v>
      </c>
      <c r="C964" s="181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0" t="s">
        <v>9</v>
      </c>
      <c r="Y964" s="181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1354.42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1354.42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2" t="s">
        <v>7</v>
      </c>
      <c r="F972" s="183"/>
      <c r="G972" s="184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2" t="s">
        <v>7</v>
      </c>
      <c r="AB972" s="183"/>
      <c r="AC972" s="184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2" t="s">
        <v>7</v>
      </c>
      <c r="O974" s="183"/>
      <c r="P974" s="183"/>
      <c r="Q974" s="184"/>
      <c r="R974" s="18">
        <f>SUM(R958:R973)</f>
        <v>0</v>
      </c>
      <c r="S974" s="3"/>
      <c r="V974" s="17"/>
      <c r="X974" s="12"/>
      <c r="Y974" s="10"/>
      <c r="AJ974" s="182" t="s">
        <v>7</v>
      </c>
      <c r="AK974" s="183"/>
      <c r="AL974" s="183"/>
      <c r="AM974" s="184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1354.42</v>
      </c>
      <c r="D984" t="s">
        <v>22</v>
      </c>
      <c r="E984" t="s">
        <v>21</v>
      </c>
      <c r="V984" s="17"/>
      <c r="X984" s="15" t="s">
        <v>18</v>
      </c>
      <c r="Y984" s="16">
        <f>SUM(Y965:Y983)</f>
        <v>1354.42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88" t="s">
        <v>29</v>
      </c>
      <c r="AD998" s="188"/>
      <c r="AE998" s="188"/>
    </row>
    <row r="999" spans="2:41">
      <c r="H999" s="185" t="s">
        <v>28</v>
      </c>
      <c r="I999" s="185"/>
      <c r="J999" s="185"/>
      <c r="V999" s="17"/>
      <c r="AC999" s="188"/>
      <c r="AD999" s="188"/>
      <c r="AE999" s="188"/>
    </row>
    <row r="1000" spans="2:41">
      <c r="H1000" s="185"/>
      <c r="I1000" s="185"/>
      <c r="J1000" s="185"/>
      <c r="V1000" s="17"/>
      <c r="AC1000" s="188"/>
      <c r="AD1000" s="188"/>
      <c r="AE1000" s="188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-1354.42</v>
      </c>
      <c r="E1004" s="186" t="s">
        <v>20</v>
      </c>
      <c r="F1004" s="186"/>
      <c r="G1004" s="186"/>
      <c r="H1004" s="186"/>
      <c r="V1004" s="17"/>
      <c r="X1004" s="23" t="s">
        <v>32</v>
      </c>
      <c r="Y1004" s="20">
        <f>IF(B1004="PAGADO",0,C1009)</f>
        <v>-1354.42</v>
      </c>
      <c r="AA1004" s="186" t="s">
        <v>20</v>
      </c>
      <c r="AB1004" s="186"/>
      <c r="AC1004" s="186"/>
      <c r="AD1004" s="186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1354.42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1354.42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-1354.42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-1354.42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89" t="str">
        <f>IF(C1009&lt;0,"NO PAGAR","COBRAR")</f>
        <v>NO PAGAR</v>
      </c>
      <c r="C1010" s="189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9" t="str">
        <f>IF(Y1009&lt;0,"NO PAGAR","COBRAR")</f>
        <v>NO PAGAR</v>
      </c>
      <c r="Y1010" s="189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0" t="s">
        <v>9</v>
      </c>
      <c r="C1011" s="181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0" t="s">
        <v>9</v>
      </c>
      <c r="Y1011" s="181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1354.42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1354.42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2" t="s">
        <v>7</v>
      </c>
      <c r="F1020" s="183"/>
      <c r="G1020" s="184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2" t="s">
        <v>7</v>
      </c>
      <c r="AB1020" s="183"/>
      <c r="AC1020" s="184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2" t="s">
        <v>7</v>
      </c>
      <c r="O1022" s="183"/>
      <c r="P1022" s="183"/>
      <c r="Q1022" s="184"/>
      <c r="R1022" s="18">
        <f>SUM(R1006:R1021)</f>
        <v>0</v>
      </c>
      <c r="S1022" s="3"/>
      <c r="V1022" s="17"/>
      <c r="X1022" s="12"/>
      <c r="Y1022" s="10"/>
      <c r="AJ1022" s="182" t="s">
        <v>7</v>
      </c>
      <c r="AK1022" s="183"/>
      <c r="AL1022" s="183"/>
      <c r="AM1022" s="184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1354.42</v>
      </c>
      <c r="V1031" s="17"/>
      <c r="X1031" s="15" t="s">
        <v>18</v>
      </c>
      <c r="Y1031" s="16">
        <f>SUM(Y1012:Y1030)</f>
        <v>1354.42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85" t="s">
        <v>30</v>
      </c>
      <c r="I1044" s="185"/>
      <c r="J1044" s="185"/>
      <c r="V1044" s="17"/>
      <c r="AA1044" s="185" t="s">
        <v>31</v>
      </c>
      <c r="AB1044" s="185"/>
      <c r="AC1044" s="185"/>
    </row>
    <row r="1045" spans="1:43">
      <c r="H1045" s="185"/>
      <c r="I1045" s="185"/>
      <c r="J1045" s="185"/>
      <c r="V1045" s="17"/>
      <c r="AA1045" s="185"/>
      <c r="AB1045" s="185"/>
      <c r="AC1045" s="185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-1354.42</v>
      </c>
      <c r="E1049" s="186" t="s">
        <v>20</v>
      </c>
      <c r="F1049" s="186"/>
      <c r="G1049" s="186"/>
      <c r="H1049" s="186"/>
      <c r="V1049" s="17"/>
      <c r="X1049" s="23" t="s">
        <v>32</v>
      </c>
      <c r="Y1049" s="20">
        <f>IF(B1849="PAGADO",0,C1054)</f>
        <v>-1354.42</v>
      </c>
      <c r="AA1049" s="186" t="s">
        <v>20</v>
      </c>
      <c r="AB1049" s="186"/>
      <c r="AC1049" s="186"/>
      <c r="AD1049" s="186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1354.42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1354.42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-1354.42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-1354.42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7" t="str">
        <f>IF(Y1054&lt;0,"NO PAGAR","COBRAR'")</f>
        <v>NO PAGAR</v>
      </c>
      <c r="Y1055" s="187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87" t="str">
        <f>IF(C1054&lt;0,"NO PAGAR","COBRAR'")</f>
        <v>NO PAGAR</v>
      </c>
      <c r="C1056" s="18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0" t="s">
        <v>9</v>
      </c>
      <c r="C1057" s="181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0" t="s">
        <v>9</v>
      </c>
      <c r="Y1057" s="181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1354.42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1354.42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2" t="s">
        <v>7</v>
      </c>
      <c r="F1065" s="183"/>
      <c r="G1065" s="184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2" t="s">
        <v>7</v>
      </c>
      <c r="AB1065" s="183"/>
      <c r="AC1065" s="184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2" t="s">
        <v>7</v>
      </c>
      <c r="O1067" s="183"/>
      <c r="P1067" s="183"/>
      <c r="Q1067" s="184"/>
      <c r="R1067" s="18">
        <f>SUM(R1051:R1066)</f>
        <v>0</v>
      </c>
      <c r="S1067" s="3"/>
      <c r="V1067" s="17"/>
      <c r="X1067" s="12"/>
      <c r="Y1067" s="10"/>
      <c r="AJ1067" s="182" t="s">
        <v>7</v>
      </c>
      <c r="AK1067" s="183"/>
      <c r="AL1067" s="183"/>
      <c r="AM1067" s="184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1354.42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1354.42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9"/>
  <sheetViews>
    <sheetView topLeftCell="W617" zoomScale="89" zoomScaleNormal="89" workbookViewId="0">
      <selection activeCell="Y632" sqref="Y63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20</v>
      </c>
      <c r="AB8" s="186"/>
      <c r="AC8" s="186"/>
      <c r="AD8" s="18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6" t="s">
        <v>20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8" t="s">
        <v>29</v>
      </c>
      <c r="AD100" s="188"/>
      <c r="AE100" s="188"/>
    </row>
    <row r="101" spans="2:41">
      <c r="H101" s="185" t="s">
        <v>28</v>
      </c>
      <c r="I101" s="185"/>
      <c r="J101" s="185"/>
      <c r="V101" s="17"/>
      <c r="AC101" s="188"/>
      <c r="AD101" s="188"/>
      <c r="AE101" s="188"/>
    </row>
    <row r="102" spans="2:41">
      <c r="H102" s="185"/>
      <c r="I102" s="185"/>
      <c r="J102" s="185"/>
      <c r="V102" s="17"/>
      <c r="AC102" s="188"/>
      <c r="AD102" s="188"/>
      <c r="AE102" s="18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6" t="s">
        <v>20</v>
      </c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>
      <c r="H147" s="185"/>
      <c r="I147" s="185"/>
      <c r="J147" s="185"/>
      <c r="V147" s="17"/>
      <c r="AA147" s="185"/>
      <c r="AB147" s="185"/>
      <c r="AC147" s="18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86" t="s">
        <v>20</v>
      </c>
      <c r="F151" s="186"/>
      <c r="G151" s="186"/>
      <c r="H151" s="186"/>
      <c r="V151" s="17"/>
      <c r="X151" s="23" t="s">
        <v>82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8" t="s">
        <v>29</v>
      </c>
      <c r="AD185" s="188"/>
      <c r="AE185" s="188"/>
    </row>
    <row r="186" spans="2:41">
      <c r="H186" s="185" t="s">
        <v>28</v>
      </c>
      <c r="I186" s="185"/>
      <c r="J186" s="185"/>
      <c r="V186" s="17"/>
      <c r="AC186" s="188"/>
      <c r="AD186" s="188"/>
      <c r="AE186" s="188"/>
    </row>
    <row r="187" spans="2:41">
      <c r="H187" s="185"/>
      <c r="I187" s="185"/>
      <c r="J187" s="185"/>
      <c r="V187" s="17"/>
      <c r="AC187" s="188"/>
      <c r="AD187" s="188"/>
      <c r="AE187" s="18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86" t="s">
        <v>20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2" t="s">
        <v>7</v>
      </c>
      <c r="F207" s="183"/>
      <c r="G207" s="18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>
      <c r="H232" s="185"/>
      <c r="I232" s="185"/>
      <c r="J232" s="185"/>
      <c r="V232" s="17"/>
      <c r="AA232" s="185"/>
      <c r="AB232" s="185"/>
      <c r="AC232" s="18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6" t="s">
        <v>20</v>
      </c>
      <c r="F236" s="186"/>
      <c r="G236" s="186"/>
      <c r="H236" s="186"/>
      <c r="V236" s="17"/>
      <c r="X236" s="23" t="s">
        <v>32</v>
      </c>
      <c r="Y236" s="20">
        <f>IF(B236="PAGADO",0,C241)</f>
        <v>0</v>
      </c>
      <c r="AA236" s="186" t="s">
        <v>20</v>
      </c>
      <c r="AB236" s="186"/>
      <c r="AC236" s="186"/>
      <c r="AD236" s="18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COBRAR'</v>
      </c>
      <c r="Y242" s="18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87" t="str">
        <f>IF(C241&lt;0,"NO PAGAR","COBRAR'")</f>
        <v>COBRAR'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8" t="s">
        <v>29</v>
      </c>
      <c r="AD277" s="188"/>
      <c r="AE277" s="188"/>
    </row>
    <row r="278" spans="2:41">
      <c r="H278" s="185" t="s">
        <v>28</v>
      </c>
      <c r="I278" s="185"/>
      <c r="J278" s="185"/>
      <c r="V278" s="17"/>
      <c r="AC278" s="188"/>
      <c r="AD278" s="188"/>
      <c r="AE278" s="188"/>
    </row>
    <row r="279" spans="2:41">
      <c r="H279" s="185"/>
      <c r="I279" s="185"/>
      <c r="J279" s="185"/>
      <c r="V279" s="17"/>
      <c r="AC279" s="188"/>
      <c r="AD279" s="188"/>
      <c r="AE279" s="18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>
      <c r="H324" s="185"/>
      <c r="I324" s="185"/>
      <c r="J324" s="185"/>
      <c r="V324" s="17"/>
      <c r="AA324" s="185"/>
      <c r="AB324" s="185"/>
      <c r="AC324" s="18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86" t="s">
        <v>20</v>
      </c>
      <c r="F328" s="186"/>
      <c r="G328" s="186"/>
      <c r="H328" s="186"/>
      <c r="V328" s="17"/>
      <c r="X328" s="23" t="s">
        <v>156</v>
      </c>
      <c r="Y328" s="20">
        <f>IF(B1079="PAGADO",0,C333)</f>
        <v>0</v>
      </c>
      <c r="AA328" s="186" t="s">
        <v>20</v>
      </c>
      <c r="AB328" s="186"/>
      <c r="AC328" s="186"/>
      <c r="AD328" s="18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COBRAR'</v>
      </c>
      <c r="Y334" s="18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87" t="str">
        <f>IF(C333&lt;0,"NO PAGAR","COBRAR'")</f>
        <v>COBRAR'</v>
      </c>
      <c r="C335" s="18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5" t="s">
        <v>28</v>
      </c>
      <c r="I371" s="185"/>
      <c r="J371" s="185"/>
      <c r="V371" s="17"/>
    </row>
    <row r="372" spans="2:41">
      <c r="H372" s="185"/>
      <c r="I372" s="185"/>
      <c r="J372" s="185"/>
      <c r="V372" s="17"/>
    </row>
    <row r="373" spans="2:41">
      <c r="V373" s="17"/>
      <c r="X373" s="199" t="s">
        <v>64</v>
      </c>
      <c r="AB373" s="196" t="s">
        <v>29</v>
      </c>
      <c r="AC373" s="196"/>
      <c r="AD373" s="196"/>
    </row>
    <row r="374" spans="2:41">
      <c r="V374" s="17"/>
      <c r="X374" s="199"/>
      <c r="AB374" s="196"/>
      <c r="AC374" s="196"/>
      <c r="AD374" s="196"/>
    </row>
    <row r="375" spans="2:41" ht="23.25">
      <c r="B375" s="22" t="s">
        <v>64</v>
      </c>
      <c r="V375" s="17"/>
      <c r="X375" s="199"/>
      <c r="AB375" s="196"/>
      <c r="AC375" s="196"/>
      <c r="AD375" s="196"/>
    </row>
    <row r="376" spans="2:41" ht="23.25">
      <c r="B376" s="23" t="s">
        <v>130</v>
      </c>
      <c r="C376" s="20">
        <f>IF(X328="PAGADO",0,Y333)</f>
        <v>0</v>
      </c>
      <c r="E376" s="186" t="s">
        <v>930</v>
      </c>
      <c r="F376" s="186"/>
      <c r="G376" s="186"/>
      <c r="H376" s="186"/>
      <c r="V376" s="17"/>
      <c r="X376" s="23" t="s">
        <v>32</v>
      </c>
      <c r="Y376" s="20">
        <f>IF(B376="PAGADO",0,C381)</f>
        <v>0</v>
      </c>
      <c r="AA376" s="186" t="s">
        <v>555</v>
      </c>
      <c r="AB376" s="186"/>
      <c r="AC376" s="186"/>
      <c r="AD376" s="18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89" t="str">
        <f>IF(C381&lt;0,"NO PAGAR","COBRAR")</f>
        <v>COBRAR</v>
      </c>
      <c r="C382" s="18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COBRAR</v>
      </c>
      <c r="Y382" s="18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0" t="s">
        <v>9</v>
      </c>
      <c r="C383" s="18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2" t="s">
        <v>7</v>
      </c>
      <c r="AB392" s="183"/>
      <c r="AC392" s="18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2" t="s">
        <v>7</v>
      </c>
      <c r="O394" s="183"/>
      <c r="P394" s="183"/>
      <c r="Q394" s="184"/>
      <c r="R394" s="18">
        <f>SUM(R378:R393)</f>
        <v>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>
      <c r="B395" s="12"/>
      <c r="C395" s="10"/>
      <c r="E395" s="182" t="s">
        <v>7</v>
      </c>
      <c r="F395" s="183"/>
      <c r="G395" s="18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85" t="s">
        <v>31</v>
      </c>
      <c r="AB410" s="185"/>
      <c r="AC410" s="185"/>
    </row>
    <row r="411" spans="1:43" ht="15" customHeight="1">
      <c r="H411" s="76"/>
      <c r="I411" s="76"/>
      <c r="J411" s="76"/>
      <c r="V411" s="17"/>
      <c r="AA411" s="185"/>
      <c r="AB411" s="185"/>
      <c r="AC411" s="185"/>
    </row>
    <row r="412" spans="1:43">
      <c r="B412" s="198" t="s">
        <v>64</v>
      </c>
      <c r="F412" s="197" t="s">
        <v>30</v>
      </c>
      <c r="G412" s="197"/>
      <c r="H412" s="197"/>
      <c r="V412" s="17"/>
    </row>
    <row r="413" spans="1:43">
      <c r="B413" s="198"/>
      <c r="F413" s="197"/>
      <c r="G413" s="197"/>
      <c r="H413" s="197"/>
      <c r="V413" s="17"/>
    </row>
    <row r="414" spans="1:43" ht="26.25" customHeight="1">
      <c r="B414" s="198"/>
      <c r="F414" s="197"/>
      <c r="G414" s="197"/>
      <c r="H414" s="19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86" t="s">
        <v>555</v>
      </c>
      <c r="F415" s="186"/>
      <c r="G415" s="186"/>
      <c r="H415" s="186"/>
      <c r="V415" s="17"/>
      <c r="X415" s="23" t="s">
        <v>32</v>
      </c>
      <c r="Y415" s="20">
        <f>IF(B415="PAGADO",0,C420)</f>
        <v>0</v>
      </c>
      <c r="AA415" s="186" t="s">
        <v>555</v>
      </c>
      <c r="AB415" s="186"/>
      <c r="AC415" s="186"/>
      <c r="AD415" s="18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7" t="str">
        <f>IF(Y420&lt;0,"NO PAGAR","COBRAR'")</f>
        <v>NO PAGAR</v>
      </c>
      <c r="Y421" s="18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87" t="str">
        <f>IF(C420&lt;0,"NO PAGAR","COBRAR'")</f>
        <v>COBRAR'</v>
      </c>
      <c r="C422" s="18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2" t="s">
        <v>7</v>
      </c>
      <c r="AK425" s="183"/>
      <c r="AL425" s="183"/>
      <c r="AM425" s="18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2" t="s">
        <v>7</v>
      </c>
      <c r="F431" s="183"/>
      <c r="G431" s="18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2" t="s">
        <v>7</v>
      </c>
      <c r="O433" s="183"/>
      <c r="P433" s="183"/>
      <c r="Q433" s="18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98" t="s">
        <v>66</v>
      </c>
      <c r="F449" s="197" t="s">
        <v>28</v>
      </c>
      <c r="G449" s="197"/>
      <c r="H449" s="197"/>
      <c r="V449" s="17"/>
      <c r="X449" s="199" t="s">
        <v>66</v>
      </c>
      <c r="AB449" s="196" t="s">
        <v>29</v>
      </c>
      <c r="AC449" s="196"/>
      <c r="AD449" s="196"/>
    </row>
    <row r="450" spans="2:41">
      <c r="B450" s="198"/>
      <c r="F450" s="197"/>
      <c r="G450" s="197"/>
      <c r="H450" s="197"/>
      <c r="V450" s="17"/>
      <c r="X450" s="199"/>
      <c r="AB450" s="196"/>
      <c r="AC450" s="196"/>
      <c r="AD450" s="196"/>
    </row>
    <row r="451" spans="2:41" ht="23.25" customHeight="1">
      <c r="B451" s="198"/>
      <c r="F451" s="197"/>
      <c r="G451" s="197"/>
      <c r="H451" s="197"/>
      <c r="V451" s="17"/>
      <c r="X451" s="199"/>
      <c r="AB451" s="196"/>
      <c r="AC451" s="196"/>
      <c r="AD451" s="196"/>
    </row>
    <row r="452" spans="2:41" ht="23.25">
      <c r="B452" s="23" t="s">
        <v>32</v>
      </c>
      <c r="C452" s="20">
        <f>IF(X415="PAGADO",0,Y420)</f>
        <v>-64.009999999999991</v>
      </c>
      <c r="E452" s="186" t="s">
        <v>555</v>
      </c>
      <c r="F452" s="186"/>
      <c r="G452" s="186"/>
      <c r="H452" s="186"/>
      <c r="V452" s="17"/>
      <c r="X452" s="23" t="s">
        <v>32</v>
      </c>
      <c r="Y452" s="20">
        <f>IF(B452="PAGADO",0,C457)</f>
        <v>27.330000000000013</v>
      </c>
      <c r="AA452" s="186" t="s">
        <v>555</v>
      </c>
      <c r="AB452" s="186"/>
      <c r="AC452" s="186"/>
      <c r="AD452" s="18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89" t="str">
        <f>IF(C457&lt;0,"NO PAGAR","COBRAR")</f>
        <v>COBRAR</v>
      </c>
      <c r="C458" s="18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9" t="str">
        <f>IF(Y457&lt;0,"NO PAGAR","COBRAR")</f>
        <v>NO PAGAR</v>
      </c>
      <c r="Y458" s="18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0" t="s">
        <v>9</v>
      </c>
      <c r="C459" s="18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0" t="s">
        <v>9</v>
      </c>
      <c r="Y459" s="18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2" t="s">
        <v>7</v>
      </c>
      <c r="F468" s="183"/>
      <c r="G468" s="18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2" t="s">
        <v>7</v>
      </c>
      <c r="AB468" s="183"/>
      <c r="AC468" s="18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2" t="s">
        <v>7</v>
      </c>
      <c r="O470" s="183"/>
      <c r="P470" s="183"/>
      <c r="Q470" s="18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2" t="s">
        <v>7</v>
      </c>
      <c r="AK472" s="183"/>
      <c r="AL472" s="183"/>
      <c r="AM472" s="18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98" t="s">
        <v>66</v>
      </c>
      <c r="F488" s="202" t="s">
        <v>30</v>
      </c>
      <c r="G488" s="202"/>
      <c r="H488" s="202"/>
      <c r="V488" s="17"/>
      <c r="X488" s="199" t="s">
        <v>66</v>
      </c>
      <c r="AB488" s="197" t="s">
        <v>31</v>
      </c>
      <c r="AC488" s="197"/>
      <c r="AD488" s="197"/>
    </row>
    <row r="489" spans="1:43" ht="15" customHeight="1">
      <c r="B489" s="198"/>
      <c r="F489" s="202"/>
      <c r="G489" s="202"/>
      <c r="H489" s="202"/>
      <c r="V489" s="17"/>
      <c r="X489" s="199"/>
      <c r="AB489" s="197"/>
      <c r="AC489" s="197"/>
      <c r="AD489" s="197"/>
    </row>
    <row r="490" spans="1:43" ht="23.25" customHeight="1">
      <c r="B490" s="198"/>
      <c r="F490" s="202"/>
      <c r="G490" s="202"/>
      <c r="H490" s="202"/>
      <c r="V490" s="17"/>
      <c r="X490" s="199"/>
      <c r="AB490" s="197"/>
      <c r="AC490" s="197"/>
      <c r="AD490" s="197"/>
    </row>
    <row r="491" spans="1:43" ht="23.25">
      <c r="B491" s="23" t="s">
        <v>82</v>
      </c>
      <c r="C491" s="20">
        <f>IF(X452="PAGADO",0,Y457)</f>
        <v>-239.15</v>
      </c>
      <c r="E491" s="186" t="s">
        <v>555</v>
      </c>
      <c r="F491" s="186"/>
      <c r="G491" s="186"/>
      <c r="H491" s="186"/>
      <c r="V491" s="17"/>
      <c r="X491" s="23" t="s">
        <v>32</v>
      </c>
      <c r="Y491" s="20">
        <f>IF(B491="PAGADO",0,C496)</f>
        <v>0</v>
      </c>
      <c r="AA491" s="186" t="s">
        <v>555</v>
      </c>
      <c r="AB491" s="186"/>
      <c r="AC491" s="186"/>
      <c r="AD491" s="18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7" t="str">
        <f>IF(Y496&lt;0,"NO PAGAR","COBRAR'")</f>
        <v>COBRAR'</v>
      </c>
      <c r="Y497" s="18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87" t="str">
        <f>IF(C496&lt;0,"NO PAGAR","COBRAR'")</f>
        <v>COBRAR'</v>
      </c>
      <c r="C498" s="18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0" t="s">
        <v>9</v>
      </c>
      <c r="C499" s="18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0" t="s">
        <v>9</v>
      </c>
      <c r="Y499" s="18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2" t="s">
        <v>7</v>
      </c>
      <c r="F507" s="183"/>
      <c r="G507" s="18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2" t="s">
        <v>7</v>
      </c>
      <c r="AB507" s="183"/>
      <c r="AC507" s="18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2" t="s">
        <v>7</v>
      </c>
      <c r="O509" s="183"/>
      <c r="P509" s="183"/>
      <c r="Q509" s="184"/>
      <c r="R509" s="18">
        <f>SUM(R493:R508)</f>
        <v>25</v>
      </c>
      <c r="S509" s="3"/>
      <c r="V509" s="17"/>
      <c r="X509" s="12"/>
      <c r="Y509" s="10"/>
      <c r="AJ509" s="182" t="s">
        <v>7</v>
      </c>
      <c r="AK509" s="183"/>
      <c r="AL509" s="183"/>
      <c r="AM509" s="18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88" t="s">
        <v>29</v>
      </c>
      <c r="AD532" s="188"/>
      <c r="AE532" s="188"/>
    </row>
    <row r="533" spans="2:41" ht="15" customHeight="1">
      <c r="I533" s="76"/>
      <c r="J533" s="76"/>
      <c r="V533" s="17"/>
      <c r="AC533" s="188"/>
      <c r="AD533" s="188"/>
      <c r="AE533" s="188"/>
    </row>
    <row r="534" spans="2:41" ht="15" customHeight="1">
      <c r="H534" s="76"/>
      <c r="I534" s="76"/>
      <c r="J534" s="76"/>
      <c r="V534" s="17"/>
      <c r="AC534" s="188"/>
      <c r="AD534" s="188"/>
      <c r="AE534" s="188"/>
    </row>
    <row r="535" spans="2:41">
      <c r="B535" s="199" t="s">
        <v>67</v>
      </c>
      <c r="F535" s="197" t="s">
        <v>28</v>
      </c>
      <c r="G535" s="197"/>
      <c r="H535" s="197"/>
      <c r="V535" s="17"/>
    </row>
    <row r="536" spans="2:41">
      <c r="B536" s="199"/>
      <c r="F536" s="197"/>
      <c r="G536" s="197"/>
      <c r="H536" s="197"/>
      <c r="V536" s="17"/>
    </row>
    <row r="537" spans="2:41" ht="26.25" customHeight="1">
      <c r="B537" s="199"/>
      <c r="F537" s="197"/>
      <c r="G537" s="197"/>
      <c r="H537" s="19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86" t="s">
        <v>555</v>
      </c>
      <c r="F538" s="186"/>
      <c r="G538" s="186"/>
      <c r="H538" s="186"/>
      <c r="V538" s="17"/>
      <c r="X538" s="23" t="s">
        <v>32</v>
      </c>
      <c r="Y538" s="20">
        <f>IF(B538="PAGADO",0,C543)</f>
        <v>-76.499999999999773</v>
      </c>
      <c r="AA538" s="186" t="s">
        <v>555</v>
      </c>
      <c r="AB538" s="186"/>
      <c r="AC538" s="186"/>
      <c r="AD538" s="18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89" t="str">
        <f>IF(C543&lt;0,"NO PAGAR","COBRAR")</f>
        <v>NO PAGAR</v>
      </c>
      <c r="C544" s="18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9" t="str">
        <f>IF(Y543&lt;0,"NO PAGAR","COBRAR")</f>
        <v>COBRAR</v>
      </c>
      <c r="Y544" s="189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0" t="s">
        <v>9</v>
      </c>
      <c r="C545" s="18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0" t="s">
        <v>9</v>
      </c>
      <c r="Y545" s="18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2" t="s">
        <v>7</v>
      </c>
      <c r="F554" s="183"/>
      <c r="G554" s="18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2" t="s">
        <v>7</v>
      </c>
      <c r="AB554" s="183"/>
      <c r="AC554" s="18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2" t="s">
        <v>7</v>
      </c>
      <c r="O556" s="183"/>
      <c r="P556" s="183"/>
      <c r="Q556" s="184"/>
      <c r="R556" s="18">
        <f>SUM(R540:R555)</f>
        <v>985.81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85" t="s">
        <v>31</v>
      </c>
      <c r="AB573" s="185"/>
      <c r="AC573" s="185"/>
    </row>
    <row r="574" spans="1:43" ht="15" customHeight="1">
      <c r="H574" s="76"/>
      <c r="I574" s="76"/>
      <c r="J574" s="76"/>
      <c r="V574" s="17"/>
      <c r="AA574" s="185"/>
      <c r="AB574" s="185"/>
      <c r="AC574" s="185"/>
    </row>
    <row r="575" spans="1:43">
      <c r="B575" s="198" t="s">
        <v>67</v>
      </c>
      <c r="F575" s="197" t="s">
        <v>30</v>
      </c>
      <c r="G575" s="197"/>
      <c r="H575" s="197"/>
      <c r="V575" s="17"/>
    </row>
    <row r="576" spans="1:43">
      <c r="B576" s="198"/>
      <c r="F576" s="197"/>
      <c r="G576" s="197"/>
      <c r="H576" s="197"/>
      <c r="V576" s="17"/>
    </row>
    <row r="577" spans="2:41" ht="26.25" customHeight="1">
      <c r="B577" s="198"/>
      <c r="F577" s="197"/>
      <c r="G577" s="197"/>
      <c r="H577" s="197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86" t="s">
        <v>555</v>
      </c>
      <c r="F578" s="186"/>
      <c r="G578" s="186"/>
      <c r="H578" s="186"/>
      <c r="V578" s="17"/>
      <c r="X578" s="23" t="s">
        <v>32</v>
      </c>
      <c r="Y578" s="20">
        <f>IF(B578="PAGADO",0,C583)</f>
        <v>0</v>
      </c>
      <c r="AA578" s="186" t="s">
        <v>555</v>
      </c>
      <c r="AB578" s="186"/>
      <c r="AC578" s="186"/>
      <c r="AD578" s="18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7" t="str">
        <f>IF(Y583&lt;0,"NO PAGAR","COBRAR'")</f>
        <v>COBRAR'</v>
      </c>
      <c r="Y584" s="18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87" t="str">
        <f>IF(C583&lt;0,"NO PAGAR","COBRAR'")</f>
        <v>COBRAR'</v>
      </c>
      <c r="C585" s="18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0" t="s">
        <v>9</v>
      </c>
      <c r="C586" s="18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0" t="s">
        <v>9</v>
      </c>
      <c r="Y586" s="18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2" t="s">
        <v>7</v>
      </c>
      <c r="F594" s="183"/>
      <c r="G594" s="18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2" t="s">
        <v>7</v>
      </c>
      <c r="AB594" s="183"/>
      <c r="AC594" s="18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2" t="s">
        <v>7</v>
      </c>
      <c r="O596" s="183"/>
      <c r="P596" s="183"/>
      <c r="Q596" s="184"/>
      <c r="R596" s="18">
        <f>SUM(R580:R595)</f>
        <v>0</v>
      </c>
      <c r="S596" s="3"/>
      <c r="V596" s="17"/>
      <c r="X596" s="12"/>
      <c r="Y596" s="10"/>
      <c r="AJ596" s="182" t="s">
        <v>7</v>
      </c>
      <c r="AK596" s="183"/>
      <c r="AL596" s="183"/>
      <c r="AM596" s="18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88" t="s">
        <v>29</v>
      </c>
      <c r="AD614" s="188"/>
      <c r="AE614" s="188"/>
    </row>
    <row r="615" spans="2:41" ht="15" customHeight="1">
      <c r="I615" s="76"/>
      <c r="J615" s="76"/>
      <c r="V615" s="17"/>
      <c r="AC615" s="188"/>
      <c r="AD615" s="188"/>
      <c r="AE615" s="188"/>
    </row>
    <row r="616" spans="2:41" ht="15" customHeight="1">
      <c r="H616" s="76"/>
      <c r="I616" s="76"/>
      <c r="J616" s="76"/>
      <c r="V616" s="17"/>
      <c r="AC616" s="188"/>
      <c r="AD616" s="188"/>
      <c r="AE616" s="188"/>
    </row>
    <row r="617" spans="2:41">
      <c r="B617" s="199" t="s">
        <v>68</v>
      </c>
      <c r="F617" s="197" t="s">
        <v>28</v>
      </c>
      <c r="G617" s="197"/>
      <c r="H617" s="197"/>
      <c r="V617" s="17"/>
    </row>
    <row r="618" spans="2:41">
      <c r="B618" s="199"/>
      <c r="F618" s="197"/>
      <c r="G618" s="197"/>
      <c r="H618" s="197"/>
      <c r="V618" s="17"/>
    </row>
    <row r="619" spans="2:41" ht="26.25" customHeight="1">
      <c r="B619" s="199"/>
      <c r="F619" s="197"/>
      <c r="G619" s="197"/>
      <c r="H619" s="197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86" t="s">
        <v>555</v>
      </c>
      <c r="F620" s="186"/>
      <c r="G620" s="186"/>
      <c r="H620" s="186"/>
      <c r="V620" s="17"/>
      <c r="X620" s="23" t="s">
        <v>32</v>
      </c>
      <c r="Y620" s="20">
        <f>IF(B620="PAGADO",0,C625)</f>
        <v>0</v>
      </c>
      <c r="AA620" s="186" t="s">
        <v>1177</v>
      </c>
      <c r="AB620" s="186"/>
      <c r="AC620" s="186"/>
      <c r="AD620" s="18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89" t="str">
        <f>IF(C625&lt;0,"NO PAGAR","COBRAR")</f>
        <v>COBRAR</v>
      </c>
      <c r="C626" s="18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9" t="str">
        <f>IF(Y625&lt;0,"NO PAGAR","COBRAR")</f>
        <v>COBRAR</v>
      </c>
      <c r="Y626" s="18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0" t="s">
        <v>9</v>
      </c>
      <c r="C627" s="18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0" t="s">
        <v>9</v>
      </c>
      <c r="Y627" s="18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1189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2" t="s">
        <v>7</v>
      </c>
      <c r="F636" s="183"/>
      <c r="G636" s="18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2" t="s">
        <v>7</v>
      </c>
      <c r="AB636" s="183"/>
      <c r="AC636" s="18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2" t="s">
        <v>7</v>
      </c>
      <c r="O638" s="183"/>
      <c r="P638" s="183"/>
      <c r="Q638" s="184"/>
      <c r="R638" s="18">
        <f>SUM(R622:R637)</f>
        <v>0</v>
      </c>
      <c r="S638" s="3"/>
      <c r="V638" s="17"/>
      <c r="X638" s="12"/>
      <c r="Y638" s="10"/>
      <c r="AJ638" s="182" t="s">
        <v>7</v>
      </c>
      <c r="AK638" s="183"/>
      <c r="AL638" s="183"/>
      <c r="AM638" s="18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85" t="s">
        <v>31</v>
      </c>
      <c r="AB656" s="185"/>
      <c r="AC656" s="185"/>
    </row>
    <row r="657" spans="2:41" ht="15" customHeight="1">
      <c r="H657" s="76"/>
      <c r="I657" s="76"/>
      <c r="J657" s="76"/>
      <c r="V657" s="17"/>
      <c r="AA657" s="185"/>
      <c r="AB657" s="185"/>
      <c r="AC657" s="185"/>
    </row>
    <row r="658" spans="2:41">
      <c r="B658" s="198" t="s">
        <v>68</v>
      </c>
      <c r="F658" s="197" t="s">
        <v>30</v>
      </c>
      <c r="G658" s="197"/>
      <c r="H658" s="197"/>
      <c r="V658" s="17"/>
    </row>
    <row r="659" spans="2:41">
      <c r="B659" s="198"/>
      <c r="F659" s="197"/>
      <c r="G659" s="197"/>
      <c r="H659" s="197"/>
      <c r="V659" s="17"/>
    </row>
    <row r="660" spans="2:41" ht="26.25" customHeight="1">
      <c r="B660" s="198"/>
      <c r="F660" s="197"/>
      <c r="G660" s="197"/>
      <c r="H660" s="197"/>
      <c r="V660" s="17"/>
      <c r="X660" s="22" t="s">
        <v>68</v>
      </c>
    </row>
    <row r="661" spans="2:41" ht="23.25">
      <c r="B661" s="23" t="s">
        <v>32</v>
      </c>
      <c r="C661" s="20">
        <f>IF(X620="PAGADO",0,C625)</f>
        <v>898.13</v>
      </c>
      <c r="E661" s="186" t="s">
        <v>555</v>
      </c>
      <c r="F661" s="186"/>
      <c r="G661" s="186"/>
      <c r="H661" s="186"/>
      <c r="V661" s="17"/>
      <c r="X661" s="23" t="s">
        <v>32</v>
      </c>
      <c r="Y661" s="20">
        <f>IF(B1461="PAGADO",0,C666)</f>
        <v>898.13</v>
      </c>
      <c r="AA661" s="186" t="s">
        <v>20</v>
      </c>
      <c r="AB661" s="186"/>
      <c r="AC661" s="186"/>
      <c r="AD661" s="18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898.13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898.13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898.13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898.13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3" t="str">
        <f>IF(C666&lt;0,"NO PAGAR","COBRAR'")</f>
        <v>COBRAR'</v>
      </c>
      <c r="C667" s="20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7" t="str">
        <f>IF(Y666&lt;0,"NO PAGAR","COBRAR'")</f>
        <v>COBRAR'</v>
      </c>
      <c r="Y667" s="18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04"/>
      <c r="C668" s="20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0" t="s">
        <v>9</v>
      </c>
      <c r="C669" s="18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0" t="s">
        <v>9</v>
      </c>
      <c r="Y669" s="18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16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1"/>
      <c r="C688" s="10"/>
      <c r="V688" s="17"/>
      <c r="X688" s="11"/>
      <c r="Y688" s="10"/>
    </row>
    <row r="689" spans="2:31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0</v>
      </c>
      <c r="Z689" t="s">
        <v>22</v>
      </c>
      <c r="AA689" t="s">
        <v>21</v>
      </c>
    </row>
    <row r="690" spans="2:31">
      <c r="E690" s="1" t="s">
        <v>19</v>
      </c>
      <c r="V690" s="17"/>
      <c r="AA690" s="1" t="s">
        <v>19</v>
      </c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  <c r="AC703" s="188" t="s">
        <v>29</v>
      </c>
      <c r="AD703" s="188"/>
      <c r="AE703" s="188"/>
    </row>
    <row r="704" spans="2:31" ht="15" customHeight="1">
      <c r="I704" s="76"/>
      <c r="J704" s="76"/>
      <c r="V704" s="17"/>
      <c r="AC704" s="188"/>
      <c r="AD704" s="188"/>
      <c r="AE704" s="188"/>
    </row>
    <row r="705" spans="2:41" ht="15" customHeight="1">
      <c r="H705" s="76"/>
      <c r="I705" s="76"/>
      <c r="J705" s="76"/>
      <c r="V705" s="17"/>
      <c r="AC705" s="188"/>
      <c r="AD705" s="188"/>
      <c r="AE705" s="188"/>
    </row>
    <row r="706" spans="2:41">
      <c r="B706" s="199" t="s">
        <v>69</v>
      </c>
      <c r="F706" s="197" t="s">
        <v>28</v>
      </c>
      <c r="G706" s="197"/>
      <c r="H706" s="197"/>
      <c r="V706" s="17"/>
    </row>
    <row r="707" spans="2:41">
      <c r="B707" s="199"/>
      <c r="F707" s="197"/>
      <c r="G707" s="197"/>
      <c r="H707" s="197"/>
      <c r="V707" s="17"/>
    </row>
    <row r="708" spans="2:41" ht="26.25" customHeight="1">
      <c r="B708" s="199"/>
      <c r="F708" s="197"/>
      <c r="G708" s="197"/>
      <c r="H708" s="197"/>
      <c r="V708" s="17"/>
      <c r="X708" s="22" t="s">
        <v>69</v>
      </c>
    </row>
    <row r="709" spans="2:41" ht="23.25">
      <c r="B709" s="23" t="s">
        <v>32</v>
      </c>
      <c r="C709" s="20">
        <f>IF(X661="PAGADO",0,Y666)</f>
        <v>898.13</v>
      </c>
      <c r="E709" s="186" t="s">
        <v>555</v>
      </c>
      <c r="F709" s="186"/>
      <c r="G709" s="186"/>
      <c r="H709" s="186"/>
      <c r="V709" s="17"/>
      <c r="X709" s="23" t="s">
        <v>32</v>
      </c>
      <c r="Y709" s="20">
        <f>IF(B709="PAGADO",0,C714)</f>
        <v>898.13</v>
      </c>
      <c r="AA709" s="186" t="s">
        <v>20</v>
      </c>
      <c r="AB709" s="186"/>
      <c r="AC709" s="186"/>
      <c r="AD709" s="186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898.13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898.13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25</v>
      </c>
      <c r="C714" s="21">
        <f>C712-C713</f>
        <v>898.13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898.13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>
      <c r="B715" s="189" t="str">
        <f>IF(C714&lt;0,"NO PAGAR","COBRAR")</f>
        <v>COBRAR</v>
      </c>
      <c r="C715" s="18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9" t="str">
        <f>IF(Y714&lt;0,"NO PAGAR","COBRAR")</f>
        <v>COBRAR</v>
      </c>
      <c r="Y715" s="18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80" t="s">
        <v>9</v>
      </c>
      <c r="C716" s="181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0" t="s">
        <v>9</v>
      </c>
      <c r="Y716" s="181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IF(C750&lt;0,"SALDO A FAVOR","SALDO ADELANTAD0'")</f>
        <v>SALDO ADELANTAD0'</v>
      </c>
      <c r="C717" s="10" t="b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>
      <c r="E738" s="1" t="s">
        <v>19</v>
      </c>
      <c r="V738" s="17"/>
      <c r="AA738" s="1" t="s">
        <v>19</v>
      </c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V748" s="17"/>
    </row>
    <row r="749" spans="1:43" ht="15" customHeight="1">
      <c r="H749" s="76" t="s">
        <v>30</v>
      </c>
      <c r="I749" s="76"/>
      <c r="J749" s="76"/>
      <c r="V749" s="17"/>
      <c r="AA749" s="185" t="s">
        <v>31</v>
      </c>
      <c r="AB749" s="185"/>
      <c r="AC749" s="185"/>
    </row>
    <row r="750" spans="1:43" ht="15" customHeight="1">
      <c r="H750" s="76"/>
      <c r="I750" s="76"/>
      <c r="J750" s="76"/>
      <c r="V750" s="17"/>
      <c r="AA750" s="185"/>
      <c r="AB750" s="185"/>
      <c r="AC750" s="185"/>
    </row>
    <row r="751" spans="1:43">
      <c r="V751" s="17"/>
    </row>
    <row r="752" spans="1:43">
      <c r="V752" s="17"/>
    </row>
    <row r="753" spans="2:41" ht="23.25">
      <c r="B753" s="24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IF(X709="PAGADO",0,C714)</f>
        <v>898.13</v>
      </c>
      <c r="E754" s="186" t="s">
        <v>555</v>
      </c>
      <c r="F754" s="186"/>
      <c r="G754" s="186"/>
      <c r="H754" s="186"/>
      <c r="V754" s="17"/>
      <c r="X754" s="23" t="s">
        <v>32</v>
      </c>
      <c r="Y754" s="20">
        <f>IF(B1554="PAGADO",0,C759)</f>
        <v>898.13</v>
      </c>
      <c r="AA754" s="186" t="s">
        <v>20</v>
      </c>
      <c r="AB754" s="186"/>
      <c r="AC754" s="186"/>
      <c r="AD754" s="18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898.13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898.13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26</v>
      </c>
      <c r="C759" s="21">
        <f>C757-C758</f>
        <v>898.13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898.13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7" t="str">
        <f>IF(Y759&lt;0,"NO PAGAR","COBRAR'")</f>
        <v>COBRAR'</v>
      </c>
      <c r="Y760" s="18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187" t="str">
        <f>IF(C759&lt;0,"NO PAGAR","COBRAR'")</f>
        <v>COBRAR'</v>
      </c>
      <c r="C761" s="18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80" t="s">
        <v>9</v>
      </c>
      <c r="C762" s="181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0" t="s">
        <v>9</v>
      </c>
      <c r="Y762" s="181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16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1"/>
      <c r="C781" s="10"/>
      <c r="V781" s="17"/>
      <c r="X781" s="11"/>
      <c r="Y781" s="10"/>
    </row>
    <row r="782" spans="2:41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  <c r="AC796" s="188" t="s">
        <v>29</v>
      </c>
      <c r="AD796" s="188"/>
      <c r="AE796" s="188"/>
    </row>
    <row r="797" spans="8:31" ht="15" customHeight="1">
      <c r="H797" s="76" t="s">
        <v>28</v>
      </c>
      <c r="I797" s="76"/>
      <c r="J797" s="76"/>
      <c r="V797" s="17"/>
      <c r="AC797" s="188"/>
      <c r="AD797" s="188"/>
      <c r="AE797" s="188"/>
    </row>
    <row r="798" spans="8:31" ht="15" customHeight="1">
      <c r="H798" s="76"/>
      <c r="I798" s="76"/>
      <c r="J798" s="76"/>
      <c r="V798" s="17"/>
      <c r="AC798" s="188"/>
      <c r="AD798" s="188"/>
      <c r="AE798" s="188"/>
    </row>
    <row r="799" spans="8:31">
      <c r="V799" s="17"/>
    </row>
    <row r="800" spans="8:31">
      <c r="V800" s="17"/>
    </row>
    <row r="801" spans="2:41" ht="23.25">
      <c r="B801" s="22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IF(X754="PAGADO",0,Y759)</f>
        <v>898.13</v>
      </c>
      <c r="E802" s="186" t="s">
        <v>555</v>
      </c>
      <c r="F802" s="186"/>
      <c r="G802" s="186"/>
      <c r="H802" s="186"/>
      <c r="V802" s="17"/>
      <c r="X802" s="23" t="s">
        <v>32</v>
      </c>
      <c r="Y802" s="20">
        <f>IF(B802="PAGADO",0,C807)</f>
        <v>898.13</v>
      </c>
      <c r="AA802" s="186" t="s">
        <v>20</v>
      </c>
      <c r="AB802" s="186"/>
      <c r="AC802" s="186"/>
      <c r="AD802" s="186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898.13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898.13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25</v>
      </c>
      <c r="C807" s="21">
        <f>C805-C806</f>
        <v>898.13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898.13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>
      <c r="B808" s="189" t="str">
        <f>IF(C807&lt;0,"NO PAGAR","COBRAR")</f>
        <v>COBRAR</v>
      </c>
      <c r="C808" s="18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9" t="str">
        <f>IF(Y807&lt;0,"NO PAGAR","COBRAR")</f>
        <v>COBRAR</v>
      </c>
      <c r="Y808" s="18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80" t="s">
        <v>9</v>
      </c>
      <c r="C809" s="181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0" t="s">
        <v>9</v>
      </c>
      <c r="Y809" s="181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V841" s="17"/>
    </row>
    <row r="842" spans="1:43" ht="15" customHeight="1">
      <c r="H842" s="76" t="s">
        <v>30</v>
      </c>
      <c r="I842" s="76"/>
      <c r="J842" s="76"/>
      <c r="V842" s="17"/>
      <c r="AA842" s="185" t="s">
        <v>31</v>
      </c>
      <c r="AB842" s="185"/>
      <c r="AC842" s="185"/>
    </row>
    <row r="843" spans="1:43" ht="15" customHeight="1">
      <c r="H843" s="76"/>
      <c r="I843" s="76"/>
      <c r="J843" s="76"/>
      <c r="V843" s="17"/>
      <c r="AA843" s="185"/>
      <c r="AB843" s="185"/>
      <c r="AC843" s="185"/>
    </row>
    <row r="844" spans="1:43">
      <c r="V844" s="17"/>
    </row>
    <row r="845" spans="1:43">
      <c r="V845" s="17"/>
    </row>
    <row r="846" spans="1:43" ht="23.25">
      <c r="B846" s="24" t="s">
        <v>70</v>
      </c>
      <c r="V846" s="17"/>
      <c r="X846" s="22" t="s">
        <v>70</v>
      </c>
    </row>
    <row r="847" spans="1:43" ht="23.25">
      <c r="B847" s="23" t="s">
        <v>32</v>
      </c>
      <c r="C847" s="20">
        <f>IF(X802="PAGADO",0,C807)</f>
        <v>898.13</v>
      </c>
      <c r="E847" s="186" t="s">
        <v>555</v>
      </c>
      <c r="F847" s="186"/>
      <c r="G847" s="186"/>
      <c r="H847" s="186"/>
      <c r="V847" s="17"/>
      <c r="X847" s="23" t="s">
        <v>32</v>
      </c>
      <c r="Y847" s="20">
        <f>IF(B1647="PAGADO",0,C852)</f>
        <v>898.13</v>
      </c>
      <c r="AA847" s="186" t="s">
        <v>20</v>
      </c>
      <c r="AB847" s="186"/>
      <c r="AC847" s="186"/>
      <c r="AD847" s="186"/>
    </row>
    <row r="848" spans="1:43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898.13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898.13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26</v>
      </c>
      <c r="C852" s="21">
        <f>C850-C851</f>
        <v>898.13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898.13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7" t="str">
        <f>IF(Y852&lt;0,"NO PAGAR","COBRAR'")</f>
        <v>COBRAR'</v>
      </c>
      <c r="Y853" s="18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187" t="str">
        <f>IF(C852&lt;0,"NO PAGAR","COBRAR'")</f>
        <v>COBRAR'</v>
      </c>
      <c r="C854" s="18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80" t="s">
        <v>9</v>
      </c>
      <c r="C855" s="181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0" t="s">
        <v>9</v>
      </c>
      <c r="Y855" s="181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16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1"/>
      <c r="C874" s="10"/>
      <c r="V874" s="17"/>
      <c r="X874" s="11"/>
      <c r="Y874" s="10"/>
    </row>
    <row r="875" spans="2:41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  <c r="AC890" s="188" t="s">
        <v>29</v>
      </c>
      <c r="AD890" s="188"/>
      <c r="AE890" s="188"/>
    </row>
    <row r="891" spans="2:31" ht="15" customHeight="1">
      <c r="H891" s="76" t="s">
        <v>28</v>
      </c>
      <c r="I891" s="76"/>
      <c r="J891" s="76"/>
      <c r="V891" s="17"/>
      <c r="AC891" s="188"/>
      <c r="AD891" s="188"/>
      <c r="AE891" s="188"/>
    </row>
    <row r="892" spans="2:31" ht="15" customHeight="1">
      <c r="H892" s="76"/>
      <c r="I892" s="76"/>
      <c r="J892" s="76"/>
      <c r="V892" s="17"/>
      <c r="AC892" s="188"/>
      <c r="AD892" s="188"/>
      <c r="AE892" s="188"/>
    </row>
    <row r="893" spans="2:31">
      <c r="V893" s="17"/>
    </row>
    <row r="894" spans="2:31">
      <c r="V894" s="17"/>
    </row>
    <row r="895" spans="2:31" ht="23.25">
      <c r="B895" s="22" t="s">
        <v>71</v>
      </c>
      <c r="V895" s="17"/>
      <c r="X895" s="22" t="s">
        <v>71</v>
      </c>
    </row>
    <row r="896" spans="2:31" ht="23.25">
      <c r="B896" s="23" t="s">
        <v>32</v>
      </c>
      <c r="C896" s="20">
        <f>IF(X847="PAGADO",0,Y852)</f>
        <v>898.13</v>
      </c>
      <c r="E896" s="186" t="s">
        <v>555</v>
      </c>
      <c r="F896" s="186"/>
      <c r="G896" s="186"/>
      <c r="H896" s="186"/>
      <c r="V896" s="17"/>
      <c r="X896" s="23" t="s">
        <v>32</v>
      </c>
      <c r="Y896" s="20">
        <f>IF(B896="PAGADO",0,C901)</f>
        <v>898.13</v>
      </c>
      <c r="AA896" s="186" t="s">
        <v>20</v>
      </c>
      <c r="AB896" s="186"/>
      <c r="AC896" s="186"/>
      <c r="AD896" s="186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898.13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898.13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25</v>
      </c>
      <c r="C901" s="21">
        <f>C899-C900</f>
        <v>898.13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898.13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>
      <c r="B902" s="189" t="str">
        <f>IF(C901&lt;0,"NO PAGAR","COBRAR")</f>
        <v>COBRAR</v>
      </c>
      <c r="C902" s="18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9" t="str">
        <f>IF(Y901&lt;0,"NO PAGAR","COBRAR")</f>
        <v>COBRAR</v>
      </c>
      <c r="Y902" s="18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80" t="s">
        <v>9</v>
      </c>
      <c r="C903" s="181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0" t="s">
        <v>9</v>
      </c>
      <c r="Y903" s="181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17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1"/>
      <c r="C922" s="10"/>
      <c r="V922" s="17"/>
      <c r="X922" s="11"/>
      <c r="Y922" s="10"/>
    </row>
    <row r="923" spans="2:41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V935" s="17"/>
    </row>
    <row r="936" spans="1:43" ht="15" customHeight="1">
      <c r="H936" s="76" t="s">
        <v>30</v>
      </c>
      <c r="I936" s="76"/>
      <c r="J936" s="76"/>
      <c r="V936" s="17"/>
      <c r="AA936" s="185" t="s">
        <v>31</v>
      </c>
      <c r="AB936" s="185"/>
      <c r="AC936" s="185"/>
    </row>
    <row r="937" spans="1:43" ht="15" customHeight="1">
      <c r="H937" s="76"/>
      <c r="I937" s="76"/>
      <c r="J937" s="76"/>
      <c r="V937" s="17"/>
      <c r="AA937" s="185"/>
      <c r="AB937" s="185"/>
      <c r="AC937" s="185"/>
    </row>
    <row r="938" spans="1:43">
      <c r="V938" s="17"/>
    </row>
    <row r="939" spans="1:43">
      <c r="V939" s="17"/>
    </row>
    <row r="940" spans="1:43" ht="23.25">
      <c r="B940" s="24" t="s">
        <v>73</v>
      </c>
      <c r="V940" s="17"/>
      <c r="X940" s="22" t="s">
        <v>71</v>
      </c>
    </row>
    <row r="941" spans="1:43" ht="23.25">
      <c r="B941" s="23" t="s">
        <v>32</v>
      </c>
      <c r="C941" s="20">
        <f>IF(X896="PAGADO",0,C901)</f>
        <v>898.13</v>
      </c>
      <c r="E941" s="186" t="s">
        <v>555</v>
      </c>
      <c r="F941" s="186"/>
      <c r="G941" s="186"/>
      <c r="H941" s="186"/>
      <c r="V941" s="17"/>
      <c r="X941" s="23" t="s">
        <v>32</v>
      </c>
      <c r="Y941" s="20">
        <f>IF(B1741="PAGADO",0,C946)</f>
        <v>898.13</v>
      </c>
      <c r="AA941" s="186" t="s">
        <v>20</v>
      </c>
      <c r="AB941" s="186"/>
      <c r="AC941" s="186"/>
      <c r="AD941" s="186"/>
    </row>
    <row r="942" spans="1:43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24</v>
      </c>
      <c r="C944" s="19">
        <f>IF(C941&gt;0,C941+C942,C942)</f>
        <v>898.13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898.13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26</v>
      </c>
      <c r="C946" s="21">
        <f>C944-C945</f>
        <v>898.13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898.13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7" t="str">
        <f>IF(Y946&lt;0,"NO PAGAR","COBRAR'")</f>
        <v>COBRAR'</v>
      </c>
      <c r="Y947" s="18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187" t="str">
        <f>IF(C946&lt;0,"NO PAGAR","COBRAR'")</f>
        <v>COBRAR'</v>
      </c>
      <c r="C948" s="18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80" t="s">
        <v>9</v>
      </c>
      <c r="C949" s="181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0" t="s">
        <v>9</v>
      </c>
      <c r="Y949" s="181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16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1"/>
      <c r="C968" s="10"/>
      <c r="V968" s="17"/>
      <c r="X968" s="11"/>
      <c r="Y968" s="10"/>
    </row>
    <row r="969" spans="2:27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  <c r="AC983" s="188" t="s">
        <v>29</v>
      </c>
      <c r="AD983" s="188"/>
      <c r="AE983" s="188"/>
    </row>
    <row r="984" spans="2:41" ht="15" customHeight="1">
      <c r="H984" s="76" t="s">
        <v>28</v>
      </c>
      <c r="I984" s="76"/>
      <c r="J984" s="76"/>
      <c r="V984" s="17"/>
      <c r="AC984" s="188"/>
      <c r="AD984" s="188"/>
      <c r="AE984" s="188"/>
    </row>
    <row r="985" spans="2:41" ht="15" customHeight="1">
      <c r="H985" s="76"/>
      <c r="I985" s="76"/>
      <c r="J985" s="76"/>
      <c r="V985" s="17"/>
      <c r="AC985" s="188"/>
      <c r="AD985" s="188"/>
      <c r="AE985" s="188"/>
    </row>
    <row r="986" spans="2:41">
      <c r="V986" s="17"/>
    </row>
    <row r="987" spans="2:41">
      <c r="V987" s="17"/>
    </row>
    <row r="988" spans="2:41" ht="23.25">
      <c r="B988" s="22" t="s">
        <v>72</v>
      </c>
      <c r="V988" s="17"/>
      <c r="X988" s="22" t="s">
        <v>74</v>
      </c>
    </row>
    <row r="989" spans="2:41" ht="23.25">
      <c r="B989" s="23" t="s">
        <v>32</v>
      </c>
      <c r="C989" s="20">
        <f>IF(X941="PAGADO",0,Y946)</f>
        <v>898.13</v>
      </c>
      <c r="E989" s="186" t="s">
        <v>555</v>
      </c>
      <c r="F989" s="186"/>
      <c r="G989" s="186"/>
      <c r="H989" s="186"/>
      <c r="V989" s="17"/>
      <c r="X989" s="23" t="s">
        <v>32</v>
      </c>
      <c r="Y989" s="20">
        <f>IF(B989="PAGADO",0,C994)</f>
        <v>898.13</v>
      </c>
      <c r="AA989" s="186" t="s">
        <v>20</v>
      </c>
      <c r="AB989" s="186"/>
      <c r="AC989" s="186"/>
      <c r="AD989" s="186"/>
    </row>
    <row r="990" spans="2:41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24</v>
      </c>
      <c r="C992" s="19">
        <f>IF(C989&gt;0,C989+C990,C990)</f>
        <v>898.13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898.13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25</v>
      </c>
      <c r="C994" s="21">
        <f>C992-C993</f>
        <v>898.13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898.13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>
      <c r="B995" s="189" t="str">
        <f>IF(C994&lt;0,"NO PAGAR","COBRAR")</f>
        <v>COBRAR</v>
      </c>
      <c r="C995" s="18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9" t="str">
        <f>IF(Y994&lt;0,"NO PAGAR","COBRAR")</f>
        <v>COBRAR</v>
      </c>
      <c r="Y995" s="18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80" t="s">
        <v>9</v>
      </c>
      <c r="C996" s="181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0" t="s">
        <v>9</v>
      </c>
      <c r="Y996" s="181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V1028" s="17"/>
    </row>
    <row r="1029" spans="1:43" ht="15" customHeight="1">
      <c r="H1029" s="76" t="s">
        <v>30</v>
      </c>
      <c r="I1029" s="76"/>
      <c r="J1029" s="76"/>
      <c r="V1029" s="17"/>
      <c r="AA1029" s="185" t="s">
        <v>31</v>
      </c>
      <c r="AB1029" s="185"/>
      <c r="AC1029" s="185"/>
    </row>
    <row r="1030" spans="1:43" ht="15" customHeight="1">
      <c r="H1030" s="76"/>
      <c r="I1030" s="76"/>
      <c r="J1030" s="76"/>
      <c r="V1030" s="17"/>
      <c r="AA1030" s="185"/>
      <c r="AB1030" s="185"/>
      <c r="AC1030" s="185"/>
    </row>
    <row r="1031" spans="1:43">
      <c r="V1031" s="17"/>
    </row>
    <row r="1032" spans="1:43">
      <c r="V1032" s="17"/>
    </row>
    <row r="1033" spans="1:43" ht="23.25">
      <c r="B1033" s="24" t="s">
        <v>72</v>
      </c>
      <c r="V1033" s="17"/>
      <c r="X1033" s="22" t="s">
        <v>72</v>
      </c>
    </row>
    <row r="1034" spans="1:43" ht="23.25">
      <c r="B1034" s="23" t="s">
        <v>32</v>
      </c>
      <c r="C1034" s="20">
        <f>IF(X989="PAGADO",0,C994)</f>
        <v>898.13</v>
      </c>
      <c r="E1034" s="186" t="s">
        <v>555</v>
      </c>
      <c r="F1034" s="186"/>
      <c r="G1034" s="186"/>
      <c r="H1034" s="186"/>
      <c r="V1034" s="17"/>
      <c r="X1034" s="23" t="s">
        <v>32</v>
      </c>
      <c r="Y1034" s="20">
        <f>IF(B1834="PAGADO",0,C1039)</f>
        <v>898.13</v>
      </c>
      <c r="AA1034" s="186" t="s">
        <v>20</v>
      </c>
      <c r="AB1034" s="186"/>
      <c r="AC1034" s="186"/>
      <c r="AD1034" s="186"/>
    </row>
    <row r="1035" spans="1:43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24</v>
      </c>
      <c r="C1037" s="19">
        <f>IF(C1034&gt;0,C1034+C1035,C1035)</f>
        <v>898.13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898.13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6" t="s">
        <v>26</v>
      </c>
      <c r="C1039" s="21">
        <f>C1037-C1038</f>
        <v>898.13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898.13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7" t="str">
        <f>IF(Y1039&lt;0,"NO PAGAR","COBRAR'")</f>
        <v>COBRAR'</v>
      </c>
      <c r="Y1040" s="18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187" t="str">
        <f>IF(C1039&lt;0,"NO PAGAR","COBRAR'")</f>
        <v>COBRAR'</v>
      </c>
      <c r="C1041" s="18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80" t="s">
        <v>9</v>
      </c>
      <c r="C1042" s="181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0" t="s">
        <v>9</v>
      </c>
      <c r="Y1042" s="181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16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1"/>
      <c r="C1061" s="10"/>
      <c r="V1061" s="17"/>
      <c r="X1061" s="11"/>
      <c r="Y1061" s="10"/>
    </row>
    <row r="1062" spans="2:27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>
      <c r="E1063" s="1" t="s">
        <v>19</v>
      </c>
      <c r="V1063" s="17"/>
      <c r="AA1063" s="1" t="s">
        <v>19</v>
      </c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</sheetData>
  <mergeCells count="292"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V565" zoomScale="82" zoomScaleNormal="82" workbookViewId="0">
      <selection activeCell="Y583" sqref="Y58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6" t="s">
        <v>83</v>
      </c>
      <c r="F8" s="186"/>
      <c r="G8" s="186"/>
      <c r="H8" s="186"/>
      <c r="V8" s="17"/>
      <c r="X8" s="23" t="s">
        <v>130</v>
      </c>
      <c r="Y8" s="20">
        <f>IF(B8="PAGADO",0,C13)</f>
        <v>0</v>
      </c>
      <c r="AA8" s="186" t="s">
        <v>20</v>
      </c>
      <c r="AB8" s="186"/>
      <c r="AC8" s="186"/>
      <c r="AD8" s="186"/>
      <c r="AK8" s="201" t="s">
        <v>10</v>
      </c>
      <c r="AL8" s="201"/>
      <c r="AM8" s="201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2" t="s">
        <v>7</v>
      </c>
      <c r="AB24" s="183"/>
      <c r="AC24" s="18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6" t="s">
        <v>197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83</v>
      </c>
      <c r="AB53" s="186"/>
      <c r="AC53" s="186"/>
      <c r="AD53" s="18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88" t="s">
        <v>29</v>
      </c>
      <c r="AD96" s="188"/>
      <c r="AE96" s="188"/>
    </row>
    <row r="97" spans="2:41">
      <c r="H97" s="185" t="s">
        <v>28</v>
      </c>
      <c r="I97" s="185"/>
      <c r="J97" s="185"/>
      <c r="V97" s="17"/>
      <c r="AC97" s="188"/>
      <c r="AD97" s="188"/>
      <c r="AE97" s="188"/>
    </row>
    <row r="98" spans="2:41">
      <c r="H98" s="185"/>
      <c r="I98" s="185"/>
      <c r="J98" s="185"/>
      <c r="V98" s="17"/>
      <c r="AC98" s="188"/>
      <c r="AD98" s="188"/>
      <c r="AE98" s="188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86" t="s">
        <v>83</v>
      </c>
      <c r="F102" s="186"/>
      <c r="G102" s="186"/>
      <c r="H102" s="186"/>
      <c r="V102" s="17"/>
      <c r="X102" s="23" t="s">
        <v>32</v>
      </c>
      <c r="Y102" s="20">
        <f>IF(B102="PAGADO",0,C107)</f>
        <v>0</v>
      </c>
      <c r="AA102" s="186" t="s">
        <v>20</v>
      </c>
      <c r="AB102" s="186"/>
      <c r="AC102" s="186"/>
      <c r="AD102" s="18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89" t="str">
        <f>IF(C107&lt;0,"NO PAGAR","COBRAR")</f>
        <v>COBRAR</v>
      </c>
      <c r="C108" s="18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9" t="str">
        <f>IF(Y107&lt;0,"NO PAGAR","COBRAR")</f>
        <v>NO PAGAR</v>
      </c>
      <c r="Y108" s="18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0" t="s">
        <v>9</v>
      </c>
      <c r="C109" s="18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0" t="s">
        <v>9</v>
      </c>
      <c r="Y109" s="18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2" t="s">
        <v>7</v>
      </c>
      <c r="F118" s="183"/>
      <c r="G118" s="18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2" t="s">
        <v>7</v>
      </c>
      <c r="AB118" s="183"/>
      <c r="AC118" s="18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2" t="s">
        <v>7</v>
      </c>
      <c r="O120" s="183"/>
      <c r="P120" s="183"/>
      <c r="Q120" s="184"/>
      <c r="R120" s="18">
        <f>SUM(R104:R119)</f>
        <v>0</v>
      </c>
      <c r="S120" s="3"/>
      <c r="V120" s="17"/>
      <c r="X120" s="12"/>
      <c r="Y120" s="10"/>
      <c r="AJ120" s="182" t="s">
        <v>7</v>
      </c>
      <c r="AK120" s="183"/>
      <c r="AL120" s="183"/>
      <c r="AM120" s="18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85" t="s">
        <v>30</v>
      </c>
      <c r="I128" s="185"/>
      <c r="J128" s="185"/>
      <c r="V128" s="17"/>
      <c r="AA128" s="185" t="s">
        <v>31</v>
      </c>
      <c r="AB128" s="185"/>
      <c r="AC128" s="185"/>
    </row>
    <row r="129" spans="2:41">
      <c r="H129" s="185"/>
      <c r="I129" s="185"/>
      <c r="J129" s="185"/>
      <c r="V129" s="17"/>
      <c r="AA129" s="185"/>
      <c r="AB129" s="185"/>
      <c r="AC129" s="18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86" t="s">
        <v>20</v>
      </c>
      <c r="F133" s="186"/>
      <c r="G133" s="186"/>
      <c r="H133" s="186"/>
      <c r="V133" s="17"/>
      <c r="X133" s="23" t="s">
        <v>32</v>
      </c>
      <c r="Y133" s="20">
        <f>IF(B133="PAGADO",0,C138)</f>
        <v>0</v>
      </c>
      <c r="AA133" s="186" t="s">
        <v>20</v>
      </c>
      <c r="AB133" s="186"/>
      <c r="AC133" s="186"/>
      <c r="AD133" s="18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7" t="str">
        <f>IF(Y138&lt;0,"NO PAGAR","COBRAR'")</f>
        <v>COBRAR'</v>
      </c>
      <c r="Y139" s="18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87" t="str">
        <f>IF(C138&lt;0,"NO PAGAR","COBRAR'")</f>
        <v>COBRAR'</v>
      </c>
      <c r="C140" s="18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0" t="s">
        <v>9</v>
      </c>
      <c r="C141" s="18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0" t="s">
        <v>9</v>
      </c>
      <c r="Y141" s="18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2" t="s">
        <v>7</v>
      </c>
      <c r="F149" s="183"/>
      <c r="G149" s="18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2" t="s">
        <v>7</v>
      </c>
      <c r="AB149" s="183"/>
      <c r="AC149" s="18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2" t="s">
        <v>7</v>
      </c>
      <c r="O151" s="183"/>
      <c r="P151" s="183"/>
      <c r="Q151" s="184"/>
      <c r="R151" s="18">
        <f>SUM(R135:R150)</f>
        <v>0</v>
      </c>
      <c r="S151" s="3"/>
      <c r="V151" s="17"/>
      <c r="X151" s="12"/>
      <c r="Y151" s="10"/>
      <c r="AJ151" s="182" t="s">
        <v>7</v>
      </c>
      <c r="AK151" s="183"/>
      <c r="AL151" s="183"/>
      <c r="AM151" s="18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88" t="s">
        <v>29</v>
      </c>
      <c r="AD167" s="188"/>
      <c r="AE167" s="188"/>
    </row>
    <row r="168" spans="2:41">
      <c r="H168" s="185" t="s">
        <v>28</v>
      </c>
      <c r="I168" s="185"/>
      <c r="J168" s="185"/>
      <c r="V168" s="17"/>
      <c r="AC168" s="188"/>
      <c r="AD168" s="188"/>
      <c r="AE168" s="188"/>
    </row>
    <row r="169" spans="2:41">
      <c r="H169" s="185"/>
      <c r="I169" s="185"/>
      <c r="J169" s="185"/>
      <c r="V169" s="17"/>
      <c r="AC169" s="188"/>
      <c r="AD169" s="188"/>
      <c r="AE169" s="188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86" t="s">
        <v>20</v>
      </c>
      <c r="F173" s="186"/>
      <c r="G173" s="186"/>
      <c r="H173" s="186"/>
      <c r="V173" s="17"/>
      <c r="X173" s="23" t="s">
        <v>32</v>
      </c>
      <c r="Y173" s="20">
        <f>IF(B172="PAGADO",0,C177)</f>
        <v>76.029999999999973</v>
      </c>
      <c r="AA173" s="186" t="s">
        <v>435</v>
      </c>
      <c r="AB173" s="186"/>
      <c r="AC173" s="186"/>
      <c r="AD173" s="18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89" t="str">
        <f>IF(C177&lt;0,"NO PAGAR","COBRAR")</f>
        <v>COBRAR</v>
      </c>
      <c r="C178" s="18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0" t="s">
        <v>9</v>
      </c>
      <c r="C179" s="18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9" t="str">
        <f>IF(Y178&lt;0,"NO PAGAR","COBRAR")</f>
        <v>NO PAGAR</v>
      </c>
      <c r="Y179" s="18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0" t="s">
        <v>9</v>
      </c>
      <c r="Y180" s="18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2" t="s">
        <v>7</v>
      </c>
      <c r="F189" s="183"/>
      <c r="G189" s="18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2" t="s">
        <v>7</v>
      </c>
      <c r="AB189" s="183"/>
      <c r="AC189" s="18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2" t="s">
        <v>7</v>
      </c>
      <c r="O191" s="183"/>
      <c r="P191" s="183"/>
      <c r="Q191" s="184"/>
      <c r="R191" s="18">
        <f>SUM(R175:R190)</f>
        <v>0</v>
      </c>
      <c r="S191" s="3"/>
      <c r="V191" s="17"/>
      <c r="X191" s="12"/>
      <c r="Y191" s="10"/>
      <c r="AJ191" s="182" t="s">
        <v>7</v>
      </c>
      <c r="AK191" s="183"/>
      <c r="AL191" s="183"/>
      <c r="AM191" s="18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85" t="s">
        <v>30</v>
      </c>
      <c r="I213" s="185"/>
      <c r="J213" s="185"/>
      <c r="V213" s="17"/>
      <c r="AA213" s="185" t="s">
        <v>31</v>
      </c>
      <c r="AB213" s="185"/>
      <c r="AC213" s="185"/>
    </row>
    <row r="214" spans="1:43">
      <c r="H214" s="185"/>
      <c r="I214" s="185"/>
      <c r="J214" s="185"/>
      <c r="V214" s="17"/>
      <c r="AA214" s="185"/>
      <c r="AB214" s="185"/>
      <c r="AC214" s="18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86" t="s">
        <v>495</v>
      </c>
      <c r="F218" s="186"/>
      <c r="G218" s="186"/>
      <c r="H218" s="186"/>
      <c r="V218" s="17"/>
      <c r="X218" s="23" t="s">
        <v>32</v>
      </c>
      <c r="Y218" s="20">
        <f>IF(B239="PAGADO",0,C222)</f>
        <v>293.27999999999997</v>
      </c>
      <c r="AA218" s="186" t="s">
        <v>532</v>
      </c>
      <c r="AB218" s="186"/>
      <c r="AC218" s="186"/>
      <c r="AD218" s="18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87" t="str">
        <f>IF(C222&lt;0,"NO PAGAR","COBRAR'")</f>
        <v>COBRAR'</v>
      </c>
      <c r="C224" s="18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7" t="str">
        <f>IF(Y223&lt;0,"NO PAGAR","COBRAR'")</f>
        <v>NO PAGAR</v>
      </c>
      <c r="Y224" s="18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0" t="s">
        <v>9</v>
      </c>
      <c r="C225" s="18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0" t="s">
        <v>9</v>
      </c>
      <c r="Y226" s="18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2" t="s">
        <v>7</v>
      </c>
      <c r="F234" s="183"/>
      <c r="G234" s="18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2" t="s">
        <v>7</v>
      </c>
      <c r="AB234" s="183"/>
      <c r="AC234" s="18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2" t="s">
        <v>7</v>
      </c>
      <c r="O236" s="183"/>
      <c r="P236" s="183"/>
      <c r="Q236" s="18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2" t="s">
        <v>7</v>
      </c>
      <c r="AK236" s="183"/>
      <c r="AL236" s="183"/>
      <c r="AM236" s="18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88" t="s">
        <v>29</v>
      </c>
      <c r="AD259" s="188"/>
      <c r="AE259" s="188"/>
    </row>
    <row r="260" spans="2:41">
      <c r="H260" s="185" t="s">
        <v>28</v>
      </c>
      <c r="I260" s="185"/>
      <c r="J260" s="185"/>
      <c r="V260" s="17"/>
      <c r="AC260" s="188"/>
      <c r="AD260" s="188"/>
      <c r="AE260" s="188"/>
    </row>
    <row r="261" spans="2:41">
      <c r="H261" s="185"/>
      <c r="I261" s="185"/>
      <c r="J261" s="185"/>
      <c r="V261" s="17"/>
      <c r="AC261" s="188"/>
      <c r="AD261" s="188"/>
      <c r="AE261" s="188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86" t="s">
        <v>592</v>
      </c>
      <c r="F265" s="186"/>
      <c r="G265" s="186"/>
      <c r="H265" s="186"/>
      <c r="V265" s="17"/>
      <c r="X265" s="23" t="s">
        <v>32</v>
      </c>
      <c r="Y265" s="20">
        <f>IF(B264="PAGADO",0,C269)</f>
        <v>205.25000000000011</v>
      </c>
      <c r="AA265" s="186" t="s">
        <v>435</v>
      </c>
      <c r="AB265" s="186"/>
      <c r="AC265" s="186"/>
      <c r="AD265" s="18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89" t="str">
        <f>IF(C269&lt;0,"NO PAGAR","COBRAR")</f>
        <v>COBRAR</v>
      </c>
      <c r="C270" s="18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0" t="s">
        <v>9</v>
      </c>
      <c r="C271" s="18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9" t="str">
        <f>IF(Y270&lt;0,"NO PAGAR","COBRAR")</f>
        <v>COBRAR</v>
      </c>
      <c r="Y271" s="18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0" t="s">
        <v>9</v>
      </c>
      <c r="Y272" s="18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2" t="s">
        <v>7</v>
      </c>
      <c r="F281" s="183"/>
      <c r="G281" s="18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2" t="s">
        <v>7</v>
      </c>
      <c r="AB281" s="183"/>
      <c r="AC281" s="18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2" t="s">
        <v>7</v>
      </c>
      <c r="O283" s="183"/>
      <c r="P283" s="183"/>
      <c r="Q283" s="184"/>
      <c r="R283" s="18">
        <f>SUM(R267:R282)</f>
        <v>40</v>
      </c>
      <c r="S283" s="3"/>
      <c r="V283" s="17"/>
      <c r="X283" s="12"/>
      <c r="Y283" s="10"/>
      <c r="AJ283" s="182" t="s">
        <v>7</v>
      </c>
      <c r="AK283" s="183"/>
      <c r="AL283" s="183"/>
      <c r="AM283" s="18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85" t="s">
        <v>30</v>
      </c>
      <c r="I305" s="185"/>
      <c r="J305" s="185"/>
      <c r="V305" s="17"/>
      <c r="AA305" s="185" t="s">
        <v>31</v>
      </c>
      <c r="AB305" s="185"/>
      <c r="AC305" s="185"/>
    </row>
    <row r="306" spans="2:41">
      <c r="H306" s="185"/>
      <c r="I306" s="185"/>
      <c r="J306" s="185"/>
      <c r="V306" s="17"/>
      <c r="AA306" s="185"/>
      <c r="AB306" s="185"/>
      <c r="AC306" s="18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86" t="s">
        <v>435</v>
      </c>
      <c r="F310" s="186"/>
      <c r="G310" s="186"/>
      <c r="H310" s="186"/>
      <c r="V310" s="17"/>
      <c r="X310" s="23" t="s">
        <v>32</v>
      </c>
      <c r="Y310" s="20">
        <f>IF(B1034="PAGADO",0,C315)</f>
        <v>-647.71</v>
      </c>
      <c r="AA310" s="186" t="s">
        <v>702</v>
      </c>
      <c r="AB310" s="186"/>
      <c r="AC310" s="186"/>
      <c r="AD310" s="18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7" t="str">
        <f>IF(Y315&lt;0,"NO PAGAR","COBRAR'")</f>
        <v>NO PAGAR</v>
      </c>
      <c r="Y316" s="18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7" t="str">
        <f>IF(C315&lt;0,"NO PAGAR","COBRAR'")</f>
        <v>NO PAGAR</v>
      </c>
      <c r="C317" s="18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0" t="s">
        <v>9</v>
      </c>
      <c r="C318" s="18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0" t="s">
        <v>9</v>
      </c>
      <c r="Y318" s="18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2" t="s">
        <v>7</v>
      </c>
      <c r="F326" s="183"/>
      <c r="G326" s="18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2" t="s">
        <v>7</v>
      </c>
      <c r="AB326" s="183"/>
      <c r="AC326" s="18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2" t="s">
        <v>7</v>
      </c>
      <c r="O328" s="183"/>
      <c r="P328" s="183"/>
      <c r="Q328" s="184"/>
      <c r="R328" s="18">
        <f>SUM(R312:R327)</f>
        <v>2600</v>
      </c>
      <c r="S328" s="3"/>
      <c r="V328" s="17"/>
      <c r="X328" s="12"/>
      <c r="Y328" s="10"/>
      <c r="AJ328" s="182" t="s">
        <v>7</v>
      </c>
      <c r="AK328" s="183"/>
      <c r="AL328" s="183"/>
      <c r="AM328" s="18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85" t="s">
        <v>28</v>
      </c>
      <c r="I345" s="185"/>
      <c r="J345" s="185"/>
      <c r="V345" s="17"/>
    </row>
    <row r="346" spans="2:41">
      <c r="H346" s="185"/>
      <c r="I346" s="185"/>
      <c r="J346" s="185"/>
      <c r="V346" s="17"/>
    </row>
    <row r="347" spans="2:41">
      <c r="V347" s="17"/>
      <c r="X347" s="199" t="s">
        <v>64</v>
      </c>
      <c r="AB347" s="196" t="s">
        <v>29</v>
      </c>
      <c r="AC347" s="196"/>
      <c r="AD347" s="196"/>
    </row>
    <row r="348" spans="2:41">
      <c r="V348" s="17"/>
      <c r="X348" s="199"/>
      <c r="AB348" s="196"/>
      <c r="AC348" s="196"/>
      <c r="AD348" s="196"/>
    </row>
    <row r="349" spans="2:41" ht="23.25">
      <c r="B349" s="22" t="s">
        <v>64</v>
      </c>
      <c r="V349" s="17"/>
      <c r="X349" s="199"/>
      <c r="AB349" s="196"/>
      <c r="AC349" s="196"/>
      <c r="AD349" s="196"/>
    </row>
    <row r="350" spans="2:41" ht="23.25">
      <c r="B350" s="23" t="s">
        <v>32</v>
      </c>
      <c r="C350" s="20">
        <f>IF(X310="PAGADO",0,Y315)</f>
        <v>-785.77</v>
      </c>
      <c r="E350" s="186" t="s">
        <v>435</v>
      </c>
      <c r="F350" s="186"/>
      <c r="G350" s="186"/>
      <c r="H350" s="186"/>
      <c r="V350" s="17"/>
      <c r="X350" s="23" t="s">
        <v>32</v>
      </c>
      <c r="Y350" s="20">
        <f>IF(B350="PAGADO",0,C355)</f>
        <v>-215.76999999999998</v>
      </c>
      <c r="AA350" s="186" t="s">
        <v>702</v>
      </c>
      <c r="AB350" s="186"/>
      <c r="AC350" s="186"/>
      <c r="AD350" s="18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89" t="str">
        <f>IF(C355&lt;0,"NO PAGAR","COBRAR")</f>
        <v>NO PAGAR</v>
      </c>
      <c r="C356" s="18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9" t="str">
        <f>IF(Y355&lt;0,"NO PAGAR","COBRAR")</f>
        <v>COBRAR</v>
      </c>
      <c r="Y356" s="18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0" t="s">
        <v>9</v>
      </c>
      <c r="C357" s="18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0" t="s">
        <v>9</v>
      </c>
      <c r="Y357" s="18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2" t="s">
        <v>7</v>
      </c>
      <c r="AK361" s="183"/>
      <c r="AL361" s="183"/>
      <c r="AM361" s="18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2" t="s">
        <v>7</v>
      </c>
      <c r="F366" s="183"/>
      <c r="G366" s="18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2" t="s">
        <v>7</v>
      </c>
      <c r="AB366" s="183"/>
      <c r="AC366" s="18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2" t="s">
        <v>7</v>
      </c>
      <c r="O368" s="183"/>
      <c r="P368" s="183"/>
      <c r="Q368" s="18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85" t="s">
        <v>30</v>
      </c>
      <c r="I384" s="185"/>
      <c r="J384" s="185"/>
      <c r="V384" s="17"/>
      <c r="AA384" s="185" t="s">
        <v>31</v>
      </c>
      <c r="AB384" s="185"/>
      <c r="AC384" s="185"/>
    </row>
    <row r="385" spans="2:41">
      <c r="H385" s="185"/>
      <c r="I385" s="185"/>
      <c r="J385" s="185"/>
      <c r="V385" s="17"/>
      <c r="AA385" s="185"/>
      <c r="AB385" s="185"/>
      <c r="AC385" s="18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86" t="s">
        <v>778</v>
      </c>
      <c r="F389" s="186"/>
      <c r="G389" s="186"/>
      <c r="H389" s="186"/>
      <c r="V389" s="17"/>
      <c r="X389" s="23" t="s">
        <v>32</v>
      </c>
      <c r="Y389" s="20">
        <f>IF(B1127="PAGADO",0,C394)</f>
        <v>-132.38000000000011</v>
      </c>
      <c r="AA389" s="186" t="s">
        <v>842</v>
      </c>
      <c r="AB389" s="186"/>
      <c r="AC389" s="186"/>
      <c r="AD389" s="18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7" t="str">
        <f>IF(Y394&lt;0,"NO PAGAR","COBRAR'")</f>
        <v>COBRAR'</v>
      </c>
      <c r="Y395" s="18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87" t="str">
        <f>IF(C394&lt;0,"NO PAGAR","COBRAR'")</f>
        <v>NO PAGAR</v>
      </c>
      <c r="C396" s="18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0" t="s">
        <v>9</v>
      </c>
      <c r="C397" s="18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0" t="s">
        <v>9</v>
      </c>
      <c r="Y397" s="18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2" t="s">
        <v>7</v>
      </c>
      <c r="AK399" s="183"/>
      <c r="AL399" s="183"/>
      <c r="AM399" s="18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2" t="s">
        <v>7</v>
      </c>
      <c r="F405" s="183"/>
      <c r="G405" s="18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2" t="s">
        <v>7</v>
      </c>
      <c r="AB405" s="183"/>
      <c r="AC405" s="18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2" t="s">
        <v>7</v>
      </c>
      <c r="O407" s="183"/>
      <c r="P407" s="183"/>
      <c r="Q407" s="18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85" t="s">
        <v>28</v>
      </c>
      <c r="I419" s="185"/>
      <c r="J419" s="185"/>
      <c r="V419" s="17"/>
      <c r="AC419" s="24"/>
      <c r="AD419" s="24"/>
      <c r="AE419" s="24"/>
    </row>
    <row r="420" spans="2:41" ht="15" customHeight="1">
      <c r="H420" s="185"/>
      <c r="I420" s="185"/>
      <c r="J420" s="185"/>
      <c r="V420" s="17"/>
      <c r="AC420" s="24"/>
      <c r="AD420" s="24"/>
      <c r="AE420" s="24"/>
    </row>
    <row r="421" spans="2:41" ht="23.25">
      <c r="V421" s="17"/>
      <c r="AB421" s="188" t="s">
        <v>29</v>
      </c>
      <c r="AC421" s="188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86" t="s">
        <v>778</v>
      </c>
      <c r="F424" s="186"/>
      <c r="G424" s="186"/>
      <c r="H424" s="186"/>
      <c r="V424" s="17"/>
      <c r="X424" s="23" t="s">
        <v>32</v>
      </c>
      <c r="Y424" s="20">
        <f>IF(B424="PAGADO",0,C429)</f>
        <v>233.90999999999997</v>
      </c>
      <c r="AA424" s="186" t="s">
        <v>435</v>
      </c>
      <c r="AB424" s="186"/>
      <c r="AC424" s="186"/>
      <c r="AD424" s="18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89" t="str">
        <f>IF(C429&lt;0,"NO PAGAR","COBRAR")</f>
        <v>COBRAR</v>
      </c>
      <c r="C430" s="18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9" t="str">
        <f>IF(Y429&lt;0,"NO PAGAR","COBRAR")</f>
        <v>COBRAR</v>
      </c>
      <c r="Y430" s="18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0" t="s">
        <v>9</v>
      </c>
      <c r="C431" s="18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0" t="s">
        <v>9</v>
      </c>
      <c r="Y431" s="18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2" t="s">
        <v>7</v>
      </c>
      <c r="AK439" s="183"/>
      <c r="AL439" s="183"/>
      <c r="AM439" s="18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2" t="s">
        <v>7</v>
      </c>
      <c r="F440" s="183"/>
      <c r="G440" s="18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2" t="s">
        <v>7</v>
      </c>
      <c r="AB440" s="183"/>
      <c r="AC440" s="18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2" t="s">
        <v>7</v>
      </c>
      <c r="O442" s="183"/>
      <c r="P442" s="183"/>
      <c r="Q442" s="18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85" t="s">
        <v>30</v>
      </c>
      <c r="I459" s="185"/>
      <c r="J459" s="185"/>
      <c r="V459" s="17"/>
      <c r="AA459" s="185" t="s">
        <v>31</v>
      </c>
      <c r="AB459" s="185"/>
      <c r="AC459" s="185"/>
    </row>
    <row r="460" spans="1:43">
      <c r="H460" s="185"/>
      <c r="I460" s="185"/>
      <c r="J460" s="185"/>
      <c r="V460" s="17"/>
      <c r="AA460" s="185"/>
      <c r="AB460" s="185"/>
      <c r="AC460" s="18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86" t="s">
        <v>778</v>
      </c>
      <c r="F464" s="186"/>
      <c r="G464" s="186"/>
      <c r="H464" s="186"/>
      <c r="V464" s="17"/>
      <c r="X464" s="23" t="s">
        <v>32</v>
      </c>
      <c r="Y464" s="20">
        <f>IF(B464="PAGADO",0,C469)</f>
        <v>0</v>
      </c>
      <c r="AA464" s="186" t="s">
        <v>435</v>
      </c>
      <c r="AB464" s="186"/>
      <c r="AC464" s="186"/>
      <c r="AD464" s="18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7" t="str">
        <f>IF(Y469&lt;0,"NO PAGAR","COBRAR'")</f>
        <v>COBRAR'</v>
      </c>
      <c r="Y470" s="18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87" t="str">
        <f>IF(C469&lt;0,"NO PAGAR","COBRAR'")</f>
        <v>COBRAR'</v>
      </c>
      <c r="C471" s="18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0" t="s">
        <v>9</v>
      </c>
      <c r="C472" s="18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0" t="s">
        <v>9</v>
      </c>
      <c r="Y472" s="18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2" t="s">
        <v>7</v>
      </c>
      <c r="F480" s="183"/>
      <c r="G480" s="18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2" t="s">
        <v>7</v>
      </c>
      <c r="AB480" s="183"/>
      <c r="AC480" s="18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2" t="s">
        <v>7</v>
      </c>
      <c r="O482" s="183"/>
      <c r="P482" s="183"/>
      <c r="Q482" s="184"/>
      <c r="R482" s="18">
        <f>SUM(R466:R481)</f>
        <v>25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88" t="s">
        <v>29</v>
      </c>
      <c r="AD491" s="188"/>
      <c r="AE491" s="188"/>
    </row>
    <row r="492" spans="2:42">
      <c r="H492" s="185" t="s">
        <v>28</v>
      </c>
      <c r="I492" s="185"/>
      <c r="J492" s="185"/>
      <c r="V492" s="17"/>
      <c r="AC492" s="188"/>
      <c r="AD492" s="188"/>
      <c r="AE492" s="188"/>
    </row>
    <row r="493" spans="2:42">
      <c r="H493" s="185"/>
      <c r="I493" s="185"/>
      <c r="J493" s="185"/>
      <c r="V493" s="17"/>
      <c r="AC493" s="188"/>
      <c r="AD493" s="188"/>
      <c r="AE493" s="188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86" t="s">
        <v>778</v>
      </c>
      <c r="F497" s="186"/>
      <c r="G497" s="186"/>
      <c r="H497" s="186"/>
      <c r="V497" s="17"/>
      <c r="X497" s="23" t="s">
        <v>32</v>
      </c>
      <c r="Y497" s="20">
        <f>IF(B497="PAGADO",0,C502)</f>
        <v>-76.500000000000227</v>
      </c>
      <c r="AA497" s="186" t="s">
        <v>532</v>
      </c>
      <c r="AB497" s="186"/>
      <c r="AC497" s="186"/>
      <c r="AD497" s="18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89" t="str">
        <f>IF(C502&lt;0,"NO PAGAR","COBRAR")</f>
        <v>NO PAGAR</v>
      </c>
      <c r="C503" s="18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9" t="str">
        <f>IF(Y502&lt;0,"NO PAGAR","COBRAR")</f>
        <v>COBRAR</v>
      </c>
      <c r="Y503" s="18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0" t="s">
        <v>9</v>
      </c>
      <c r="C504" s="18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0" t="s">
        <v>9</v>
      </c>
      <c r="Y504" s="18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2" t="s">
        <v>7</v>
      </c>
      <c r="F513" s="183"/>
      <c r="G513" s="18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2" t="s">
        <v>7</v>
      </c>
      <c r="AB513" s="183"/>
      <c r="AC513" s="18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2" t="s">
        <v>7</v>
      </c>
      <c r="O515" s="183"/>
      <c r="P515" s="183"/>
      <c r="Q515" s="184"/>
      <c r="R515" s="18">
        <f>SUM(R499:R514)</f>
        <v>1250.68</v>
      </c>
      <c r="S515" s="3"/>
      <c r="V515" s="17"/>
      <c r="X515" s="12"/>
      <c r="Y515" s="10"/>
      <c r="AJ515" s="182" t="s">
        <v>7</v>
      </c>
      <c r="AK515" s="183"/>
      <c r="AL515" s="183"/>
      <c r="AM515" s="18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85" t="s">
        <v>30</v>
      </c>
      <c r="I533" s="185"/>
      <c r="J533" s="185"/>
      <c r="V533" s="17"/>
      <c r="AA533" s="185" t="s">
        <v>31</v>
      </c>
      <c r="AB533" s="185"/>
      <c r="AC533" s="185"/>
    </row>
    <row r="534" spans="1:43">
      <c r="H534" s="185"/>
      <c r="I534" s="185"/>
      <c r="J534" s="185"/>
      <c r="V534" s="17"/>
      <c r="AA534" s="185"/>
      <c r="AB534" s="185"/>
      <c r="AC534" s="18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86" t="s">
        <v>435</v>
      </c>
      <c r="F538" s="186"/>
      <c r="G538" s="186"/>
      <c r="H538" s="186"/>
      <c r="V538" s="17"/>
      <c r="X538" s="23" t="s">
        <v>32</v>
      </c>
      <c r="Y538" s="20">
        <f>IF(B538="PAGADO",0,C543)</f>
        <v>0</v>
      </c>
      <c r="AA538" s="186" t="s">
        <v>435</v>
      </c>
      <c r="AB538" s="186"/>
      <c r="AC538" s="186"/>
      <c r="AD538" s="18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7" t="str">
        <f>IF(Y543&lt;0,"NO PAGAR","COBRAR'")</f>
        <v>COBRAR'</v>
      </c>
      <c r="Y544" s="18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87" t="str">
        <f>IF(C543&lt;0,"NO PAGAR","COBRAR'")</f>
        <v>COBRAR'</v>
      </c>
      <c r="C545" s="18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0" t="s">
        <v>9</v>
      </c>
      <c r="C546" s="18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0" t="s">
        <v>9</v>
      </c>
      <c r="Y546" s="18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2" t="s">
        <v>7</v>
      </c>
      <c r="F554" s="183"/>
      <c r="G554" s="18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2" t="s">
        <v>7</v>
      </c>
      <c r="AB554" s="183"/>
      <c r="AC554" s="18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2" t="s">
        <v>7</v>
      </c>
      <c r="O556" s="183"/>
      <c r="P556" s="183"/>
      <c r="Q556" s="184"/>
      <c r="R556" s="18">
        <f>SUM(R540:R555)</f>
        <v>0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5.75" thickBot="1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88" t="s">
        <v>29</v>
      </c>
      <c r="AD565" s="188"/>
      <c r="AE565" s="188"/>
    </row>
    <row r="566" spans="2:41">
      <c r="H566" s="185" t="s">
        <v>28</v>
      </c>
      <c r="I566" s="185"/>
      <c r="J566" s="185"/>
      <c r="V566" s="17"/>
      <c r="AC566" s="188"/>
      <c r="AD566" s="188"/>
      <c r="AE566" s="188"/>
    </row>
    <row r="567" spans="2:41">
      <c r="H567" s="185"/>
      <c r="I567" s="185"/>
      <c r="J567" s="185"/>
      <c r="V567" s="17"/>
      <c r="AC567" s="188"/>
      <c r="AD567" s="188"/>
      <c r="AE567" s="188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86" t="s">
        <v>20</v>
      </c>
      <c r="F571" s="186"/>
      <c r="G571" s="186"/>
      <c r="H571" s="186"/>
      <c r="V571" s="17"/>
      <c r="X571" s="23" t="s">
        <v>32</v>
      </c>
      <c r="Y571" s="20">
        <f>IF(B571="PAGADO",0,C576)</f>
        <v>0</v>
      </c>
      <c r="AA571" s="186" t="s">
        <v>1176</v>
      </c>
      <c r="AB571" s="186"/>
      <c r="AC571" s="186"/>
      <c r="AD571" s="18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1190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1133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89" t="str">
        <f>IF(C576&lt;0,"NO PAGAR","COBRAR")</f>
        <v>COBRAR</v>
      </c>
      <c r="C577" s="18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9" t="str">
        <f>IF(Y576&lt;0,"NO PAGAR","COBRAR")</f>
        <v>NO PAGAR</v>
      </c>
      <c r="Y577" s="18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0" t="s">
        <v>9</v>
      </c>
      <c r="C578" s="18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0" t="s">
        <v>9</v>
      </c>
      <c r="Y578" s="18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1189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2" t="s">
        <v>7</v>
      </c>
      <c r="F587" s="183"/>
      <c r="G587" s="18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2" t="s">
        <v>7</v>
      </c>
      <c r="AB587" s="183"/>
      <c r="AC587" s="18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2" t="s">
        <v>7</v>
      </c>
      <c r="O589" s="183"/>
      <c r="P589" s="183"/>
      <c r="Q589" s="184"/>
      <c r="R589" s="18">
        <f>SUM(R573:R588)</f>
        <v>0</v>
      </c>
      <c r="S589" s="3"/>
      <c r="V589" s="17"/>
      <c r="X589" s="12"/>
      <c r="Y589" s="10"/>
      <c r="AJ589" s="182" t="s">
        <v>7</v>
      </c>
      <c r="AK589" s="183"/>
      <c r="AL589" s="183"/>
      <c r="AM589" s="18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85" t="s">
        <v>30</v>
      </c>
      <c r="I611" s="185"/>
      <c r="J611" s="185"/>
      <c r="V611" s="17"/>
      <c r="AA611" s="185" t="s">
        <v>31</v>
      </c>
      <c r="AB611" s="185"/>
      <c r="AC611" s="185"/>
    </row>
    <row r="612" spans="1:43">
      <c r="H612" s="185"/>
      <c r="I612" s="185"/>
      <c r="J612" s="185"/>
      <c r="V612" s="17"/>
      <c r="AA612" s="185"/>
      <c r="AB612" s="185"/>
      <c r="AC612" s="18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32</v>
      </c>
      <c r="C616" s="20">
        <f>IF(X571="PAGADO",0,C576)</f>
        <v>1683.66</v>
      </c>
      <c r="E616" s="186" t="s">
        <v>20</v>
      </c>
      <c r="F616" s="186"/>
      <c r="G616" s="186"/>
      <c r="H616" s="186"/>
      <c r="V616" s="17"/>
      <c r="X616" s="23" t="s">
        <v>32</v>
      </c>
      <c r="Y616" s="20">
        <f>IF(B1416="PAGADO",0,C621)</f>
        <v>1545.4</v>
      </c>
      <c r="AA616" s="186" t="s">
        <v>20</v>
      </c>
      <c r="AB616" s="186"/>
      <c r="AC616" s="186"/>
      <c r="AD616" s="186"/>
    </row>
    <row r="617" spans="1:43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1545.4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1545.4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1545.4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7" t="str">
        <f>IF(Y621&lt;0,"NO PAGAR","COBRAR'")</f>
        <v>COBRAR'</v>
      </c>
      <c r="Y622" s="18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87" t="str">
        <f>IF(C621&lt;0,"NO PAGAR","COBRAR'")</f>
        <v>COBRAR'</v>
      </c>
      <c r="C623" s="18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0" t="s">
        <v>9</v>
      </c>
      <c r="C624" s="18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0" t="s">
        <v>9</v>
      </c>
      <c r="Y624" s="18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182" t="s">
        <v>7</v>
      </c>
      <c r="F632" s="183"/>
      <c r="G632" s="184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2" t="s">
        <v>7</v>
      </c>
      <c r="AB632" s="183"/>
      <c r="AC632" s="184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>
      <c r="B634" s="12"/>
      <c r="C634" s="10"/>
      <c r="N634" s="182" t="s">
        <v>7</v>
      </c>
      <c r="O634" s="183"/>
      <c r="P634" s="183"/>
      <c r="Q634" s="184"/>
      <c r="R634" s="18">
        <f>SUM(R618:R633)</f>
        <v>0</v>
      </c>
      <c r="S634" s="3"/>
      <c r="V634" s="17"/>
      <c r="X634" s="12"/>
      <c r="Y634" s="10"/>
      <c r="AJ634" s="182" t="s">
        <v>7</v>
      </c>
      <c r="AK634" s="183"/>
      <c r="AL634" s="183"/>
      <c r="AM634" s="184"/>
      <c r="AN634" s="18">
        <f>SUM(AN618:AN633)</f>
        <v>0</v>
      </c>
      <c r="AO634" s="3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E637" s="14"/>
      <c r="V637" s="17"/>
      <c r="X637" s="12"/>
      <c r="Y637" s="10"/>
      <c r="AA637" s="14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138.26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88" t="s">
        <v>29</v>
      </c>
      <c r="AD658" s="188"/>
      <c r="AE658" s="188"/>
    </row>
    <row r="659" spans="2:41">
      <c r="H659" s="185" t="s">
        <v>28</v>
      </c>
      <c r="I659" s="185"/>
      <c r="J659" s="185"/>
      <c r="V659" s="17"/>
      <c r="AC659" s="188"/>
      <c r="AD659" s="188"/>
      <c r="AE659" s="188"/>
    </row>
    <row r="660" spans="2:41">
      <c r="H660" s="185"/>
      <c r="I660" s="185"/>
      <c r="J660" s="185"/>
      <c r="V660" s="17"/>
      <c r="AC660" s="188"/>
      <c r="AD660" s="188"/>
      <c r="AE660" s="188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1545.4</v>
      </c>
      <c r="E664" s="186" t="s">
        <v>20</v>
      </c>
      <c r="F664" s="186"/>
      <c r="G664" s="186"/>
      <c r="H664" s="186"/>
      <c r="V664" s="17"/>
      <c r="X664" s="23" t="s">
        <v>32</v>
      </c>
      <c r="Y664" s="20">
        <f>IF(B664="PAGADO",0,C669)</f>
        <v>1545.4</v>
      </c>
      <c r="AA664" s="186" t="s">
        <v>20</v>
      </c>
      <c r="AB664" s="186"/>
      <c r="AC664" s="186"/>
      <c r="AD664" s="186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1545.4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1545.4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1545.4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1545.4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89" t="str">
        <f>IF(C669&lt;0,"NO PAGAR","COBRAR")</f>
        <v>COBRAR</v>
      </c>
      <c r="C670" s="189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9" t="str">
        <f>IF(Y669&lt;0,"NO PAGAR","COBRAR")</f>
        <v>COBRAR</v>
      </c>
      <c r="Y670" s="189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80" t="s">
        <v>9</v>
      </c>
      <c r="C671" s="181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0" t="s">
        <v>9</v>
      </c>
      <c r="Y671" s="181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82" t="s">
        <v>7</v>
      </c>
      <c r="F680" s="183"/>
      <c r="G680" s="184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2" t="s">
        <v>7</v>
      </c>
      <c r="AB680" s="183"/>
      <c r="AC680" s="184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82" t="s">
        <v>7</v>
      </c>
      <c r="O682" s="183"/>
      <c r="P682" s="183"/>
      <c r="Q682" s="184"/>
      <c r="R682" s="18">
        <f>SUM(R666:R681)</f>
        <v>0</v>
      </c>
      <c r="S682" s="3"/>
      <c r="V682" s="17"/>
      <c r="X682" s="12"/>
      <c r="Y682" s="10"/>
      <c r="AJ682" s="182" t="s">
        <v>7</v>
      </c>
      <c r="AK682" s="183"/>
      <c r="AL682" s="183"/>
      <c r="AM682" s="184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85" t="s">
        <v>30</v>
      </c>
      <c r="I704" s="185"/>
      <c r="J704" s="185"/>
      <c r="V704" s="17"/>
      <c r="AA704" s="185" t="s">
        <v>31</v>
      </c>
      <c r="AB704" s="185"/>
      <c r="AC704" s="185"/>
    </row>
    <row r="705" spans="2:41">
      <c r="H705" s="185"/>
      <c r="I705" s="185"/>
      <c r="J705" s="185"/>
      <c r="V705" s="17"/>
      <c r="AA705" s="185"/>
      <c r="AB705" s="185"/>
      <c r="AC705" s="185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1545.4</v>
      </c>
      <c r="E709" s="186" t="s">
        <v>20</v>
      </c>
      <c r="F709" s="186"/>
      <c r="G709" s="186"/>
      <c r="H709" s="186"/>
      <c r="V709" s="17"/>
      <c r="X709" s="23" t="s">
        <v>32</v>
      </c>
      <c r="Y709" s="20">
        <f>IF(B1509="PAGADO",0,C714)</f>
        <v>1545.4</v>
      </c>
      <c r="AA709" s="186" t="s">
        <v>20</v>
      </c>
      <c r="AB709" s="186"/>
      <c r="AC709" s="186"/>
      <c r="AD709" s="186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1545.4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1545.4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1545.4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1545.4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7" t="str">
        <f>IF(Y714&lt;0,"NO PAGAR","COBRAR'")</f>
        <v>COBRAR'</v>
      </c>
      <c r="Y715" s="187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87" t="str">
        <f>IF(C714&lt;0,"NO PAGAR","COBRAR'")</f>
        <v>COBRAR'</v>
      </c>
      <c r="C716" s="187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80" t="s">
        <v>9</v>
      </c>
      <c r="C717" s="181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0" t="s">
        <v>9</v>
      </c>
      <c r="Y717" s="181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88" t="s">
        <v>29</v>
      </c>
      <c r="AD751" s="188"/>
      <c r="AE751" s="188"/>
    </row>
    <row r="752" spans="2:31">
      <c r="H752" s="185" t="s">
        <v>28</v>
      </c>
      <c r="I752" s="185"/>
      <c r="J752" s="185"/>
      <c r="V752" s="17"/>
      <c r="AC752" s="188"/>
      <c r="AD752" s="188"/>
      <c r="AE752" s="188"/>
    </row>
    <row r="753" spans="2:41">
      <c r="H753" s="185"/>
      <c r="I753" s="185"/>
      <c r="J753" s="185"/>
      <c r="V753" s="17"/>
      <c r="AC753" s="188"/>
      <c r="AD753" s="188"/>
      <c r="AE753" s="188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1545.4</v>
      </c>
      <c r="E757" s="186" t="s">
        <v>20</v>
      </c>
      <c r="F757" s="186"/>
      <c r="G757" s="186"/>
      <c r="H757" s="186"/>
      <c r="V757" s="17"/>
      <c r="X757" s="23" t="s">
        <v>32</v>
      </c>
      <c r="Y757" s="20">
        <f>IF(B757="PAGADO",0,C762)</f>
        <v>1545.4</v>
      </c>
      <c r="AA757" s="186" t="s">
        <v>20</v>
      </c>
      <c r="AB757" s="186"/>
      <c r="AC757" s="186"/>
      <c r="AD757" s="186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1545.4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1545.4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1545.4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1545.4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89" t="str">
        <f>IF(C762&lt;0,"NO PAGAR","COBRAR")</f>
        <v>COBRAR</v>
      </c>
      <c r="C763" s="189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9" t="str">
        <f>IF(Y762&lt;0,"NO PAGAR","COBRAR")</f>
        <v>COBRAR</v>
      </c>
      <c r="Y763" s="189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80" t="s">
        <v>9</v>
      </c>
      <c r="C764" s="181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0" t="s">
        <v>9</v>
      </c>
      <c r="Y764" s="181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82" t="s">
        <v>7</v>
      </c>
      <c r="F773" s="183"/>
      <c r="G773" s="184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2" t="s">
        <v>7</v>
      </c>
      <c r="AB773" s="183"/>
      <c r="AC773" s="184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82" t="s">
        <v>7</v>
      </c>
      <c r="O775" s="183"/>
      <c r="P775" s="183"/>
      <c r="Q775" s="184"/>
      <c r="R775" s="18">
        <f>SUM(R759:R774)</f>
        <v>0</v>
      </c>
      <c r="S775" s="3"/>
      <c r="V775" s="17"/>
      <c r="X775" s="12"/>
      <c r="Y775" s="10"/>
      <c r="AJ775" s="182" t="s">
        <v>7</v>
      </c>
      <c r="AK775" s="183"/>
      <c r="AL775" s="183"/>
      <c r="AM775" s="184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85" t="s">
        <v>30</v>
      </c>
      <c r="I797" s="185"/>
      <c r="J797" s="185"/>
      <c r="V797" s="17"/>
      <c r="AA797" s="185" t="s">
        <v>31</v>
      </c>
      <c r="AB797" s="185"/>
      <c r="AC797" s="185"/>
    </row>
    <row r="798" spans="1:43">
      <c r="H798" s="185"/>
      <c r="I798" s="185"/>
      <c r="J798" s="185"/>
      <c r="V798" s="17"/>
      <c r="AA798" s="185"/>
      <c r="AB798" s="185"/>
      <c r="AC798" s="185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1545.4</v>
      </c>
      <c r="E802" s="186" t="s">
        <v>20</v>
      </c>
      <c r="F802" s="186"/>
      <c r="G802" s="186"/>
      <c r="H802" s="186"/>
      <c r="V802" s="17"/>
      <c r="X802" s="23" t="s">
        <v>32</v>
      </c>
      <c r="Y802" s="20">
        <f>IF(B1602="PAGADO",0,C807)</f>
        <v>1545.4</v>
      </c>
      <c r="AA802" s="186" t="s">
        <v>20</v>
      </c>
      <c r="AB802" s="186"/>
      <c r="AC802" s="186"/>
      <c r="AD802" s="186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1545.4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1545.4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1545.4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1545.4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7" t="str">
        <f>IF(Y807&lt;0,"NO PAGAR","COBRAR'")</f>
        <v>COBRAR'</v>
      </c>
      <c r="Y808" s="187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87" t="str">
        <f>IF(C807&lt;0,"NO PAGAR","COBRAR'")</f>
        <v>COBRAR'</v>
      </c>
      <c r="C809" s="187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80" t="s">
        <v>9</v>
      </c>
      <c r="C810" s="181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0" t="s">
        <v>9</v>
      </c>
      <c r="Y810" s="181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88" t="s">
        <v>29</v>
      </c>
      <c r="AD845" s="188"/>
      <c r="AE845" s="188"/>
    </row>
    <row r="846" spans="8:31">
      <c r="H846" s="185" t="s">
        <v>28</v>
      </c>
      <c r="I846" s="185"/>
      <c r="J846" s="185"/>
      <c r="V846" s="17"/>
      <c r="AC846" s="188"/>
      <c r="AD846" s="188"/>
      <c r="AE846" s="188"/>
    </row>
    <row r="847" spans="8:31">
      <c r="H847" s="185"/>
      <c r="I847" s="185"/>
      <c r="J847" s="185"/>
      <c r="V847" s="17"/>
      <c r="AC847" s="188"/>
      <c r="AD847" s="188"/>
      <c r="AE847" s="188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1545.4</v>
      </c>
      <c r="E851" s="186" t="s">
        <v>20</v>
      </c>
      <c r="F851" s="186"/>
      <c r="G851" s="186"/>
      <c r="H851" s="186"/>
      <c r="V851" s="17"/>
      <c r="X851" s="23" t="s">
        <v>32</v>
      </c>
      <c r="Y851" s="20">
        <f>IF(B851="PAGADO",0,C856)</f>
        <v>1545.4</v>
      </c>
      <c r="AA851" s="186" t="s">
        <v>20</v>
      </c>
      <c r="AB851" s="186"/>
      <c r="AC851" s="186"/>
      <c r="AD851" s="186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1545.4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1545.4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1545.4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1545.4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89" t="str">
        <f>IF(C856&lt;0,"NO PAGAR","COBRAR")</f>
        <v>COBRAR</v>
      </c>
      <c r="C857" s="18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9" t="str">
        <f>IF(Y856&lt;0,"NO PAGAR","COBRAR")</f>
        <v>COBRAR</v>
      </c>
      <c r="Y857" s="18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80" t="s">
        <v>9</v>
      </c>
      <c r="C858" s="181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0" t="s">
        <v>9</v>
      </c>
      <c r="Y858" s="181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82" t="s">
        <v>7</v>
      </c>
      <c r="F867" s="183"/>
      <c r="G867" s="18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2" t="s">
        <v>7</v>
      </c>
      <c r="AB867" s="183"/>
      <c r="AC867" s="18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2" t="s">
        <v>7</v>
      </c>
      <c r="O869" s="183"/>
      <c r="P869" s="183"/>
      <c r="Q869" s="184"/>
      <c r="R869" s="18">
        <f>SUM(R853:R868)</f>
        <v>0</v>
      </c>
      <c r="S869" s="3"/>
      <c r="V869" s="17"/>
      <c r="X869" s="12"/>
      <c r="Y869" s="10"/>
      <c r="AJ869" s="182" t="s">
        <v>7</v>
      </c>
      <c r="AK869" s="183"/>
      <c r="AL869" s="183"/>
      <c r="AM869" s="18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85" t="s">
        <v>30</v>
      </c>
      <c r="I891" s="185"/>
      <c r="J891" s="185"/>
      <c r="V891" s="17"/>
      <c r="AA891" s="185" t="s">
        <v>31</v>
      </c>
      <c r="AB891" s="185"/>
      <c r="AC891" s="185"/>
    </row>
    <row r="892" spans="1:43">
      <c r="H892" s="185"/>
      <c r="I892" s="185"/>
      <c r="J892" s="185"/>
      <c r="V892" s="17"/>
      <c r="AA892" s="185"/>
      <c r="AB892" s="185"/>
      <c r="AC892" s="185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1545.4</v>
      </c>
      <c r="E896" s="186" t="s">
        <v>20</v>
      </c>
      <c r="F896" s="186"/>
      <c r="G896" s="186"/>
      <c r="H896" s="186"/>
      <c r="V896" s="17"/>
      <c r="X896" s="23" t="s">
        <v>32</v>
      </c>
      <c r="Y896" s="20">
        <f>IF(B1696="PAGADO",0,C901)</f>
        <v>1545.4</v>
      </c>
      <c r="AA896" s="186" t="s">
        <v>20</v>
      </c>
      <c r="AB896" s="186"/>
      <c r="AC896" s="186"/>
      <c r="AD896" s="186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1545.4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1545.4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1545.4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1545.4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7" t="str">
        <f>IF(Y901&lt;0,"NO PAGAR","COBRAR'")</f>
        <v>COBRAR'</v>
      </c>
      <c r="Y902" s="187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87" t="str">
        <f>IF(C901&lt;0,"NO PAGAR","COBRAR'")</f>
        <v>COBRAR'</v>
      </c>
      <c r="C903" s="18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80" t="s">
        <v>9</v>
      </c>
      <c r="C904" s="181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0" t="s">
        <v>9</v>
      </c>
      <c r="Y904" s="181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88" t="s">
        <v>29</v>
      </c>
      <c r="AD938" s="188"/>
      <c r="AE938" s="188"/>
    </row>
    <row r="939" spans="2:31">
      <c r="H939" s="185" t="s">
        <v>28</v>
      </c>
      <c r="I939" s="185"/>
      <c r="J939" s="185"/>
      <c r="V939" s="17"/>
      <c r="AC939" s="188"/>
      <c r="AD939" s="188"/>
      <c r="AE939" s="188"/>
    </row>
    <row r="940" spans="2:31">
      <c r="H940" s="185"/>
      <c r="I940" s="185"/>
      <c r="J940" s="185"/>
      <c r="V940" s="17"/>
      <c r="AC940" s="188"/>
      <c r="AD940" s="188"/>
      <c r="AE940" s="188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1545.4</v>
      </c>
      <c r="E944" s="186" t="s">
        <v>20</v>
      </c>
      <c r="F944" s="186"/>
      <c r="G944" s="186"/>
      <c r="H944" s="186"/>
      <c r="V944" s="17"/>
      <c r="X944" s="23" t="s">
        <v>32</v>
      </c>
      <c r="Y944" s="20">
        <f>IF(B944="PAGADO",0,C949)</f>
        <v>1545.4</v>
      </c>
      <c r="AA944" s="186" t="s">
        <v>20</v>
      </c>
      <c r="AB944" s="186"/>
      <c r="AC944" s="186"/>
      <c r="AD944" s="186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1545.4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1545.4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1545.4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1545.4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89" t="str">
        <f>IF(C949&lt;0,"NO PAGAR","COBRAR")</f>
        <v>COBRAR</v>
      </c>
      <c r="C950" s="189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9" t="str">
        <f>IF(Y949&lt;0,"NO PAGAR","COBRAR")</f>
        <v>COBRAR</v>
      </c>
      <c r="Y950" s="189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80" t="s">
        <v>9</v>
      </c>
      <c r="C951" s="181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0" t="s">
        <v>9</v>
      </c>
      <c r="Y951" s="18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82" t="s">
        <v>7</v>
      </c>
      <c r="F960" s="183"/>
      <c r="G960" s="184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2" t="s">
        <v>7</v>
      </c>
      <c r="AB960" s="183"/>
      <c r="AC960" s="184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82" t="s">
        <v>7</v>
      </c>
      <c r="O962" s="183"/>
      <c r="P962" s="183"/>
      <c r="Q962" s="184"/>
      <c r="R962" s="18">
        <f>SUM(R946:R961)</f>
        <v>0</v>
      </c>
      <c r="S962" s="3"/>
      <c r="V962" s="17"/>
      <c r="X962" s="12"/>
      <c r="Y962" s="10"/>
      <c r="AJ962" s="182" t="s">
        <v>7</v>
      </c>
      <c r="AK962" s="183"/>
      <c r="AL962" s="183"/>
      <c r="AM962" s="184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85" t="s">
        <v>30</v>
      </c>
      <c r="I984" s="185"/>
      <c r="J984" s="185"/>
      <c r="V984" s="17"/>
      <c r="AA984" s="185" t="s">
        <v>31</v>
      </c>
      <c r="AB984" s="185"/>
      <c r="AC984" s="185"/>
    </row>
    <row r="985" spans="1:43">
      <c r="H985" s="185"/>
      <c r="I985" s="185"/>
      <c r="J985" s="185"/>
      <c r="V985" s="17"/>
      <c r="AA985" s="185"/>
      <c r="AB985" s="185"/>
      <c r="AC985" s="185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1545.4</v>
      </c>
      <c r="E989" s="186" t="s">
        <v>20</v>
      </c>
      <c r="F989" s="186"/>
      <c r="G989" s="186"/>
      <c r="H989" s="186"/>
      <c r="V989" s="17"/>
      <c r="X989" s="23" t="s">
        <v>32</v>
      </c>
      <c r="Y989" s="20">
        <f>IF(B1789="PAGADO",0,C994)</f>
        <v>1545.4</v>
      </c>
      <c r="AA989" s="186" t="s">
        <v>20</v>
      </c>
      <c r="AB989" s="186"/>
      <c r="AC989" s="186"/>
      <c r="AD989" s="186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1545.4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1545.4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1545.4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1545.4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7" t="str">
        <f>IF(Y994&lt;0,"NO PAGAR","COBRAR'")</f>
        <v>COBRAR'</v>
      </c>
      <c r="Y995" s="187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87" t="str">
        <f>IF(C994&lt;0,"NO PAGAR","COBRAR'")</f>
        <v>COBRAR'</v>
      </c>
      <c r="C996" s="187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80" t="s">
        <v>9</v>
      </c>
      <c r="C997" s="181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0" t="s">
        <v>9</v>
      </c>
      <c r="Y997" s="181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4"/>
  <sheetViews>
    <sheetView topLeftCell="X609" zoomScale="93" zoomScaleNormal="93" workbookViewId="0">
      <selection activeCell="Y623" sqref="Y623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6" t="s">
        <v>80</v>
      </c>
      <c r="F8" s="186"/>
      <c r="G8" s="186"/>
      <c r="H8" s="186"/>
      <c r="V8" s="17"/>
      <c r="X8" s="23" t="s">
        <v>385</v>
      </c>
      <c r="Y8" s="20">
        <f>IF(B8="PAGADO",0,C13)</f>
        <v>-2248.4700000000003</v>
      </c>
      <c r="AA8" s="186" t="s">
        <v>80</v>
      </c>
      <c r="AB8" s="186"/>
      <c r="AC8" s="186"/>
      <c r="AD8" s="186"/>
      <c r="AK8" s="201" t="s">
        <v>10</v>
      </c>
      <c r="AL8" s="201"/>
      <c r="AM8" s="201"/>
      <c r="AN8" s="201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2" t="s">
        <v>7</v>
      </c>
      <c r="AB24" s="183"/>
      <c r="AC24" s="18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86" t="s">
        <v>80</v>
      </c>
      <c r="F53" s="186"/>
      <c r="G53" s="186"/>
      <c r="H53" s="186"/>
      <c r="V53" s="17"/>
      <c r="X53" s="23" t="s">
        <v>32</v>
      </c>
      <c r="Y53" s="20">
        <f>IF(B53="PAGADO",0,C58)</f>
        <v>-2773.2900000000004</v>
      </c>
      <c r="AA53" s="186" t="s">
        <v>254</v>
      </c>
      <c r="AB53" s="186"/>
      <c r="AC53" s="186"/>
      <c r="AD53" s="18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NO PAGAR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NO PAGAR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2" t="s">
        <v>7</v>
      </c>
      <c r="F69" s="183"/>
      <c r="G69" s="18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1750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88" t="s">
        <v>29</v>
      </c>
      <c r="AD95" s="188"/>
      <c r="AE95" s="188"/>
    </row>
    <row r="96" spans="8:31">
      <c r="H96" s="185" t="s">
        <v>28</v>
      </c>
      <c r="I96" s="185"/>
      <c r="J96" s="185"/>
      <c r="V96" s="17"/>
      <c r="AC96" s="188"/>
      <c r="AD96" s="188"/>
      <c r="AE96" s="188"/>
    </row>
    <row r="97" spans="2:41">
      <c r="H97" s="185"/>
      <c r="I97" s="185"/>
      <c r="J97" s="185"/>
      <c r="V97" s="17"/>
      <c r="AC97" s="188"/>
      <c r="AD97" s="188"/>
      <c r="AE97" s="18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86" t="s">
        <v>80</v>
      </c>
      <c r="F101" s="186"/>
      <c r="G101" s="186"/>
      <c r="H101" s="186"/>
      <c r="V101" s="17"/>
      <c r="X101" s="23" t="s">
        <v>32</v>
      </c>
      <c r="Y101" s="20">
        <f>IF(B101="PAGADO",0,C106)</f>
        <v>-793.29000000000042</v>
      </c>
      <c r="AA101" s="186" t="s">
        <v>80</v>
      </c>
      <c r="AB101" s="186"/>
      <c r="AC101" s="186"/>
      <c r="AD101" s="18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89" t="str">
        <f>IF(C106&lt;0,"NO PAGAR","COBRAR")</f>
        <v>NO PAGAR</v>
      </c>
      <c r="C107" s="18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NO PAGAR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0" t="s">
        <v>9</v>
      </c>
      <c r="C108" s="18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2" t="s">
        <v>7</v>
      </c>
      <c r="F117" s="183"/>
      <c r="G117" s="18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85" t="s">
        <v>30</v>
      </c>
      <c r="I129" s="185"/>
      <c r="J129" s="185"/>
      <c r="V129" s="17"/>
      <c r="AA129" s="185" t="s">
        <v>31</v>
      </c>
      <c r="AB129" s="185"/>
      <c r="AC129" s="185"/>
    </row>
    <row r="130" spans="2:41">
      <c r="H130" s="185"/>
      <c r="I130" s="185"/>
      <c r="J130" s="185"/>
      <c r="V130" s="17"/>
      <c r="AA130" s="185"/>
      <c r="AB130" s="185"/>
      <c r="AC130" s="18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86" t="s">
        <v>254</v>
      </c>
      <c r="F134" s="186"/>
      <c r="G134" s="186"/>
      <c r="H134" s="186"/>
      <c r="V134" s="17"/>
      <c r="X134" s="23" t="s">
        <v>32</v>
      </c>
      <c r="Y134" s="20">
        <f>IF(B134="PAGADO",0,C139)</f>
        <v>-1640.3300000000004</v>
      </c>
      <c r="AA134" s="186" t="s">
        <v>357</v>
      </c>
      <c r="AB134" s="186"/>
      <c r="AC134" s="186"/>
      <c r="AD134" s="18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7" t="str">
        <f>IF(Y139&lt;0,"NO PAGAR","COBRAR'")</f>
        <v>NO PAGAR</v>
      </c>
      <c r="Y140" s="18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87" t="str">
        <f>IF(C139&lt;0,"NO PAGAR","COBRAR'")</f>
        <v>NO PAGAR</v>
      </c>
      <c r="C141" s="18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0" t="s">
        <v>9</v>
      </c>
      <c r="C142" s="18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0" t="s">
        <v>9</v>
      </c>
      <c r="Y142" s="18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2" t="s">
        <v>7</v>
      </c>
      <c r="F150" s="183"/>
      <c r="G150" s="18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2" t="s">
        <v>7</v>
      </c>
      <c r="AB150" s="183"/>
      <c r="AC150" s="18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2" t="s">
        <v>7</v>
      </c>
      <c r="O152" s="183"/>
      <c r="P152" s="183"/>
      <c r="Q152" s="184"/>
      <c r="R152" s="18">
        <f>SUM(R136:R151)</f>
        <v>1580</v>
      </c>
      <c r="S152" s="3"/>
      <c r="V152" s="17"/>
      <c r="X152" s="12"/>
      <c r="Y152" s="10"/>
      <c r="AJ152" s="182" t="s">
        <v>7</v>
      </c>
      <c r="AK152" s="183"/>
      <c r="AL152" s="183"/>
      <c r="AM152" s="18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88" t="s">
        <v>29</v>
      </c>
      <c r="AD168" s="188"/>
      <c r="AE168" s="188"/>
    </row>
    <row r="169" spans="2:41">
      <c r="H169" s="185" t="s">
        <v>28</v>
      </c>
      <c r="I169" s="185"/>
      <c r="J169" s="185"/>
      <c r="V169" s="17"/>
      <c r="AC169" s="188"/>
      <c r="AD169" s="188"/>
      <c r="AE169" s="188"/>
    </row>
    <row r="170" spans="2:41">
      <c r="H170" s="185"/>
      <c r="I170" s="185"/>
      <c r="J170" s="185"/>
      <c r="V170" s="17"/>
      <c r="AC170" s="188"/>
      <c r="AD170" s="188"/>
      <c r="AE170" s="188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86" t="s">
        <v>357</v>
      </c>
      <c r="F174" s="186"/>
      <c r="G174" s="186"/>
      <c r="H174" s="186"/>
      <c r="V174" s="17"/>
      <c r="X174" s="23" t="s">
        <v>32</v>
      </c>
      <c r="Y174" s="20">
        <f>IF(B173="PAGADO",0,C178)</f>
        <v>-1065.8100000000004</v>
      </c>
      <c r="AA174" s="186" t="s">
        <v>357</v>
      </c>
      <c r="AB174" s="186"/>
      <c r="AC174" s="186"/>
      <c r="AD174" s="18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89" t="str">
        <f>IF(C178&lt;0,"NO PAGAR","COBRAR")</f>
        <v>NO PAGAR</v>
      </c>
      <c r="C179" s="18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0" t="s">
        <v>9</v>
      </c>
      <c r="C180" s="18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9" t="str">
        <f>IF(Y179&lt;0,"NO PAGAR","COBRAR")</f>
        <v>NO PAGAR</v>
      </c>
      <c r="Y180" s="18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0" t="s">
        <v>9</v>
      </c>
      <c r="Y181" s="18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2" t="s">
        <v>7</v>
      </c>
      <c r="F190" s="183"/>
      <c r="G190" s="18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2" t="s">
        <v>7</v>
      </c>
      <c r="AB190" s="183"/>
      <c r="AC190" s="18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2" t="s">
        <v>7</v>
      </c>
      <c r="O192" s="183"/>
      <c r="P192" s="183"/>
      <c r="Q192" s="184"/>
      <c r="R192" s="18">
        <f>SUM(R176:R191)</f>
        <v>450</v>
      </c>
      <c r="S192" s="3"/>
      <c r="V192" s="17"/>
      <c r="X192" s="12"/>
      <c r="Y192" s="10"/>
      <c r="AJ192" s="182" t="s">
        <v>7</v>
      </c>
      <c r="AK192" s="183"/>
      <c r="AL192" s="183"/>
      <c r="AM192" s="18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85" t="s">
        <v>30</v>
      </c>
      <c r="I214" s="185"/>
      <c r="J214" s="185"/>
      <c r="V214" s="17"/>
      <c r="AA214" s="185" t="s">
        <v>31</v>
      </c>
      <c r="AB214" s="185"/>
      <c r="AC214" s="185"/>
    </row>
    <row r="215" spans="1:43">
      <c r="H215" s="185"/>
      <c r="I215" s="185"/>
      <c r="J215" s="185"/>
      <c r="V215" s="17"/>
      <c r="AA215" s="185"/>
      <c r="AB215" s="185"/>
      <c r="AC215" s="18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86" t="s">
        <v>357</v>
      </c>
      <c r="F219" s="186"/>
      <c r="G219" s="186"/>
      <c r="H219" s="186"/>
      <c r="V219" s="17"/>
      <c r="X219" s="23" t="s">
        <v>32</v>
      </c>
      <c r="Y219" s="20">
        <f>IF(B239="PAGADO",0,C223)</f>
        <v>-2403.2800000000007</v>
      </c>
      <c r="AA219" s="186" t="s">
        <v>531</v>
      </c>
      <c r="AB219" s="186"/>
      <c r="AC219" s="186"/>
      <c r="AD219" s="18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87" t="str">
        <f>IF(C223&lt;0,"NO PAGAR","COBRAR'")</f>
        <v>NO PAGAR</v>
      </c>
      <c r="C225" s="18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7" t="str">
        <f>IF(Y224&lt;0,"NO PAGAR","COBRAR'")</f>
        <v>NO PAGAR</v>
      </c>
      <c r="Y225" s="18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0" t="s">
        <v>9</v>
      </c>
      <c r="C226" s="18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0" t="s">
        <v>9</v>
      </c>
      <c r="Y227" s="18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2" t="s">
        <v>7</v>
      </c>
      <c r="F235" s="183"/>
      <c r="G235" s="18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2" t="s">
        <v>7</v>
      </c>
      <c r="AB235" s="183"/>
      <c r="AC235" s="18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2" t="s">
        <v>7</v>
      </c>
      <c r="O237" s="183"/>
      <c r="P237" s="183"/>
      <c r="Q237" s="18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2" t="s">
        <v>7</v>
      </c>
      <c r="AK237" s="183"/>
      <c r="AL237" s="183"/>
      <c r="AM237" s="18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88" t="s">
        <v>29</v>
      </c>
      <c r="AD260" s="188"/>
      <c r="AE260" s="188"/>
    </row>
    <row r="261" spans="2:41">
      <c r="H261" s="185" t="s">
        <v>28</v>
      </c>
      <c r="I261" s="185"/>
      <c r="J261" s="185"/>
      <c r="V261" s="17"/>
      <c r="AC261" s="188"/>
      <c r="AD261" s="188"/>
      <c r="AE261" s="188"/>
    </row>
    <row r="262" spans="2:41">
      <c r="H262" s="185"/>
      <c r="I262" s="185"/>
      <c r="J262" s="185"/>
      <c r="V262" s="17"/>
      <c r="AC262" s="188"/>
      <c r="AD262" s="188"/>
      <c r="AE262" s="188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86" t="s">
        <v>593</v>
      </c>
      <c r="F266" s="186"/>
      <c r="G266" s="186"/>
      <c r="H266" s="186"/>
      <c r="V266" s="17"/>
      <c r="X266" s="23" t="s">
        <v>32</v>
      </c>
      <c r="Y266" s="20">
        <f>IF(B265="PAGADO",0,C270)</f>
        <v>-1680.7380000000007</v>
      </c>
      <c r="AA266" s="186" t="s">
        <v>593</v>
      </c>
      <c r="AB266" s="186"/>
      <c r="AC266" s="186"/>
      <c r="AD266" s="18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9" t="str">
        <f>IF(C270&lt;0,"NO PAGAR","COBRAR")</f>
        <v>NO PAGAR</v>
      </c>
      <c r="C271" s="18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0" t="s">
        <v>9</v>
      </c>
      <c r="C272" s="18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9" t="str">
        <f>IF(Y271&lt;0,"NO PAGAR","COBRAR")</f>
        <v>NO PAGAR</v>
      </c>
      <c r="Y272" s="18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0" t="s">
        <v>9</v>
      </c>
      <c r="Y273" s="18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2" t="s">
        <v>7</v>
      </c>
      <c r="F282" s="183"/>
      <c r="G282" s="18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2" t="s">
        <v>7</v>
      </c>
      <c r="AB282" s="183"/>
      <c r="AC282" s="18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2" t="s">
        <v>7</v>
      </c>
      <c r="O284" s="183"/>
      <c r="P284" s="183"/>
      <c r="Q284" s="184"/>
      <c r="R284" s="18">
        <f>SUM(R268:R283)</f>
        <v>190</v>
      </c>
      <c r="S284" s="3"/>
      <c r="V284" s="17"/>
      <c r="X284" s="12"/>
      <c r="Y284" s="10"/>
      <c r="AJ284" s="182" t="s">
        <v>7</v>
      </c>
      <c r="AK284" s="183"/>
      <c r="AL284" s="183"/>
      <c r="AM284" s="18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85" t="s">
        <v>30</v>
      </c>
      <c r="I306" s="185"/>
      <c r="J306" s="185"/>
      <c r="V306" s="17"/>
      <c r="AA306" s="185" t="s">
        <v>31</v>
      </c>
      <c r="AB306" s="185"/>
      <c r="AC306" s="185"/>
    </row>
    <row r="307" spans="2:41">
      <c r="H307" s="185"/>
      <c r="I307" s="185"/>
      <c r="J307" s="185"/>
      <c r="V307" s="17"/>
      <c r="AA307" s="185"/>
      <c r="AB307" s="185"/>
      <c r="AC307" s="18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86" t="s">
        <v>357</v>
      </c>
      <c r="F311" s="186"/>
      <c r="G311" s="186"/>
      <c r="H311" s="186"/>
      <c r="V311" s="17"/>
      <c r="X311" s="23" t="s">
        <v>32</v>
      </c>
      <c r="Y311" s="20">
        <f>IF(B1074="PAGADO",0,C315)</f>
        <v>-3648.456000000001</v>
      </c>
      <c r="AA311" s="186" t="s">
        <v>681</v>
      </c>
      <c r="AB311" s="186"/>
      <c r="AC311" s="186"/>
      <c r="AD311" s="18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87" t="str">
        <f>IF(C315&lt;0,"NO PAGAR","COBRAR'")</f>
        <v>NO PAGAR</v>
      </c>
      <c r="C317" s="18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7" t="str">
        <f>IF(Y316&lt;0,"NO PAGAR","COBRAR'")</f>
        <v>NO PAGAR</v>
      </c>
      <c r="Y317" s="18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0" t="s">
        <v>9</v>
      </c>
      <c r="C318" s="18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0" t="s">
        <v>9</v>
      </c>
      <c r="Y319" s="18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2" t="s">
        <v>7</v>
      </c>
      <c r="F327" s="183"/>
      <c r="G327" s="18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2" t="s">
        <v>7</v>
      </c>
      <c r="AB327" s="183"/>
      <c r="AC327" s="18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2" t="s">
        <v>7</v>
      </c>
      <c r="O329" s="183"/>
      <c r="P329" s="183"/>
      <c r="Q329" s="184"/>
      <c r="R329" s="18">
        <f>SUM(R313:R328)</f>
        <v>2680</v>
      </c>
      <c r="S329" s="3"/>
      <c r="V329" s="17"/>
      <c r="X329" s="12"/>
      <c r="Y329" s="10"/>
      <c r="AJ329" s="182" t="s">
        <v>7</v>
      </c>
      <c r="AK329" s="183"/>
      <c r="AL329" s="183"/>
      <c r="AM329" s="18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85" t="s">
        <v>28</v>
      </c>
      <c r="I354" s="185"/>
      <c r="J354" s="185"/>
      <c r="V354" s="17"/>
    </row>
    <row r="355" spans="2:40">
      <c r="H355" s="185"/>
      <c r="I355" s="185"/>
      <c r="J355" s="185"/>
      <c r="V355" s="17"/>
    </row>
    <row r="356" spans="2:40">
      <c r="V356" s="17"/>
      <c r="X356" s="199" t="s">
        <v>64</v>
      </c>
      <c r="AB356" s="196" t="s">
        <v>29</v>
      </c>
      <c r="AC356" s="196"/>
      <c r="AD356" s="196"/>
    </row>
    <row r="357" spans="2:40" ht="23.25">
      <c r="B357" s="22" t="s">
        <v>64</v>
      </c>
      <c r="V357" s="17"/>
      <c r="X357" s="199"/>
      <c r="AB357" s="196"/>
      <c r="AC357" s="196"/>
      <c r="AD357" s="196"/>
    </row>
    <row r="358" spans="2:40" ht="23.25">
      <c r="B358" s="23" t="s">
        <v>32</v>
      </c>
      <c r="C358" s="20">
        <f>IF(X311="PAGADO",0,Y316)</f>
        <v>-3968.3760000000011</v>
      </c>
      <c r="V358" s="17"/>
      <c r="X358" s="199"/>
      <c r="AB358" s="196"/>
      <c r="AC358" s="196"/>
      <c r="AD358" s="196"/>
    </row>
    <row r="359" spans="2:40" ht="23.25">
      <c r="B359" s="1" t="s">
        <v>0</v>
      </c>
      <c r="C359" s="19">
        <f>H375</f>
        <v>600</v>
      </c>
      <c r="E359" s="186" t="s">
        <v>593</v>
      </c>
      <c r="F359" s="186"/>
      <c r="G359" s="186"/>
      <c r="H359" s="186"/>
      <c r="V359" s="17"/>
      <c r="X359" s="23" t="s">
        <v>32</v>
      </c>
      <c r="Y359" s="20">
        <f>IF(B358="PAGADO",0,C363)</f>
        <v>-3418.3760000000011</v>
      </c>
      <c r="AA359" s="186" t="s">
        <v>681</v>
      </c>
      <c r="AB359" s="186"/>
      <c r="AC359" s="186"/>
      <c r="AD359" s="18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89" t="str">
        <f>IF(C363&lt;0,"NO PAGAR","COBRAR")</f>
        <v>NO PAGAR</v>
      </c>
      <c r="C364" s="18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0" t="s">
        <v>9</v>
      </c>
      <c r="C365" s="18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9" t="str">
        <f>IF(Y364&lt;0,"NO PAGAR","COBRAR")</f>
        <v>NO PAGAR</v>
      </c>
      <c r="Y365" s="18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0" t="s">
        <v>9</v>
      </c>
      <c r="Y366" s="18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2" t="s">
        <v>7</v>
      </c>
      <c r="AK371" s="183"/>
      <c r="AL371" s="183"/>
      <c r="AM371" s="18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2" t="s">
        <v>7</v>
      </c>
      <c r="AB374" s="183"/>
      <c r="AC374" s="18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2" t="s">
        <v>7</v>
      </c>
      <c r="F375" s="183"/>
      <c r="G375" s="18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2" t="s">
        <v>7</v>
      </c>
      <c r="O377" s="183"/>
      <c r="P377" s="183"/>
      <c r="Q377" s="18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85" t="s">
        <v>30</v>
      </c>
      <c r="I392" s="185"/>
      <c r="J392" s="185"/>
      <c r="V392" s="17"/>
      <c r="AA392" s="185" t="s">
        <v>31</v>
      </c>
      <c r="AB392" s="185"/>
      <c r="AC392" s="185"/>
    </row>
    <row r="393" spans="1:43">
      <c r="H393" s="185"/>
      <c r="I393" s="185"/>
      <c r="J393" s="185"/>
      <c r="V393" s="17"/>
      <c r="AA393" s="185"/>
      <c r="AB393" s="185"/>
      <c r="AC393" s="18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86" t="s">
        <v>80</v>
      </c>
      <c r="F397" s="186"/>
      <c r="G397" s="186"/>
      <c r="H397" s="186"/>
      <c r="V397" s="17"/>
      <c r="X397" s="23" t="s">
        <v>32</v>
      </c>
      <c r="Y397" s="20">
        <f>IF(B1167="PAGADO",0,C402)</f>
        <v>-3884.1160000000018</v>
      </c>
      <c r="AA397" s="186" t="s">
        <v>593</v>
      </c>
      <c r="AB397" s="186"/>
      <c r="AC397" s="186"/>
      <c r="AD397" s="18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7" t="str">
        <f>IF(Y402&lt;0,"NO PAGAR","COBRAR'")</f>
        <v>NO PAGAR</v>
      </c>
      <c r="Y403" s="18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87" t="str">
        <f>IF(C402&lt;0,"NO PAGAR","COBRAR'")</f>
        <v>NO PAGAR</v>
      </c>
      <c r="C404" s="18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0" t="s">
        <v>9</v>
      </c>
      <c r="C405" s="18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0" t="s">
        <v>9</v>
      </c>
      <c r="Y405" s="18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2" t="s">
        <v>7</v>
      </c>
      <c r="AK408" s="183"/>
      <c r="AL408" s="183"/>
      <c r="AM408" s="18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2" t="s">
        <v>7</v>
      </c>
      <c r="F413" s="183"/>
      <c r="G413" s="18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2" t="s">
        <v>7</v>
      </c>
      <c r="AB413" s="183"/>
      <c r="AC413" s="18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2" t="s">
        <v>7</v>
      </c>
      <c r="O415" s="183"/>
      <c r="P415" s="183"/>
      <c r="Q415" s="18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85" t="s">
        <v>28</v>
      </c>
      <c r="I438" s="185"/>
      <c r="J438" s="185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85"/>
      <c r="I439" s="185"/>
      <c r="J439" s="18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88" t="s">
        <v>29</v>
      </c>
      <c r="AC440" s="188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86" t="s">
        <v>616</v>
      </c>
      <c r="F443" s="186"/>
      <c r="G443" s="186"/>
      <c r="H443" s="186"/>
      <c r="V443" s="17"/>
      <c r="X443" s="23" t="s">
        <v>32</v>
      </c>
      <c r="Y443" s="20">
        <f>IF(B443="PAGADO",0,C448)</f>
        <v>-3182.3660000000018</v>
      </c>
      <c r="AA443" s="186" t="s">
        <v>357</v>
      </c>
      <c r="AB443" s="186"/>
      <c r="AC443" s="186"/>
      <c r="AD443" s="18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89" t="str">
        <f>IF(C448&lt;0,"NO PAGAR","COBRAR")</f>
        <v>NO PAGAR</v>
      </c>
      <c r="C449" s="18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9" t="str">
        <f>IF(Y448&lt;0,"NO PAGAR","COBRAR")</f>
        <v>NO PAGAR</v>
      </c>
      <c r="Y449" s="18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0" t="s">
        <v>9</v>
      </c>
      <c r="C450" s="18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0" t="s">
        <v>9</v>
      </c>
      <c r="Y450" s="18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2" t="s">
        <v>7</v>
      </c>
      <c r="AK454" s="183"/>
      <c r="AL454" s="183"/>
      <c r="AM454" s="18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2" t="s">
        <v>7</v>
      </c>
      <c r="F459" s="183"/>
      <c r="G459" s="18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2" t="s">
        <v>7</v>
      </c>
      <c r="AB459" s="183"/>
      <c r="AC459" s="18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2" t="s">
        <v>7</v>
      </c>
      <c r="O461" s="183"/>
      <c r="P461" s="183"/>
      <c r="Q461" s="18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85" t="s">
        <v>30</v>
      </c>
      <c r="I477" s="185"/>
      <c r="J477" s="185"/>
      <c r="V477" s="17"/>
      <c r="AA477" s="185" t="s">
        <v>31</v>
      </c>
      <c r="AB477" s="185"/>
      <c r="AC477" s="185"/>
    </row>
    <row r="478" spans="1:43">
      <c r="H478" s="185"/>
      <c r="I478" s="185"/>
      <c r="J478" s="185"/>
      <c r="V478" s="17"/>
      <c r="AA478" s="185"/>
      <c r="AB478" s="185"/>
      <c r="AC478" s="18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86" t="s">
        <v>357</v>
      </c>
      <c r="F482" s="186"/>
      <c r="G482" s="186"/>
      <c r="H482" s="186"/>
      <c r="V482" s="17"/>
      <c r="X482" s="23" t="s">
        <v>32</v>
      </c>
      <c r="Y482" s="20">
        <f>IF(B1264="PAGADO",0,C487)</f>
        <v>-4170.7470000000021</v>
      </c>
      <c r="AA482" s="186" t="s">
        <v>531</v>
      </c>
      <c r="AB482" s="186"/>
      <c r="AC482" s="186"/>
      <c r="AD482" s="18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7" t="str">
        <f>IF(Y487&lt;0,"NO PAGAR","COBRAR'")</f>
        <v>NO PAGAR</v>
      </c>
      <c r="Y488" s="18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87" t="str">
        <f>IF(C487&lt;0,"NO PAGAR","COBRAR'")</f>
        <v>NO PAGAR</v>
      </c>
      <c r="C489" s="18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0" t="s">
        <v>9</v>
      </c>
      <c r="C490" s="18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0" t="s">
        <v>9</v>
      </c>
      <c r="Y490" s="18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2" t="s">
        <v>7</v>
      </c>
      <c r="F498" s="183"/>
      <c r="G498" s="18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2" t="s">
        <v>7</v>
      </c>
      <c r="AB498" s="183"/>
      <c r="AC498" s="18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2" t="s">
        <v>7</v>
      </c>
      <c r="O500" s="183"/>
      <c r="P500" s="183"/>
      <c r="Q500" s="184"/>
      <c r="R500" s="18">
        <f>SUM(R484:R499)</f>
        <v>1705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88" t="s">
        <v>29</v>
      </c>
      <c r="AD524" s="188"/>
      <c r="AE524" s="188"/>
    </row>
    <row r="525" spans="2:31">
      <c r="H525" s="185" t="s">
        <v>28</v>
      </c>
      <c r="I525" s="185"/>
      <c r="J525" s="185"/>
      <c r="V525" s="17"/>
      <c r="AC525" s="188"/>
      <c r="AD525" s="188"/>
      <c r="AE525" s="188"/>
    </row>
    <row r="526" spans="2:31">
      <c r="H526" s="185"/>
      <c r="I526" s="185"/>
      <c r="J526" s="185"/>
      <c r="V526" s="17"/>
      <c r="AC526" s="188"/>
      <c r="AD526" s="188"/>
      <c r="AE526" s="188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86" t="s">
        <v>593</v>
      </c>
      <c r="F528" s="186"/>
      <c r="G528" s="186"/>
      <c r="H528" s="186"/>
      <c r="V528" s="17"/>
      <c r="X528" s="23" t="s">
        <v>32</v>
      </c>
      <c r="Y528" s="20">
        <f>IF(B528="PAGADO",0,C533)</f>
        <v>-2703.3370000000023</v>
      </c>
      <c r="AA528" s="186" t="s">
        <v>357</v>
      </c>
      <c r="AB528" s="186"/>
      <c r="AC528" s="186"/>
      <c r="AD528" s="18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89" t="str">
        <f>IF(C533&lt;0,"NO PAGAR","COBRAR")</f>
        <v>NO PAGAR</v>
      </c>
      <c r="C534" s="18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9" t="str">
        <f>IF(Y533&lt;0,"NO PAGAR","COBRAR")</f>
        <v>NO PAGAR</v>
      </c>
      <c r="Y534" s="18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2" t="s">
        <v>7</v>
      </c>
      <c r="F544" s="183"/>
      <c r="G544" s="18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2" t="s">
        <v>7</v>
      </c>
      <c r="AB544" s="183"/>
      <c r="AC544" s="18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2" t="s">
        <v>7</v>
      </c>
      <c r="O546" s="183"/>
      <c r="P546" s="183"/>
      <c r="Q546" s="184"/>
      <c r="R546" s="18">
        <f>SUM(R530:R545)</f>
        <v>526.5</v>
      </c>
      <c r="S546" s="3"/>
      <c r="V546" s="17"/>
      <c r="X546" s="12"/>
      <c r="Y546" s="10"/>
      <c r="AJ546" s="182" t="s">
        <v>7</v>
      </c>
      <c r="AK546" s="183"/>
      <c r="AL546" s="183"/>
      <c r="AM546" s="18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85" t="s">
        <v>30</v>
      </c>
      <c r="I564" s="185"/>
      <c r="J564" s="185"/>
      <c r="V564" s="17"/>
      <c r="AA564" s="185" t="s">
        <v>31</v>
      </c>
      <c r="AB564" s="185"/>
      <c r="AC564" s="185"/>
    </row>
    <row r="565" spans="1:43">
      <c r="H565" s="185"/>
      <c r="I565" s="185"/>
      <c r="J565" s="185"/>
      <c r="V565" s="17"/>
      <c r="AA565" s="185"/>
      <c r="AB565" s="185"/>
      <c r="AC565" s="18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86" t="s">
        <v>593</v>
      </c>
      <c r="F569" s="186"/>
      <c r="G569" s="186"/>
      <c r="H569" s="186"/>
      <c r="V569" s="17"/>
      <c r="X569" s="23" t="s">
        <v>32</v>
      </c>
      <c r="Y569" s="20">
        <f>IF(B1363="PAGADO",0,C574)</f>
        <v>-2187.0370000000021</v>
      </c>
      <c r="AA569" s="186" t="s">
        <v>357</v>
      </c>
      <c r="AB569" s="186"/>
      <c r="AC569" s="186"/>
      <c r="AD569" s="18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7" t="str">
        <f>IF(Y574&lt;0,"NO PAGAR","COBRAR'")</f>
        <v>NO PAGAR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87" t="str">
        <f>IF(C574&lt;0,"NO PAGAR","COBRAR'")</f>
        <v>NO PAGAR</v>
      </c>
      <c r="C576" s="18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0" t="s">
        <v>9</v>
      </c>
      <c r="C577" s="18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0" t="s">
        <v>9</v>
      </c>
      <c r="Y577" s="18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2" t="s">
        <v>7</v>
      </c>
      <c r="F585" s="183"/>
      <c r="G585" s="18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2" t="s">
        <v>7</v>
      </c>
      <c r="AB585" s="183"/>
      <c r="AC585" s="18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2" t="s">
        <v>7</v>
      </c>
      <c r="O587" s="183"/>
      <c r="P587" s="183"/>
      <c r="Q587" s="184"/>
      <c r="R587" s="18">
        <f>SUM(R571:R586)</f>
        <v>1580</v>
      </c>
      <c r="S587" s="3"/>
      <c r="V587" s="17"/>
      <c r="X587" s="12"/>
      <c r="Y587" s="10"/>
      <c r="AJ587" s="182" t="s">
        <v>7</v>
      </c>
      <c r="AK587" s="183"/>
      <c r="AL587" s="183"/>
      <c r="AM587" s="18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88" t="s">
        <v>29</v>
      </c>
      <c r="AD607" s="188"/>
      <c r="AE607" s="188"/>
    </row>
    <row r="608" spans="2:31">
      <c r="H608" s="185" t="s">
        <v>28</v>
      </c>
      <c r="I608" s="185"/>
      <c r="J608" s="185"/>
      <c r="V608" s="17"/>
      <c r="AC608" s="188"/>
      <c r="AD608" s="188"/>
      <c r="AE608" s="188"/>
    </row>
    <row r="609" spans="2:41">
      <c r="H609" s="185"/>
      <c r="I609" s="185"/>
      <c r="J609" s="185"/>
      <c r="V609" s="17"/>
      <c r="AC609" s="188"/>
      <c r="AD609" s="188"/>
      <c r="AE609" s="188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86" t="s">
        <v>357</v>
      </c>
      <c r="F611" s="186"/>
      <c r="G611" s="186"/>
      <c r="H611" s="186"/>
      <c r="V611" s="17"/>
      <c r="X611" s="23" t="s">
        <v>32</v>
      </c>
      <c r="Y611" s="20">
        <f>IF(B611="PAGADO",0,C616)</f>
        <v>-1752.9910000000023</v>
      </c>
      <c r="AA611" s="186" t="s">
        <v>254</v>
      </c>
      <c r="AB611" s="186"/>
      <c r="AC611" s="186"/>
      <c r="AD611" s="18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1125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1174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1135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1193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1136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1138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89" t="str">
        <f>IF(C616&lt;0,"NO PAGAR","COBRAR")</f>
        <v>NO PAGAR</v>
      </c>
      <c r="C617" s="18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89" t="str">
        <f>IF(Y616&lt;0,"NO PAGAR","COBRAR")</f>
        <v>NO PAGAR</v>
      </c>
      <c r="Y617" s="18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0" t="s">
        <v>9</v>
      </c>
      <c r="C618" s="18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0" t="s">
        <v>9</v>
      </c>
      <c r="Y618" s="18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1191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2" t="s">
        <v>7</v>
      </c>
      <c r="F627" s="183"/>
      <c r="G627" s="18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2" t="s">
        <v>7</v>
      </c>
      <c r="AB627" s="183"/>
      <c r="AC627" s="18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2" t="s">
        <v>7</v>
      </c>
      <c r="O629" s="183"/>
      <c r="P629" s="183"/>
      <c r="Q629" s="184"/>
      <c r="R629" s="18">
        <f>SUM(R613:R628)</f>
        <v>179</v>
      </c>
      <c r="S629" s="3"/>
      <c r="V629" s="17"/>
      <c r="X629" s="12"/>
      <c r="Y629" s="10"/>
      <c r="AJ629" s="182" t="s">
        <v>7</v>
      </c>
      <c r="AK629" s="183"/>
      <c r="AL629" s="183"/>
      <c r="AM629" s="18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85" t="s">
        <v>30</v>
      </c>
      <c r="I651" s="185"/>
      <c r="J651" s="185"/>
      <c r="V651" s="17"/>
      <c r="AA651" s="185" t="s">
        <v>31</v>
      </c>
      <c r="AB651" s="185"/>
      <c r="AC651" s="185"/>
    </row>
    <row r="652" spans="1:43">
      <c r="H652" s="185"/>
      <c r="I652" s="185"/>
      <c r="J652" s="185"/>
      <c r="V652" s="17"/>
      <c r="AA652" s="185"/>
      <c r="AB652" s="185"/>
      <c r="AC652" s="18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IF(X611="PAGADO",0,C616)</f>
        <v>-1752.9910000000023</v>
      </c>
      <c r="E656" s="186" t="s">
        <v>20</v>
      </c>
      <c r="F656" s="186"/>
      <c r="G656" s="186"/>
      <c r="H656" s="186"/>
      <c r="V656" s="17"/>
      <c r="X656" s="23" t="s">
        <v>32</v>
      </c>
      <c r="Y656" s="20">
        <f>IF(B1456="PAGADO",0,C661)</f>
        <v>-2047.0810000000022</v>
      </c>
      <c r="AA656" s="186" t="s">
        <v>20</v>
      </c>
      <c r="AB656" s="186"/>
      <c r="AC656" s="186"/>
      <c r="AD656" s="186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C684</f>
        <v>2047.0810000000022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2047.0810000000022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-2047.0810000000022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-2047.0810000000022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7" t="str">
        <f>IF(Y661&lt;0,"NO PAGAR","COBRAR'")</f>
        <v>NO PAGAR</v>
      </c>
      <c r="Y662" s="18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87" t="str">
        <f>IF(C661&lt;0,"NO PAGAR","COBRAR'")</f>
        <v>NO PAGAR</v>
      </c>
      <c r="C663" s="18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0" t="s">
        <v>9</v>
      </c>
      <c r="C664" s="18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0" t="s">
        <v>9</v>
      </c>
      <c r="Y664" s="18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2047.0810000000022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2" t="s">
        <v>7</v>
      </c>
      <c r="F672" s="183"/>
      <c r="G672" s="184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2" t="s">
        <v>7</v>
      </c>
      <c r="AB672" s="183"/>
      <c r="AC672" s="184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82" t="s">
        <v>7</v>
      </c>
      <c r="O674" s="183"/>
      <c r="P674" s="183"/>
      <c r="Q674" s="184"/>
      <c r="R674" s="18">
        <f>SUM(R658:R673)</f>
        <v>0</v>
      </c>
      <c r="S674" s="3"/>
      <c r="V674" s="17"/>
      <c r="X674" s="12"/>
      <c r="Y674" s="10"/>
      <c r="AJ674" s="182" t="s">
        <v>7</v>
      </c>
      <c r="AK674" s="183"/>
      <c r="AL674" s="183"/>
      <c r="AM674" s="184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1"/>
      <c r="C683" s="10"/>
      <c r="V683" s="17"/>
      <c r="X683" s="11"/>
      <c r="Y683" s="10"/>
    </row>
    <row r="684" spans="2:41">
      <c r="B684" s="15" t="s">
        <v>18</v>
      </c>
      <c r="C684" s="16">
        <f>SUM(C665:C683)</f>
        <v>2047.0810000000022</v>
      </c>
      <c r="D684" t="s">
        <v>22</v>
      </c>
      <c r="E684" t="s">
        <v>21</v>
      </c>
      <c r="V684" s="17"/>
      <c r="X684" s="15" t="s">
        <v>18</v>
      </c>
      <c r="Y684" s="16">
        <f>SUM(Y665:Y683)</f>
        <v>2047.0810000000022</v>
      </c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88" t="s">
        <v>29</v>
      </c>
      <c r="AD698" s="188"/>
      <c r="AE698" s="188"/>
    </row>
    <row r="699" spans="2:31">
      <c r="H699" s="185" t="s">
        <v>28</v>
      </c>
      <c r="I699" s="185"/>
      <c r="J699" s="185"/>
      <c r="V699" s="17"/>
      <c r="AC699" s="188"/>
      <c r="AD699" s="188"/>
      <c r="AE699" s="188"/>
    </row>
    <row r="700" spans="2:31">
      <c r="H700" s="185"/>
      <c r="I700" s="185"/>
      <c r="J700" s="185"/>
      <c r="V700" s="17"/>
      <c r="AC700" s="188"/>
      <c r="AD700" s="188"/>
      <c r="AE700" s="188"/>
    </row>
    <row r="701" spans="2:31">
      <c r="V701" s="17"/>
    </row>
    <row r="702" spans="2:31">
      <c r="V702" s="17"/>
    </row>
    <row r="703" spans="2:31" ht="23.25">
      <c r="B703" s="22" t="s">
        <v>69</v>
      </c>
      <c r="V703" s="17"/>
      <c r="X703" s="22" t="s">
        <v>69</v>
      </c>
    </row>
    <row r="704" spans="2:31" ht="23.25">
      <c r="B704" s="23" t="s">
        <v>32</v>
      </c>
      <c r="C704" s="20">
        <f>IF(X656="PAGADO",0,Y661)</f>
        <v>-2047.0810000000022</v>
      </c>
      <c r="E704" s="186" t="s">
        <v>20</v>
      </c>
      <c r="F704" s="186"/>
      <c r="G704" s="186"/>
      <c r="H704" s="186"/>
      <c r="V704" s="17"/>
      <c r="X704" s="23" t="s">
        <v>32</v>
      </c>
      <c r="Y704" s="20">
        <f>IF(B704="PAGADO",0,C709)</f>
        <v>-2047.0810000000022</v>
      </c>
      <c r="AA704" s="186" t="s">
        <v>20</v>
      </c>
      <c r="AB704" s="186"/>
      <c r="AC704" s="186"/>
      <c r="AD704" s="186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2047.0810000000022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2047.0810000000022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-2047.0810000000022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-2047.0810000000022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89" t="str">
        <f>IF(C709&lt;0,"NO PAGAR","COBRAR")</f>
        <v>NO PAGAR</v>
      </c>
      <c r="C710" s="189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89" t="str">
        <f>IF(Y709&lt;0,"NO PAGAR","COBRAR")</f>
        <v>NO PAGAR</v>
      </c>
      <c r="Y710" s="18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0" t="s">
        <v>9</v>
      </c>
      <c r="C711" s="18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0" t="s">
        <v>9</v>
      </c>
      <c r="Y711" s="18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IF(Y656&lt;=0,Y656*-1)</f>
        <v>2047.0810000000022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2047.0810000000022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2" t="s">
        <v>7</v>
      </c>
      <c r="F720" s="183"/>
      <c r="G720" s="184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2" t="s">
        <v>7</v>
      </c>
      <c r="AB720" s="183"/>
      <c r="AC720" s="184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2" t="s">
        <v>7</v>
      </c>
      <c r="O722" s="183"/>
      <c r="P722" s="183"/>
      <c r="Q722" s="184"/>
      <c r="R722" s="18">
        <f>SUM(R706:R721)</f>
        <v>0</v>
      </c>
      <c r="S722" s="3"/>
      <c r="V722" s="17"/>
      <c r="X722" s="12"/>
      <c r="Y722" s="10"/>
      <c r="AJ722" s="182" t="s">
        <v>7</v>
      </c>
      <c r="AK722" s="183"/>
      <c r="AL722" s="183"/>
      <c r="AM722" s="184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2047.0810000000022</v>
      </c>
      <c r="V731" s="17"/>
      <c r="X731" s="15" t="s">
        <v>18</v>
      </c>
      <c r="Y731" s="16">
        <f>SUM(Y712:Y730)</f>
        <v>2047.0810000000022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>
      <c r="H744" s="185" t="s">
        <v>30</v>
      </c>
      <c r="I744" s="185"/>
      <c r="J744" s="185"/>
      <c r="V744" s="17"/>
      <c r="AA744" s="185" t="s">
        <v>31</v>
      </c>
      <c r="AB744" s="185"/>
      <c r="AC744" s="185"/>
    </row>
    <row r="745" spans="1:43">
      <c r="H745" s="185"/>
      <c r="I745" s="185"/>
      <c r="J745" s="185"/>
      <c r="V745" s="17"/>
      <c r="AA745" s="185"/>
      <c r="AB745" s="185"/>
      <c r="AC745" s="185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-2047.0810000000022</v>
      </c>
      <c r="E749" s="186" t="s">
        <v>20</v>
      </c>
      <c r="F749" s="186"/>
      <c r="G749" s="186"/>
      <c r="H749" s="186"/>
      <c r="V749" s="17"/>
      <c r="X749" s="23" t="s">
        <v>32</v>
      </c>
      <c r="Y749" s="20">
        <f>IF(B1549="PAGADO",0,C754)</f>
        <v>-2047.0810000000022</v>
      </c>
      <c r="AA749" s="186" t="s">
        <v>20</v>
      </c>
      <c r="AB749" s="186"/>
      <c r="AC749" s="186"/>
      <c r="AD749" s="186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2047.0810000000022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2047.0810000000022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-2047.0810000000022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-2047.0810000000022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7" t="str">
        <f>IF(Y754&lt;0,"NO PAGAR","COBRAR'")</f>
        <v>NO PAGAR</v>
      </c>
      <c r="Y755" s="187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87" t="str">
        <f>IF(C754&lt;0,"NO PAGAR","COBRAR'")</f>
        <v>NO PAGAR</v>
      </c>
      <c r="C756" s="187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0" t="s">
        <v>9</v>
      </c>
      <c r="C757" s="18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0" t="s">
        <v>9</v>
      </c>
      <c r="Y757" s="18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ADELANTADO</v>
      </c>
      <c r="C758" s="10">
        <f>IF(Y709&lt;=0,Y709*-1)</f>
        <v>2047.0810000000022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2047.0810000000022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2" t="s">
        <v>7</v>
      </c>
      <c r="F765" s="183"/>
      <c r="G765" s="184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2" t="s">
        <v>7</v>
      </c>
      <c r="AB765" s="183"/>
      <c r="AC765" s="184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2" t="s">
        <v>7</v>
      </c>
      <c r="O767" s="183"/>
      <c r="P767" s="183"/>
      <c r="Q767" s="184"/>
      <c r="R767" s="18">
        <f>SUM(R751:R766)</f>
        <v>0</v>
      </c>
      <c r="S767" s="3"/>
      <c r="V767" s="17"/>
      <c r="X767" s="12"/>
      <c r="Y767" s="10"/>
      <c r="AJ767" s="182" t="s">
        <v>7</v>
      </c>
      <c r="AK767" s="183"/>
      <c r="AL767" s="183"/>
      <c r="AM767" s="184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2047.0810000000022</v>
      </c>
      <c r="D777" t="s">
        <v>22</v>
      </c>
      <c r="E777" t="s">
        <v>21</v>
      </c>
      <c r="V777" s="17"/>
      <c r="X777" s="15" t="s">
        <v>18</v>
      </c>
      <c r="Y777" s="16">
        <f>SUM(Y758:Y776)</f>
        <v>2047.0810000000022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88" t="s">
        <v>29</v>
      </c>
      <c r="AD791" s="188"/>
      <c r="AE791" s="188"/>
    </row>
    <row r="792" spans="2:41">
      <c r="H792" s="185" t="s">
        <v>28</v>
      </c>
      <c r="I792" s="185"/>
      <c r="J792" s="185"/>
      <c r="V792" s="17"/>
      <c r="AC792" s="188"/>
      <c r="AD792" s="188"/>
      <c r="AE792" s="188"/>
    </row>
    <row r="793" spans="2:41">
      <c r="H793" s="185"/>
      <c r="I793" s="185"/>
      <c r="J793" s="185"/>
      <c r="V793" s="17"/>
      <c r="AC793" s="188"/>
      <c r="AD793" s="188"/>
      <c r="AE793" s="188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-2047.0810000000022</v>
      </c>
      <c r="E797" s="186" t="s">
        <v>20</v>
      </c>
      <c r="F797" s="186"/>
      <c r="G797" s="186"/>
      <c r="H797" s="186"/>
      <c r="V797" s="17"/>
      <c r="X797" s="23" t="s">
        <v>32</v>
      </c>
      <c r="Y797" s="20">
        <f>IF(B797="PAGADO",0,C802)</f>
        <v>-2047.0810000000022</v>
      </c>
      <c r="AA797" s="186" t="s">
        <v>20</v>
      </c>
      <c r="AB797" s="186"/>
      <c r="AC797" s="186"/>
      <c r="AD797" s="186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2047.0810000000022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2047.0810000000022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-2047.0810000000022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-2047.0810000000022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89" t="str">
        <f>IF(C802&lt;0,"NO PAGAR","COBRAR")</f>
        <v>NO PAGAR</v>
      </c>
      <c r="C803" s="189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89" t="str">
        <f>IF(Y802&lt;0,"NO PAGAR","COBRAR")</f>
        <v>NO PAGAR</v>
      </c>
      <c r="Y803" s="189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0" t="s">
        <v>9</v>
      </c>
      <c r="C804" s="181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0" t="s">
        <v>9</v>
      </c>
      <c r="Y804" s="181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>
        <f>IF(Y749&lt;=0,Y749*-1)</f>
        <v>2047.0810000000022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2047.0810000000022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2" t="s">
        <v>7</v>
      </c>
      <c r="F813" s="183"/>
      <c r="G813" s="184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2" t="s">
        <v>7</v>
      </c>
      <c r="AB813" s="183"/>
      <c r="AC813" s="184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2" t="s">
        <v>7</v>
      </c>
      <c r="O815" s="183"/>
      <c r="P815" s="183"/>
      <c r="Q815" s="184"/>
      <c r="R815" s="18">
        <f>SUM(R799:R814)</f>
        <v>0</v>
      </c>
      <c r="S815" s="3"/>
      <c r="V815" s="17"/>
      <c r="X815" s="12"/>
      <c r="Y815" s="10"/>
      <c r="AJ815" s="182" t="s">
        <v>7</v>
      </c>
      <c r="AK815" s="183"/>
      <c r="AL815" s="183"/>
      <c r="AM815" s="184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2047.0810000000022</v>
      </c>
      <c r="V824" s="17"/>
      <c r="X824" s="15" t="s">
        <v>18</v>
      </c>
      <c r="Y824" s="16">
        <f>SUM(Y805:Y823)</f>
        <v>2047.0810000000022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>
      <c r="H837" s="185" t="s">
        <v>30</v>
      </c>
      <c r="I837" s="185"/>
      <c r="J837" s="185"/>
      <c r="V837" s="17"/>
      <c r="AA837" s="185" t="s">
        <v>31</v>
      </c>
      <c r="AB837" s="185"/>
      <c r="AC837" s="185"/>
    </row>
    <row r="838" spans="1:43">
      <c r="H838" s="185"/>
      <c r="I838" s="185"/>
      <c r="J838" s="185"/>
      <c r="V838" s="17"/>
      <c r="AA838" s="185"/>
      <c r="AB838" s="185"/>
      <c r="AC838" s="185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-2047.0810000000022</v>
      </c>
      <c r="E842" s="186" t="s">
        <v>20</v>
      </c>
      <c r="F842" s="186"/>
      <c r="G842" s="186"/>
      <c r="H842" s="186"/>
      <c r="V842" s="17"/>
      <c r="X842" s="23" t="s">
        <v>32</v>
      </c>
      <c r="Y842" s="20">
        <f>IF(B1642="PAGADO",0,C847)</f>
        <v>-2047.0810000000022</v>
      </c>
      <c r="AA842" s="186" t="s">
        <v>20</v>
      </c>
      <c r="AB842" s="186"/>
      <c r="AC842" s="186"/>
      <c r="AD842" s="186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2047.0810000000022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2047.0810000000022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-2047.0810000000022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-2047.0810000000022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7" t="str">
        <f>IF(Y847&lt;0,"NO PAGAR","COBRAR'")</f>
        <v>NO PAGAR</v>
      </c>
      <c r="Y848" s="187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87" t="str">
        <f>IF(C847&lt;0,"NO PAGAR","COBRAR'")</f>
        <v>NO PAGAR</v>
      </c>
      <c r="C849" s="187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0" t="s">
        <v>9</v>
      </c>
      <c r="C850" s="181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0" t="s">
        <v>9</v>
      </c>
      <c r="Y850" s="181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ADELANTADO</v>
      </c>
      <c r="C851" s="10">
        <f>IF(Y802&lt;=0,Y802*-1)</f>
        <v>2047.0810000000022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2047.0810000000022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2" t="s">
        <v>7</v>
      </c>
      <c r="F858" s="183"/>
      <c r="G858" s="184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2" t="s">
        <v>7</v>
      </c>
      <c r="AB858" s="183"/>
      <c r="AC858" s="184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2" t="s">
        <v>7</v>
      </c>
      <c r="O860" s="183"/>
      <c r="P860" s="183"/>
      <c r="Q860" s="184"/>
      <c r="R860" s="18">
        <f>SUM(R844:R859)</f>
        <v>0</v>
      </c>
      <c r="S860" s="3"/>
      <c r="V860" s="17"/>
      <c r="X860" s="12"/>
      <c r="Y860" s="10"/>
      <c r="AJ860" s="182" t="s">
        <v>7</v>
      </c>
      <c r="AK860" s="183"/>
      <c r="AL860" s="183"/>
      <c r="AM860" s="184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2047.0810000000022</v>
      </c>
      <c r="D870" t="s">
        <v>22</v>
      </c>
      <c r="E870" t="s">
        <v>21</v>
      </c>
      <c r="V870" s="17"/>
      <c r="X870" s="15" t="s">
        <v>18</v>
      </c>
      <c r="Y870" s="16">
        <f>SUM(Y851:Y869)</f>
        <v>2047.0810000000022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88" t="s">
        <v>29</v>
      </c>
      <c r="AD885" s="188"/>
      <c r="AE885" s="188"/>
    </row>
    <row r="886" spans="2:41">
      <c r="H886" s="185" t="s">
        <v>28</v>
      </c>
      <c r="I886" s="185"/>
      <c r="J886" s="185"/>
      <c r="V886" s="17"/>
      <c r="AC886" s="188"/>
      <c r="AD886" s="188"/>
      <c r="AE886" s="188"/>
    </row>
    <row r="887" spans="2:41">
      <c r="H887" s="185"/>
      <c r="I887" s="185"/>
      <c r="J887" s="185"/>
      <c r="V887" s="17"/>
      <c r="AC887" s="188"/>
      <c r="AD887" s="188"/>
      <c r="AE887" s="188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-2047.0810000000022</v>
      </c>
      <c r="E891" s="186" t="s">
        <v>20</v>
      </c>
      <c r="F891" s="186"/>
      <c r="G891" s="186"/>
      <c r="H891" s="186"/>
      <c r="V891" s="17"/>
      <c r="X891" s="23" t="s">
        <v>32</v>
      </c>
      <c r="Y891" s="20">
        <f>IF(B891="PAGADO",0,C896)</f>
        <v>-2047.0810000000022</v>
      </c>
      <c r="AA891" s="186" t="s">
        <v>20</v>
      </c>
      <c r="AB891" s="186"/>
      <c r="AC891" s="186"/>
      <c r="AD891" s="186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2047.0810000000022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2047.0810000000022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-2047.0810000000022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-2047.0810000000022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89" t="str">
        <f>IF(C896&lt;0,"NO PAGAR","COBRAR")</f>
        <v>NO PAGAR</v>
      </c>
      <c r="C897" s="18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89" t="str">
        <f>IF(Y896&lt;0,"NO PAGAR","COBRAR")</f>
        <v>NO PAGAR</v>
      </c>
      <c r="Y897" s="189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0" t="s">
        <v>9</v>
      </c>
      <c r="C898" s="181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0" t="s">
        <v>9</v>
      </c>
      <c r="Y898" s="181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>
        <f>IF(Y847&lt;=0,Y847*-1)</f>
        <v>2047.0810000000022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2047.0810000000022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2" t="s">
        <v>7</v>
      </c>
      <c r="F907" s="183"/>
      <c r="G907" s="184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2" t="s">
        <v>7</v>
      </c>
      <c r="AB907" s="183"/>
      <c r="AC907" s="184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2" t="s">
        <v>7</v>
      </c>
      <c r="O909" s="183"/>
      <c r="P909" s="183"/>
      <c r="Q909" s="184"/>
      <c r="R909" s="18">
        <f>SUM(R893:R908)</f>
        <v>0</v>
      </c>
      <c r="S909" s="3"/>
      <c r="V909" s="17"/>
      <c r="X909" s="12"/>
      <c r="Y909" s="10"/>
      <c r="AJ909" s="182" t="s">
        <v>7</v>
      </c>
      <c r="AK909" s="183"/>
      <c r="AL909" s="183"/>
      <c r="AM909" s="184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2047.0810000000022</v>
      </c>
      <c r="V918" s="17"/>
      <c r="X918" s="15" t="s">
        <v>18</v>
      </c>
      <c r="Y918" s="16">
        <f>SUM(Y899:Y917)</f>
        <v>2047.0810000000022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>
      <c r="H931" s="185" t="s">
        <v>30</v>
      </c>
      <c r="I931" s="185"/>
      <c r="J931" s="185"/>
      <c r="V931" s="17"/>
      <c r="AA931" s="185" t="s">
        <v>31</v>
      </c>
      <c r="AB931" s="185"/>
      <c r="AC931" s="185"/>
    </row>
    <row r="932" spans="1:43">
      <c r="H932" s="185"/>
      <c r="I932" s="185"/>
      <c r="J932" s="185"/>
      <c r="V932" s="17"/>
      <c r="AA932" s="185"/>
      <c r="AB932" s="185"/>
      <c r="AC932" s="185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-2047.0810000000022</v>
      </c>
      <c r="E936" s="186" t="s">
        <v>20</v>
      </c>
      <c r="F936" s="186"/>
      <c r="G936" s="186"/>
      <c r="H936" s="186"/>
      <c r="V936" s="17"/>
      <c r="X936" s="23" t="s">
        <v>32</v>
      </c>
      <c r="Y936" s="20">
        <f>IF(B1736="PAGADO",0,C941)</f>
        <v>-2047.0810000000022</v>
      </c>
      <c r="AA936" s="186" t="s">
        <v>20</v>
      </c>
      <c r="AB936" s="186"/>
      <c r="AC936" s="186"/>
      <c r="AD936" s="186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2047.0810000000022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2047.0810000000022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-2047.0810000000022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-2047.0810000000022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7" t="str">
        <f>IF(Y941&lt;0,"NO PAGAR","COBRAR'")</f>
        <v>NO PAGAR</v>
      </c>
      <c r="Y942" s="18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87" t="str">
        <f>IF(C941&lt;0,"NO PAGAR","COBRAR'")</f>
        <v>NO PAGAR</v>
      </c>
      <c r="C943" s="187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0" t="s">
        <v>9</v>
      </c>
      <c r="C944" s="18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0" t="s">
        <v>9</v>
      </c>
      <c r="Y944" s="18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ADELANTADO</v>
      </c>
      <c r="C945" s="10">
        <f>IF(Y896&lt;=0,Y896*-1)</f>
        <v>2047.0810000000022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2047.0810000000022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2" t="s">
        <v>7</v>
      </c>
      <c r="F952" s="183"/>
      <c r="G952" s="184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2" t="s">
        <v>7</v>
      </c>
      <c r="AB952" s="183"/>
      <c r="AC952" s="184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2" t="s">
        <v>7</v>
      </c>
      <c r="O954" s="183"/>
      <c r="P954" s="183"/>
      <c r="Q954" s="184"/>
      <c r="R954" s="18">
        <f>SUM(R938:R953)</f>
        <v>0</v>
      </c>
      <c r="S954" s="3"/>
      <c r="V954" s="17"/>
      <c r="X954" s="12"/>
      <c r="Y954" s="10"/>
      <c r="AJ954" s="182" t="s">
        <v>7</v>
      </c>
      <c r="AK954" s="183"/>
      <c r="AL954" s="183"/>
      <c r="AM954" s="184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2047.0810000000022</v>
      </c>
      <c r="D964" t="s">
        <v>22</v>
      </c>
      <c r="E964" t="s">
        <v>21</v>
      </c>
      <c r="V964" s="17"/>
      <c r="X964" s="15" t="s">
        <v>18</v>
      </c>
      <c r="Y964" s="16">
        <f>SUM(Y945:Y963)</f>
        <v>2047.0810000000022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88" t="s">
        <v>29</v>
      </c>
      <c r="AD978" s="188"/>
      <c r="AE978" s="188"/>
    </row>
    <row r="979" spans="2:41">
      <c r="H979" s="185" t="s">
        <v>28</v>
      </c>
      <c r="I979" s="185"/>
      <c r="J979" s="185"/>
      <c r="V979" s="17"/>
      <c r="AC979" s="188"/>
      <c r="AD979" s="188"/>
      <c r="AE979" s="188"/>
    </row>
    <row r="980" spans="2:41">
      <c r="H980" s="185"/>
      <c r="I980" s="185"/>
      <c r="J980" s="185"/>
      <c r="V980" s="17"/>
      <c r="AC980" s="188"/>
      <c r="AD980" s="188"/>
      <c r="AE980" s="188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-2047.0810000000022</v>
      </c>
      <c r="E984" s="186" t="s">
        <v>20</v>
      </c>
      <c r="F984" s="186"/>
      <c r="G984" s="186"/>
      <c r="H984" s="186"/>
      <c r="V984" s="17"/>
      <c r="X984" s="23" t="s">
        <v>32</v>
      </c>
      <c r="Y984" s="20">
        <f>IF(B984="PAGADO",0,C989)</f>
        <v>-2047.0810000000022</v>
      </c>
      <c r="AA984" s="186" t="s">
        <v>20</v>
      </c>
      <c r="AB984" s="186"/>
      <c r="AC984" s="186"/>
      <c r="AD984" s="186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2047.0810000000022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2047.0810000000022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-2047.0810000000022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-2047.0810000000022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89" t="str">
        <f>IF(C989&lt;0,"NO PAGAR","COBRAR")</f>
        <v>NO PAGAR</v>
      </c>
      <c r="C990" s="189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89" t="str">
        <f>IF(Y989&lt;0,"NO PAGAR","COBRAR")</f>
        <v>NO PAGAR</v>
      </c>
      <c r="Y990" s="189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0" t="s">
        <v>9</v>
      </c>
      <c r="C991" s="181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0" t="s">
        <v>9</v>
      </c>
      <c r="Y991" s="181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>
        <f>IF(Y936&lt;=0,Y936*-1)</f>
        <v>2047.0810000000022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2047.0810000000022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2" t="s">
        <v>7</v>
      </c>
      <c r="F1000" s="183"/>
      <c r="G1000" s="184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2" t="s">
        <v>7</v>
      </c>
      <c r="AB1000" s="183"/>
      <c r="AC1000" s="184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2" t="s">
        <v>7</v>
      </c>
      <c r="O1002" s="183"/>
      <c r="P1002" s="183"/>
      <c r="Q1002" s="184"/>
      <c r="R1002" s="18">
        <f>SUM(R986:R1001)</f>
        <v>0</v>
      </c>
      <c r="S1002" s="3"/>
      <c r="V1002" s="17"/>
      <c r="X1002" s="12"/>
      <c r="Y1002" s="10"/>
      <c r="AJ1002" s="182" t="s">
        <v>7</v>
      </c>
      <c r="AK1002" s="183"/>
      <c r="AL1002" s="183"/>
      <c r="AM1002" s="184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2047.0810000000022</v>
      </c>
      <c r="V1011" s="17"/>
      <c r="X1011" s="15" t="s">
        <v>18</v>
      </c>
      <c r="Y1011" s="16">
        <f>SUM(Y992:Y1010)</f>
        <v>2047.0810000000022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>
      <c r="H1024" s="185" t="s">
        <v>30</v>
      </c>
      <c r="I1024" s="185"/>
      <c r="J1024" s="185"/>
      <c r="V1024" s="17"/>
      <c r="AA1024" s="185" t="s">
        <v>31</v>
      </c>
      <c r="AB1024" s="185"/>
      <c r="AC1024" s="185"/>
    </row>
    <row r="1025" spans="2:41">
      <c r="H1025" s="185"/>
      <c r="I1025" s="185"/>
      <c r="J1025" s="185"/>
      <c r="V1025" s="17"/>
      <c r="AA1025" s="185"/>
      <c r="AB1025" s="185"/>
      <c r="AC1025" s="185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-2047.0810000000022</v>
      </c>
      <c r="E1029" s="186" t="s">
        <v>20</v>
      </c>
      <c r="F1029" s="186"/>
      <c r="G1029" s="186"/>
      <c r="H1029" s="186"/>
      <c r="V1029" s="17"/>
      <c r="X1029" s="23" t="s">
        <v>32</v>
      </c>
      <c r="Y1029" s="20">
        <f>IF(B1829="PAGADO",0,C1034)</f>
        <v>-2047.0810000000022</v>
      </c>
      <c r="AA1029" s="186" t="s">
        <v>20</v>
      </c>
      <c r="AB1029" s="186"/>
      <c r="AC1029" s="186"/>
      <c r="AD1029" s="186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2047.0810000000022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2047.0810000000022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-2047.0810000000022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-2047.0810000000022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7" t="str">
        <f>IF(Y1034&lt;0,"NO PAGAR","COBRAR'")</f>
        <v>NO PAGAR</v>
      </c>
      <c r="Y1035" s="187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87" t="str">
        <f>IF(C1034&lt;0,"NO PAGAR","COBRAR'")</f>
        <v>NO PAGAR</v>
      </c>
      <c r="C1036" s="187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0" t="s">
        <v>9</v>
      </c>
      <c r="C1037" s="181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0" t="s">
        <v>9</v>
      </c>
      <c r="Y1037" s="181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ADELANTADO</v>
      </c>
      <c r="C1038" s="10">
        <f>IF(Y989&lt;=0,Y989*-1)</f>
        <v>2047.0810000000022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2047.0810000000022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2" t="s">
        <v>7</v>
      </c>
      <c r="F1045" s="183"/>
      <c r="G1045" s="184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2" t="s">
        <v>7</v>
      </c>
      <c r="AB1045" s="183"/>
      <c r="AC1045" s="184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2" t="s">
        <v>7</v>
      </c>
      <c r="O1047" s="183"/>
      <c r="P1047" s="183"/>
      <c r="Q1047" s="184"/>
      <c r="R1047" s="18">
        <f>SUM(R1031:R1046)</f>
        <v>0</v>
      </c>
      <c r="S1047" s="3"/>
      <c r="V1047" s="17"/>
      <c r="X1047" s="12"/>
      <c r="Y1047" s="10"/>
      <c r="AJ1047" s="182" t="s">
        <v>7</v>
      </c>
      <c r="AK1047" s="183"/>
      <c r="AL1047" s="183"/>
      <c r="AM1047" s="184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2047.0810000000022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2047.0810000000022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8"/>
  <sheetViews>
    <sheetView topLeftCell="U603" zoomScale="93" zoomScaleNormal="93" workbookViewId="0">
      <selection activeCell="X621" sqref="X621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86" t="s">
        <v>79</v>
      </c>
      <c r="F8" s="186"/>
      <c r="G8" s="186"/>
      <c r="H8" s="186"/>
      <c r="V8" s="17"/>
      <c r="X8" s="23" t="s">
        <v>32</v>
      </c>
      <c r="Y8" s="20">
        <f>IF(B8="PAGADO",0,C13)</f>
        <v>0</v>
      </c>
      <c r="AA8" s="186" t="s">
        <v>148</v>
      </c>
      <c r="AB8" s="186"/>
      <c r="AC8" s="186"/>
      <c r="AD8" s="186"/>
      <c r="AK8" s="200" t="s">
        <v>110</v>
      </c>
      <c r="AL8" s="200"/>
      <c r="AM8" s="20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2" t="s">
        <v>7</v>
      </c>
      <c r="AB24" s="183"/>
      <c r="AC24" s="18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86" t="s">
        <v>79</v>
      </c>
      <c r="F53" s="186"/>
      <c r="G53" s="186"/>
      <c r="H53" s="186"/>
      <c r="V53" s="17"/>
      <c r="X53" s="23" t="s">
        <v>32</v>
      </c>
      <c r="Y53" s="20">
        <f>IF(B53="PAGADO",0,C58)</f>
        <v>251.97000000000011</v>
      </c>
      <c r="AA53" s="186" t="s">
        <v>148</v>
      </c>
      <c r="AB53" s="186"/>
      <c r="AC53" s="186"/>
      <c r="AD53" s="18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2" t="s">
        <v>7</v>
      </c>
      <c r="F69" s="183"/>
      <c r="G69" s="18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88" t="s">
        <v>29</v>
      </c>
      <c r="AD97" s="188"/>
      <c r="AE97" s="188"/>
    </row>
    <row r="98" spans="2:41">
      <c r="H98" s="185" t="s">
        <v>28</v>
      </c>
      <c r="I98" s="185"/>
      <c r="J98" s="185"/>
      <c r="V98" s="17"/>
      <c r="AC98" s="188"/>
      <c r="AD98" s="188"/>
      <c r="AE98" s="188"/>
    </row>
    <row r="99" spans="2:41">
      <c r="H99" s="185"/>
      <c r="I99" s="185"/>
      <c r="J99" s="185"/>
      <c r="V99" s="17"/>
      <c r="AC99" s="188"/>
      <c r="AD99" s="188"/>
      <c r="AE99" s="18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86" t="s">
        <v>79</v>
      </c>
      <c r="F103" s="186"/>
      <c r="G103" s="186"/>
      <c r="H103" s="186"/>
      <c r="V103" s="17"/>
      <c r="X103" s="23" t="s">
        <v>156</v>
      </c>
      <c r="Y103" s="20">
        <f>IF(B103="PAGADO",0,C108)</f>
        <v>1501.97</v>
      </c>
      <c r="AA103" s="186" t="s">
        <v>79</v>
      </c>
      <c r="AB103" s="186"/>
      <c r="AC103" s="186"/>
      <c r="AD103" s="18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89" t="str">
        <f>IF(C108&lt;0,"NO PAGAR","COBRAR")</f>
        <v>COBRAR</v>
      </c>
      <c r="C109" s="18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COBRAR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0" t="s">
        <v>9</v>
      </c>
      <c r="C110" s="18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2" t="s">
        <v>7</v>
      </c>
      <c r="F119" s="183"/>
      <c r="G119" s="18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2" t="s">
        <v>7</v>
      </c>
      <c r="O121" s="183"/>
      <c r="P121" s="183"/>
      <c r="Q121" s="184"/>
      <c r="R121" s="18">
        <f>SUM(R105:R120)</f>
        <v>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85" t="s">
        <v>30</v>
      </c>
      <c r="I130" s="185"/>
      <c r="J130" s="185"/>
      <c r="V130" s="17"/>
      <c r="AA130" s="185" t="s">
        <v>31</v>
      </c>
      <c r="AB130" s="185"/>
      <c r="AC130" s="185"/>
    </row>
    <row r="131" spans="2:41">
      <c r="H131" s="185"/>
      <c r="I131" s="185"/>
      <c r="J131" s="185"/>
      <c r="V131" s="17"/>
      <c r="AA131" s="185"/>
      <c r="AB131" s="185"/>
      <c r="AC131" s="18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86" t="s">
        <v>148</v>
      </c>
      <c r="F135" s="186"/>
      <c r="G135" s="186"/>
      <c r="H135" s="186"/>
      <c r="V135" s="17"/>
      <c r="X135" s="23" t="s">
        <v>32</v>
      </c>
      <c r="Y135" s="20">
        <f>IF(B135="PAGADO",0,C140)</f>
        <v>0</v>
      </c>
      <c r="AA135" s="186" t="s">
        <v>356</v>
      </c>
      <c r="AB135" s="186"/>
      <c r="AC135" s="186"/>
      <c r="AD135" s="18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7" t="str">
        <f>IF(Y140&lt;0,"NO PAGAR","COBRAR'")</f>
        <v>COBRAR'</v>
      </c>
      <c r="Y141" s="18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87" t="str">
        <f>IF(C140&lt;0,"NO PAGAR","COBRAR'")</f>
        <v>COBRAR'</v>
      </c>
      <c r="C142" s="18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0" t="s">
        <v>9</v>
      </c>
      <c r="C143" s="18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0" t="s">
        <v>9</v>
      </c>
      <c r="Y143" s="18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2" t="s">
        <v>7</v>
      </c>
      <c r="F151" s="183"/>
      <c r="G151" s="18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2" t="s">
        <v>7</v>
      </c>
      <c r="AB151" s="183"/>
      <c r="AC151" s="18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2" t="s">
        <v>7</v>
      </c>
      <c r="O153" s="183"/>
      <c r="P153" s="183"/>
      <c r="Q153" s="184"/>
      <c r="R153" s="18">
        <f>SUM(R137:R152)</f>
        <v>0</v>
      </c>
      <c r="S153" s="3"/>
      <c r="V153" s="17"/>
      <c r="X153" s="12"/>
      <c r="Y153" s="10"/>
      <c r="AJ153" s="182" t="s">
        <v>7</v>
      </c>
      <c r="AK153" s="183"/>
      <c r="AL153" s="183"/>
      <c r="AM153" s="18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88" t="s">
        <v>29</v>
      </c>
      <c r="AD169" s="188"/>
      <c r="AE169" s="188"/>
    </row>
    <row r="170" spans="2:41">
      <c r="H170" s="185" t="s">
        <v>28</v>
      </c>
      <c r="I170" s="185"/>
      <c r="J170" s="185"/>
      <c r="V170" s="17"/>
      <c r="AC170" s="188"/>
      <c r="AD170" s="188"/>
      <c r="AE170" s="188"/>
    </row>
    <row r="171" spans="2:41">
      <c r="H171" s="185"/>
      <c r="I171" s="185"/>
      <c r="J171" s="185"/>
      <c r="V171" s="17"/>
      <c r="AC171" s="188"/>
      <c r="AD171" s="188"/>
      <c r="AE171" s="188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86" t="s">
        <v>79</v>
      </c>
      <c r="F175" s="186"/>
      <c r="G175" s="186"/>
      <c r="H175" s="186"/>
      <c r="V175" s="17"/>
      <c r="X175" s="23" t="s">
        <v>32</v>
      </c>
      <c r="Y175" s="20">
        <f>IF(B175="PAGADO",0,C180)</f>
        <v>0</v>
      </c>
      <c r="AA175" s="186" t="s">
        <v>356</v>
      </c>
      <c r="AB175" s="186"/>
      <c r="AC175" s="186"/>
      <c r="AD175" s="18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89" t="str">
        <f>IF(C180&lt;0,"NO PAGAR","COBRAR")</f>
        <v>COBRAR</v>
      </c>
      <c r="C181" s="18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9" t="str">
        <f>IF(Y180&lt;0,"NO PAGAR","COBRAR")</f>
        <v>NO PAGAR</v>
      </c>
      <c r="Y181" s="18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0" t="s">
        <v>9</v>
      </c>
      <c r="C182" s="18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0" t="s">
        <v>9</v>
      </c>
      <c r="Y182" s="18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2" t="s">
        <v>7</v>
      </c>
      <c r="F191" s="183"/>
      <c r="G191" s="18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2" t="s">
        <v>7</v>
      </c>
      <c r="AB191" s="183"/>
      <c r="AC191" s="18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2" t="s">
        <v>7</v>
      </c>
      <c r="O193" s="183"/>
      <c r="P193" s="183"/>
      <c r="Q193" s="184"/>
      <c r="R193" s="18">
        <f>SUM(R177:R192)</f>
        <v>400</v>
      </c>
      <c r="S193" s="3"/>
      <c r="V193" s="17"/>
      <c r="X193" s="12"/>
      <c r="Y193" s="10"/>
      <c r="AJ193" s="182" t="s">
        <v>7</v>
      </c>
      <c r="AK193" s="183"/>
      <c r="AL193" s="183"/>
      <c r="AM193" s="18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85" t="s">
        <v>30</v>
      </c>
      <c r="I207" s="185"/>
      <c r="J207" s="185"/>
      <c r="V207" s="17"/>
      <c r="AA207" s="185" t="s">
        <v>31</v>
      </c>
      <c r="AB207" s="185"/>
      <c r="AC207" s="185"/>
    </row>
    <row r="208" spans="1:43">
      <c r="H208" s="185"/>
      <c r="I208" s="185"/>
      <c r="J208" s="185"/>
      <c r="V208" s="17"/>
      <c r="AA208" s="185"/>
      <c r="AB208" s="185"/>
      <c r="AC208" s="18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86" t="s">
        <v>356</v>
      </c>
      <c r="F212" s="186"/>
      <c r="G212" s="186"/>
      <c r="H212" s="186"/>
      <c r="V212" s="17"/>
      <c r="X212" s="23" t="s">
        <v>130</v>
      </c>
      <c r="Y212" s="20">
        <f>IF(B212="PAGADO",0,C217)</f>
        <v>0</v>
      </c>
      <c r="AA212" s="186" t="s">
        <v>545</v>
      </c>
      <c r="AB212" s="186"/>
      <c r="AC212" s="186"/>
      <c r="AD212" s="18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7" t="str">
        <f>IF(Y217&lt;0,"NO PAGAR","COBRAR'")</f>
        <v>COBRAR'</v>
      </c>
      <c r="Y218" s="18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87" t="str">
        <f>IF(C217&lt;0,"NO PAGAR","COBRAR'")</f>
        <v>COBRAR'</v>
      </c>
      <c r="C219" s="18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0" t="s">
        <v>9</v>
      </c>
      <c r="C220" s="18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0" t="s">
        <v>9</v>
      </c>
      <c r="Y220" s="18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2" t="s">
        <v>7</v>
      </c>
      <c r="F228" s="183"/>
      <c r="G228" s="18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2" t="s">
        <v>7</v>
      </c>
      <c r="AB228" s="183"/>
      <c r="AC228" s="18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2" t="s">
        <v>7</v>
      </c>
      <c r="O230" s="183"/>
      <c r="P230" s="183"/>
      <c r="Q230" s="184"/>
      <c r="R230" s="18">
        <f>SUM(R214:R229)</f>
        <v>0</v>
      </c>
      <c r="S230" s="3"/>
      <c r="V230" s="17"/>
      <c r="X230" s="12"/>
      <c r="Y230" s="10"/>
      <c r="AJ230" s="182" t="s">
        <v>7</v>
      </c>
      <c r="AK230" s="183"/>
      <c r="AL230" s="183"/>
      <c r="AM230" s="18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88" t="s">
        <v>29</v>
      </c>
      <c r="AD253" s="188"/>
      <c r="AE253" s="188"/>
    </row>
    <row r="254" spans="5:31">
      <c r="H254" s="185" t="s">
        <v>28</v>
      </c>
      <c r="I254" s="185"/>
      <c r="J254" s="185"/>
      <c r="V254" s="17"/>
      <c r="AC254" s="188"/>
      <c r="AD254" s="188"/>
      <c r="AE254" s="188"/>
    </row>
    <row r="255" spans="5:31">
      <c r="H255" s="185"/>
      <c r="I255" s="185"/>
      <c r="J255" s="185"/>
      <c r="V255" s="17"/>
      <c r="AC255" s="188"/>
      <c r="AD255" s="188"/>
      <c r="AE255" s="188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86" t="s">
        <v>545</v>
      </c>
      <c r="F259" s="186"/>
      <c r="G259" s="186"/>
      <c r="H259" s="186"/>
      <c r="V259" s="17"/>
      <c r="X259" s="23" t="s">
        <v>32</v>
      </c>
      <c r="Y259" s="20">
        <f>IF(B259="PAGADO",0,C264)</f>
        <v>0</v>
      </c>
      <c r="AA259" s="186" t="s">
        <v>600</v>
      </c>
      <c r="AB259" s="186"/>
      <c r="AC259" s="186"/>
      <c r="AD259" s="18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89" t="str">
        <f>IF(C264&lt;0,"NO PAGAR","COBRAR")</f>
        <v>COBRAR</v>
      </c>
      <c r="C265" s="18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9" t="str">
        <f>IF(Y264&lt;0,"NO PAGAR","COBRAR")</f>
        <v>COBRAR</v>
      </c>
      <c r="Y265" s="18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0" t="s">
        <v>9</v>
      </c>
      <c r="C266" s="18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0" t="s">
        <v>9</v>
      </c>
      <c r="Y266" s="18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2" t="s">
        <v>7</v>
      </c>
      <c r="F275" s="183"/>
      <c r="G275" s="18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2" t="s">
        <v>7</v>
      </c>
      <c r="AB275" s="183"/>
      <c r="AC275" s="18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2" t="s">
        <v>7</v>
      </c>
      <c r="O277" s="183"/>
      <c r="P277" s="183"/>
      <c r="Q277" s="184"/>
      <c r="R277" s="18">
        <f>SUM(R261:R276)</f>
        <v>100</v>
      </c>
      <c r="S277" s="3"/>
      <c r="V277" s="17"/>
      <c r="X277" s="12"/>
      <c r="Y277" s="10"/>
      <c r="AJ277" s="182" t="s">
        <v>7</v>
      </c>
      <c r="AK277" s="183"/>
      <c r="AL277" s="183"/>
      <c r="AM277" s="18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85" t="s">
        <v>30</v>
      </c>
      <c r="I299" s="185"/>
      <c r="J299" s="185"/>
      <c r="V299" s="17"/>
      <c r="AA299" s="185" t="s">
        <v>31</v>
      </c>
      <c r="AB299" s="185"/>
      <c r="AC299" s="185"/>
    </row>
    <row r="300" spans="1:43">
      <c r="H300" s="185"/>
      <c r="I300" s="185"/>
      <c r="J300" s="185"/>
      <c r="V300" s="17"/>
      <c r="AA300" s="185"/>
      <c r="AB300" s="185"/>
      <c r="AC300" s="18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86" t="s">
        <v>356</v>
      </c>
      <c r="F304" s="186"/>
      <c r="G304" s="186"/>
      <c r="H304" s="186"/>
      <c r="V304" s="17"/>
      <c r="X304" s="23" t="s">
        <v>32</v>
      </c>
      <c r="Y304" s="20">
        <f>IF(B1068="PAGADO",0,C309)</f>
        <v>240</v>
      </c>
      <c r="AA304" s="186" t="s">
        <v>677</v>
      </c>
      <c r="AB304" s="186"/>
      <c r="AC304" s="186"/>
      <c r="AD304" s="18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7" t="str">
        <f>IF(Y309&lt;0,"NO PAGAR","COBRAR'")</f>
        <v>COBRAR'</v>
      </c>
      <c r="Y310" s="18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87" t="str">
        <f>IF(C309&lt;0,"NO PAGAR","COBRAR'")</f>
        <v>COBRAR'</v>
      </c>
      <c r="C311" s="18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0" t="s">
        <v>9</v>
      </c>
      <c r="C312" s="18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0" t="s">
        <v>9</v>
      </c>
      <c r="Y312" s="18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2" t="s">
        <v>7</v>
      </c>
      <c r="F320" s="183"/>
      <c r="G320" s="18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2" t="s">
        <v>7</v>
      </c>
      <c r="AB320" s="183"/>
      <c r="AC320" s="18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2" t="s">
        <v>7</v>
      </c>
      <c r="O322" s="183"/>
      <c r="P322" s="183"/>
      <c r="Q322" s="184"/>
      <c r="R322" s="18">
        <f>SUM(R306:R321)</f>
        <v>2552.6999999999998</v>
      </c>
      <c r="S322" s="3"/>
      <c r="V322" s="17"/>
      <c r="X322" s="11"/>
      <c r="Y322" s="10"/>
      <c r="AJ322" s="182" t="s">
        <v>7</v>
      </c>
      <c r="AK322" s="183"/>
      <c r="AL322" s="183"/>
      <c r="AM322" s="18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85" t="s">
        <v>28</v>
      </c>
      <c r="I347" s="185"/>
      <c r="J347" s="185"/>
      <c r="V347" s="17"/>
    </row>
    <row r="348" spans="2:30">
      <c r="H348" s="185"/>
      <c r="I348" s="185"/>
      <c r="J348" s="185"/>
      <c r="V348" s="17"/>
    </row>
    <row r="349" spans="2:30">
      <c r="V349" s="17"/>
      <c r="X349" s="199" t="s">
        <v>64</v>
      </c>
      <c r="AB349" s="196" t="s">
        <v>29</v>
      </c>
      <c r="AC349" s="196"/>
      <c r="AD349" s="196"/>
    </row>
    <row r="350" spans="2:30">
      <c r="V350" s="17"/>
      <c r="X350" s="199"/>
      <c r="AB350" s="196"/>
      <c r="AC350" s="196"/>
      <c r="AD350" s="196"/>
    </row>
    <row r="351" spans="2:30" ht="23.25">
      <c r="B351" s="22" t="s">
        <v>64</v>
      </c>
      <c r="V351" s="17"/>
      <c r="X351" s="199"/>
      <c r="AB351" s="196"/>
      <c r="AC351" s="196"/>
      <c r="AD351" s="196"/>
    </row>
    <row r="352" spans="2:30" ht="23.25">
      <c r="B352" s="23" t="s">
        <v>130</v>
      </c>
      <c r="C352" s="20">
        <f>IF(X304="PAGADO",0,Y309)</f>
        <v>229.98</v>
      </c>
      <c r="E352" s="186" t="s">
        <v>545</v>
      </c>
      <c r="F352" s="186"/>
      <c r="G352" s="186"/>
      <c r="H352" s="186"/>
      <c r="V352" s="17"/>
      <c r="X352" s="23" t="s">
        <v>130</v>
      </c>
      <c r="Y352" s="20">
        <f>IF(B352="PAGADO",0,C357)</f>
        <v>0</v>
      </c>
      <c r="AA352" s="186" t="s">
        <v>677</v>
      </c>
      <c r="AB352" s="186"/>
      <c r="AC352" s="186"/>
      <c r="AD352" s="18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89" t="str">
        <f>IF(C357&lt;0,"NO PAGAR","COBRAR")</f>
        <v>COBRAR</v>
      </c>
      <c r="C358" s="18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9" t="str">
        <f>IF(Y357&lt;0,"NO PAGAR","COBRAR")</f>
        <v>COBRAR</v>
      </c>
      <c r="Y358" s="18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0" t="s">
        <v>9</v>
      </c>
      <c r="C359" s="18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0" t="s">
        <v>9</v>
      </c>
      <c r="Y359" s="18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2" t="s">
        <v>7</v>
      </c>
      <c r="AK363" s="183"/>
      <c r="AL363" s="183"/>
      <c r="AM363" s="18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2" t="s">
        <v>7</v>
      </c>
      <c r="F368" s="183"/>
      <c r="G368" s="18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2" t="s">
        <v>7</v>
      </c>
      <c r="AB368" s="183"/>
      <c r="AC368" s="18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2" t="s">
        <v>7</v>
      </c>
      <c r="O370" s="183"/>
      <c r="P370" s="183"/>
      <c r="Q370" s="18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85" t="s">
        <v>30</v>
      </c>
      <c r="I386" s="185"/>
      <c r="J386" s="185"/>
      <c r="V386" s="17"/>
      <c r="AA386" s="185" t="s">
        <v>31</v>
      </c>
      <c r="AB386" s="185"/>
      <c r="AC386" s="185"/>
    </row>
    <row r="387" spans="2:41">
      <c r="H387" s="185"/>
      <c r="I387" s="185"/>
      <c r="J387" s="185"/>
      <c r="V387" s="17"/>
      <c r="AA387" s="185"/>
      <c r="AB387" s="185"/>
      <c r="AC387" s="18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86" t="s">
        <v>545</v>
      </c>
      <c r="F391" s="186"/>
      <c r="G391" s="186"/>
      <c r="H391" s="186"/>
      <c r="V391" s="17"/>
      <c r="X391" s="23" t="s">
        <v>32</v>
      </c>
      <c r="Y391" s="20">
        <f>IF(B391="PAGADO",0,C396)</f>
        <v>0</v>
      </c>
      <c r="AA391" s="186" t="s">
        <v>841</v>
      </c>
      <c r="AB391" s="186"/>
      <c r="AC391" s="186"/>
      <c r="AD391" s="18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7" t="str">
        <f>IF(Y396&lt;0,"NO PAGAR","COBRAR'")</f>
        <v>COBRAR'</v>
      </c>
      <c r="Y397" s="18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87" t="str">
        <f>IF(C396&lt;0,"NO PAGAR","COBRAR'")</f>
        <v>COBRAR'</v>
      </c>
      <c r="C398" s="18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0" t="s">
        <v>9</v>
      </c>
      <c r="C399" s="18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0" t="s">
        <v>9</v>
      </c>
      <c r="Y399" s="18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2" t="s">
        <v>7</v>
      </c>
      <c r="AK402" s="183"/>
      <c r="AL402" s="183"/>
      <c r="AM402" s="18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2" t="s">
        <v>7</v>
      </c>
      <c r="F407" s="183"/>
      <c r="G407" s="18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2" t="s">
        <v>7</v>
      </c>
      <c r="AB407" s="183"/>
      <c r="AC407" s="18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2" t="s">
        <v>7</v>
      </c>
      <c r="O409" s="183"/>
      <c r="P409" s="183"/>
      <c r="Q409" s="18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88" t="s">
        <v>29</v>
      </c>
      <c r="AD431" s="188"/>
      <c r="AE431" s="188"/>
    </row>
    <row r="432" spans="8:31">
      <c r="H432" s="185" t="s">
        <v>28</v>
      </c>
      <c r="I432" s="185"/>
      <c r="J432" s="185"/>
      <c r="V432" s="17"/>
      <c r="AC432" s="188"/>
      <c r="AD432" s="188"/>
      <c r="AE432" s="188"/>
    </row>
    <row r="433" spans="2:41">
      <c r="H433" s="185"/>
      <c r="I433" s="185"/>
      <c r="J433" s="185"/>
      <c r="V433" s="17"/>
      <c r="AC433" s="188"/>
      <c r="AD433" s="188"/>
      <c r="AE433" s="188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86" t="s">
        <v>356</v>
      </c>
      <c r="F437" s="186"/>
      <c r="G437" s="186"/>
      <c r="H437" s="186"/>
      <c r="V437" s="17"/>
      <c r="X437" s="23" t="s">
        <v>32</v>
      </c>
      <c r="Y437" s="20">
        <f>IF(B437="PAGADO",0,C442)</f>
        <v>0</v>
      </c>
      <c r="AA437" s="186" t="s">
        <v>356</v>
      </c>
      <c r="AB437" s="186"/>
      <c r="AC437" s="186"/>
      <c r="AD437" s="186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89" t="str">
        <f>IF(C442&lt;0,"NO PAGAR","COBRAR")</f>
        <v>COBRAR</v>
      </c>
      <c r="C443" s="18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9" t="str">
        <f>IF(Y442&lt;0,"NO PAGAR","COBRAR")</f>
        <v>NO PAGAR</v>
      </c>
      <c r="Y443" s="18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0" t="s">
        <v>9</v>
      </c>
      <c r="C444" s="18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0" t="s">
        <v>9</v>
      </c>
      <c r="Y444" s="18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2" t="s">
        <v>7</v>
      </c>
      <c r="AK452" s="183"/>
      <c r="AL452" s="183"/>
      <c r="AM452" s="184"/>
      <c r="AN452" s="18">
        <f>SUM(AN436:AN451)</f>
        <v>600</v>
      </c>
      <c r="AO452" s="3"/>
    </row>
    <row r="453" spans="2:42">
      <c r="B453" s="11" t="s">
        <v>17</v>
      </c>
      <c r="C453" s="10"/>
      <c r="E453" s="182" t="s">
        <v>7</v>
      </c>
      <c r="F453" s="183"/>
      <c r="G453" s="18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2" t="s">
        <v>7</v>
      </c>
      <c r="AB453" s="183"/>
      <c r="AC453" s="18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2" t="s">
        <v>7</v>
      </c>
      <c r="O455" s="183"/>
      <c r="P455" s="183"/>
      <c r="Q455" s="18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85" t="s">
        <v>30</v>
      </c>
      <c r="I471" s="185"/>
      <c r="J471" s="185"/>
      <c r="V471" s="17"/>
      <c r="AA471" s="185" t="s">
        <v>31</v>
      </c>
      <c r="AB471" s="185"/>
      <c r="AC471" s="185"/>
    </row>
    <row r="472" spans="1:43">
      <c r="H472" s="185"/>
      <c r="I472" s="185"/>
      <c r="J472" s="185"/>
      <c r="V472" s="17"/>
      <c r="AA472" s="185"/>
      <c r="AB472" s="185"/>
      <c r="AC472" s="18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86" t="s">
        <v>545</v>
      </c>
      <c r="F474" s="186"/>
      <c r="G474" s="186"/>
      <c r="H474" s="186"/>
      <c r="V474" s="17"/>
      <c r="X474" s="23" t="s">
        <v>130</v>
      </c>
      <c r="Y474" s="20">
        <f>IF(B474="PAGADO",0,C479)</f>
        <v>0</v>
      </c>
      <c r="AA474" s="186" t="s">
        <v>545</v>
      </c>
      <c r="AB474" s="186"/>
      <c r="AC474" s="186"/>
      <c r="AD474" s="18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7" t="str">
        <f>IF(Y479&lt;0,"NO PAGAR","COBRAR'")</f>
        <v>COBRAR'</v>
      </c>
      <c r="Y480" s="18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87" t="str">
        <f>IF(C479&lt;0,"NO PAGAR","COBRAR'")</f>
        <v>COBRAR'</v>
      </c>
      <c r="C481" s="18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0" t="s">
        <v>9</v>
      </c>
      <c r="C482" s="18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2" t="s">
        <v>7</v>
      </c>
      <c r="F490" s="183"/>
      <c r="G490" s="18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2" t="s">
        <v>7</v>
      </c>
      <c r="O492" s="183"/>
      <c r="P492" s="183"/>
      <c r="Q492" s="184"/>
      <c r="R492" s="18">
        <f>SUM(R476:R491)</f>
        <v>25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88" t="s">
        <v>29</v>
      </c>
      <c r="AD516" s="188"/>
      <c r="AE516" s="188"/>
    </row>
    <row r="517" spans="2:41" ht="15.75" customHeight="1">
      <c r="H517" s="185" t="s">
        <v>28</v>
      </c>
      <c r="I517" s="185"/>
      <c r="J517" s="185"/>
      <c r="V517" s="17"/>
      <c r="AC517" s="188"/>
      <c r="AD517" s="188"/>
      <c r="AE517" s="188"/>
    </row>
    <row r="518" spans="2:41">
      <c r="H518" s="185"/>
      <c r="I518" s="185"/>
      <c r="J518" s="185"/>
      <c r="V518" s="17"/>
      <c r="AC518" s="188"/>
      <c r="AD518" s="188"/>
      <c r="AE518" s="188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86" t="s">
        <v>545</v>
      </c>
      <c r="F520" s="186"/>
      <c r="G520" s="186"/>
      <c r="H520" s="186"/>
      <c r="V520" s="17"/>
      <c r="X520" s="23" t="s">
        <v>32</v>
      </c>
      <c r="Y520" s="20">
        <f>IF(B520="PAGADO",0,C525)</f>
        <v>-1429.17</v>
      </c>
      <c r="AA520" s="186" t="s">
        <v>1052</v>
      </c>
      <c r="AB520" s="186"/>
      <c r="AC520" s="186"/>
      <c r="AD520" s="18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89" t="str">
        <f>IF(C525&lt;0,"NO PAGAR","COBRAR")</f>
        <v>NO PAGAR</v>
      </c>
      <c r="C526" s="18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9" t="str">
        <f>IF(Y525&lt;0,"NO PAGAR","COBRAR")</f>
        <v>NO PAGAR</v>
      </c>
      <c r="Y526" s="18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2" t="s">
        <v>7</v>
      </c>
      <c r="F536" s="183"/>
      <c r="G536" s="18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2" t="s">
        <v>7</v>
      </c>
      <c r="AB536" s="183"/>
      <c r="AC536" s="18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2" t="s">
        <v>7</v>
      </c>
      <c r="O538" s="183"/>
      <c r="P538" s="183"/>
      <c r="Q538" s="184"/>
      <c r="R538" s="18">
        <f>SUM(R522:R537)</f>
        <v>1064.5</v>
      </c>
      <c r="S538" s="3"/>
      <c r="V538" s="17"/>
      <c r="X538" s="12"/>
      <c r="Y538" s="10"/>
      <c r="AJ538" s="182" t="s">
        <v>7</v>
      </c>
      <c r="AK538" s="183"/>
      <c r="AL538" s="183"/>
      <c r="AM538" s="18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85" t="s">
        <v>30</v>
      </c>
      <c r="I556" s="185"/>
      <c r="J556" s="185"/>
      <c r="V556" s="17"/>
      <c r="AA556" s="185" t="s">
        <v>31</v>
      </c>
      <c r="AB556" s="185"/>
      <c r="AC556" s="185"/>
    </row>
    <row r="557" spans="1:43">
      <c r="H557" s="185"/>
      <c r="I557" s="185"/>
      <c r="J557" s="185"/>
      <c r="V557" s="17"/>
      <c r="AA557" s="185"/>
      <c r="AB557" s="185"/>
      <c r="AC557" s="18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86" t="s">
        <v>356</v>
      </c>
      <c r="F561" s="186"/>
      <c r="G561" s="186"/>
      <c r="H561" s="186"/>
      <c r="V561" s="17"/>
      <c r="X561" s="23" t="s">
        <v>32</v>
      </c>
      <c r="Y561" s="20">
        <f>IF(B561="PAGADO",0,C566)</f>
        <v>0</v>
      </c>
      <c r="AA561" s="186" t="s">
        <v>356</v>
      </c>
      <c r="AB561" s="186"/>
      <c r="AC561" s="186"/>
      <c r="AD561" s="18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7" t="str">
        <f>IF(Y566&lt;0,"NO PAGAR","COBRAR'")</f>
        <v>COBRAR'</v>
      </c>
      <c r="Y567" s="18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87" t="str">
        <f>IF(C566&lt;0,"NO PAGAR","COBRAR'")</f>
        <v>COBRAR'</v>
      </c>
      <c r="C568" s="18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0" t="s">
        <v>9</v>
      </c>
      <c r="C569" s="18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0" t="s">
        <v>9</v>
      </c>
      <c r="Y569" s="18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2" t="s">
        <v>7</v>
      </c>
      <c r="F577" s="183"/>
      <c r="G577" s="18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2" t="s">
        <v>7</v>
      </c>
      <c r="AB577" s="183"/>
      <c r="AC577" s="18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2" t="s">
        <v>7</v>
      </c>
      <c r="O579" s="183"/>
      <c r="P579" s="183"/>
      <c r="Q579" s="184"/>
      <c r="R579" s="18">
        <f>SUM(R563:R578)</f>
        <v>0</v>
      </c>
      <c r="S579" s="3"/>
      <c r="V579" s="17"/>
      <c r="X579" s="12"/>
      <c r="Y579" s="10"/>
      <c r="AJ579" s="182" t="s">
        <v>7</v>
      </c>
      <c r="AK579" s="183"/>
      <c r="AL579" s="183"/>
      <c r="AM579" s="184"/>
      <c r="AN579" s="18">
        <f>SUM(AN563:AN578)</f>
        <v>0</v>
      </c>
      <c r="AO579" s="3"/>
    </row>
    <row r="580" spans="2:41" ht="15.75" thickBot="1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88" t="s">
        <v>29</v>
      </c>
      <c r="AD599" s="188"/>
      <c r="AE599" s="188"/>
    </row>
    <row r="600" spans="2:41">
      <c r="H600" s="185" t="s">
        <v>28</v>
      </c>
      <c r="I600" s="185"/>
      <c r="J600" s="185"/>
      <c r="V600" s="17"/>
      <c r="AC600" s="188"/>
      <c r="AD600" s="188"/>
      <c r="AE600" s="188"/>
    </row>
    <row r="601" spans="2:41">
      <c r="H601" s="185"/>
      <c r="I601" s="185"/>
      <c r="J601" s="185"/>
      <c r="V601" s="17"/>
      <c r="AC601" s="188"/>
      <c r="AD601" s="188"/>
      <c r="AE601" s="188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86" t="s">
        <v>545</v>
      </c>
      <c r="F605" s="186"/>
      <c r="G605" s="186"/>
      <c r="H605" s="186"/>
      <c r="V605" s="17"/>
      <c r="X605" s="23" t="s">
        <v>32</v>
      </c>
      <c r="Y605" s="20">
        <f>IF(B605="PAGADO",0,C610)</f>
        <v>-867.90000000000009</v>
      </c>
      <c r="AA605" s="186" t="s">
        <v>79</v>
      </c>
      <c r="AB605" s="186"/>
      <c r="AC605" s="186"/>
      <c r="AD605" s="18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89" t="str">
        <f>IF(C610&lt;0,"NO PAGAR","COBRAR")</f>
        <v>NO PAGAR</v>
      </c>
      <c r="C611" s="18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9" t="str">
        <f>IF(Y610&lt;0,"NO PAGAR","COBRAR")</f>
        <v>NO PAGAR</v>
      </c>
      <c r="Y611" s="18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0" t="s">
        <v>9</v>
      </c>
      <c r="C612" s="18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0" t="s">
        <v>9</v>
      </c>
      <c r="Y612" s="18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1189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1199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2" t="s">
        <v>7</v>
      </c>
      <c r="F621" s="183"/>
      <c r="G621" s="18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2" t="s">
        <v>7</v>
      </c>
      <c r="AB621" s="183"/>
      <c r="AC621" s="18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2" t="s">
        <v>7</v>
      </c>
      <c r="O623" s="183"/>
      <c r="P623" s="183"/>
      <c r="Q623" s="184"/>
      <c r="R623" s="18">
        <f>SUM(R607:R622)</f>
        <v>1800</v>
      </c>
      <c r="S623" s="3"/>
      <c r="V623" s="17"/>
      <c r="X623" s="12"/>
      <c r="Y623" s="10"/>
      <c r="AJ623" s="182" t="s">
        <v>7</v>
      </c>
      <c r="AK623" s="183"/>
      <c r="AL623" s="183"/>
      <c r="AM623" s="18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85" t="s">
        <v>30</v>
      </c>
      <c r="I645" s="185"/>
      <c r="J645" s="185"/>
      <c r="V645" s="17"/>
      <c r="AA645" s="185" t="s">
        <v>31</v>
      </c>
      <c r="AB645" s="185"/>
      <c r="AC645" s="185"/>
    </row>
    <row r="646" spans="1:43">
      <c r="H646" s="185"/>
      <c r="I646" s="185"/>
      <c r="J646" s="185"/>
      <c r="V646" s="17"/>
      <c r="AA646" s="185"/>
      <c r="AB646" s="185"/>
      <c r="AC646" s="18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32</v>
      </c>
      <c r="C650" s="20">
        <f>IF(X605="PAGADO",0,C610)</f>
        <v>-867.90000000000009</v>
      </c>
      <c r="E650" s="186" t="s">
        <v>20</v>
      </c>
      <c r="F650" s="186"/>
      <c r="G650" s="186"/>
      <c r="H650" s="186"/>
      <c r="V650" s="17"/>
      <c r="X650" s="23" t="s">
        <v>32</v>
      </c>
      <c r="Y650" s="20">
        <f>IF(B1450="PAGADO",0,C655)</f>
        <v>-1520.01</v>
      </c>
      <c r="AA650" s="186" t="s">
        <v>20</v>
      </c>
      <c r="AB650" s="186"/>
      <c r="AC650" s="186"/>
      <c r="AD650" s="186"/>
    </row>
    <row r="651" spans="1:43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C678</f>
        <v>1520.01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1520.01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-1520.01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-1520.01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7" t="str">
        <f>IF(Y655&lt;0,"NO PAGAR","COBRAR'")</f>
        <v>NO PAGAR</v>
      </c>
      <c r="Y656" s="187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>
      <c r="B657" s="187" t="str">
        <f>IF(C655&lt;0,"NO PAGAR","COBRAR'")</f>
        <v>NO PAGAR</v>
      </c>
      <c r="C657" s="187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80" t="s">
        <v>9</v>
      </c>
      <c r="C658" s="181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80" t="s">
        <v>9</v>
      </c>
      <c r="Y658" s="18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IF(Y610&lt;0,"SALDO ADELANTADO","SALDO A FAVOR '")</f>
        <v>SALDO ADELANTADO</v>
      </c>
      <c r="C659" s="10">
        <f>IF(Y610&lt;=0,Y610*-1)</f>
        <v>1520.01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1520.01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182" t="s">
        <v>7</v>
      </c>
      <c r="F666" s="183"/>
      <c r="G666" s="184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2" t="s">
        <v>7</v>
      </c>
      <c r="AB666" s="183"/>
      <c r="AC666" s="184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82" t="s">
        <v>7</v>
      </c>
      <c r="O668" s="183"/>
      <c r="P668" s="183"/>
      <c r="Q668" s="184"/>
      <c r="R668" s="18">
        <f>SUM(R652:R667)</f>
        <v>0</v>
      </c>
      <c r="S668" s="3"/>
      <c r="V668" s="17"/>
      <c r="X668" s="12"/>
      <c r="Y668" s="10"/>
      <c r="AJ668" s="182" t="s">
        <v>7</v>
      </c>
      <c r="AK668" s="183"/>
      <c r="AL668" s="183"/>
      <c r="AM668" s="184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1"/>
      <c r="C677" s="10"/>
      <c r="V677" s="17"/>
      <c r="X677" s="11"/>
      <c r="Y677" s="10"/>
    </row>
    <row r="678" spans="2:27">
      <c r="B678" s="15" t="s">
        <v>18</v>
      </c>
      <c r="C678" s="16">
        <f>SUM(C659:C677)</f>
        <v>1520.01</v>
      </c>
      <c r="D678" t="s">
        <v>22</v>
      </c>
      <c r="E678" t="s">
        <v>21</v>
      </c>
      <c r="V678" s="17"/>
      <c r="X678" s="15" t="s">
        <v>18</v>
      </c>
      <c r="Y678" s="16">
        <f>SUM(Y659:Y677)</f>
        <v>1520.01</v>
      </c>
      <c r="Z678" t="s">
        <v>22</v>
      </c>
      <c r="AA678" t="s">
        <v>21</v>
      </c>
    </row>
    <row r="679" spans="2:27">
      <c r="E679" s="1" t="s">
        <v>19</v>
      </c>
      <c r="V679" s="17"/>
      <c r="AA679" s="1" t="s">
        <v>19</v>
      </c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88" t="s">
        <v>29</v>
      </c>
      <c r="AD692" s="188"/>
      <c r="AE692" s="188"/>
    </row>
    <row r="693" spans="2:41">
      <c r="H693" s="185" t="s">
        <v>28</v>
      </c>
      <c r="I693" s="185"/>
      <c r="J693" s="185"/>
      <c r="V693" s="17"/>
      <c r="AC693" s="188"/>
      <c r="AD693" s="188"/>
      <c r="AE693" s="188"/>
    </row>
    <row r="694" spans="2:41">
      <c r="H694" s="185"/>
      <c r="I694" s="185"/>
      <c r="J694" s="185"/>
      <c r="V694" s="17"/>
      <c r="AC694" s="188"/>
      <c r="AD694" s="188"/>
      <c r="AE694" s="188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IF(X650="PAGADO",0,Y655)</f>
        <v>-1520.01</v>
      </c>
      <c r="E698" s="186" t="s">
        <v>20</v>
      </c>
      <c r="F698" s="186"/>
      <c r="G698" s="186"/>
      <c r="H698" s="186"/>
      <c r="V698" s="17"/>
      <c r="X698" s="23" t="s">
        <v>32</v>
      </c>
      <c r="Y698" s="20">
        <f>IF(B698="PAGADO",0,C703)</f>
        <v>-1520.01</v>
      </c>
      <c r="AA698" s="186" t="s">
        <v>20</v>
      </c>
      <c r="AB698" s="186"/>
      <c r="AC698" s="186"/>
      <c r="AD698" s="186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1520.01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1520.01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-1520.01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-1520.01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89" t="str">
        <f>IF(C703&lt;0,"NO PAGAR","COBRAR")</f>
        <v>NO PAGAR</v>
      </c>
      <c r="C704" s="189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9" t="str">
        <f>IF(Y703&lt;0,"NO PAGAR","COBRAR")</f>
        <v>NO PAGAR</v>
      </c>
      <c r="Y704" s="189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0" t="s">
        <v>9</v>
      </c>
      <c r="C705" s="181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0" t="s">
        <v>9</v>
      </c>
      <c r="Y705" s="18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IF(Y650&lt;=0,Y650*-1)</f>
        <v>1520.01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1520.01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2" t="s">
        <v>7</v>
      </c>
      <c r="F714" s="183"/>
      <c r="G714" s="184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2" t="s">
        <v>7</v>
      </c>
      <c r="AB714" s="183"/>
      <c r="AC714" s="184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2" t="s">
        <v>7</v>
      </c>
      <c r="O716" s="183"/>
      <c r="P716" s="183"/>
      <c r="Q716" s="184"/>
      <c r="R716" s="18">
        <f>SUM(R700:R715)</f>
        <v>0</v>
      </c>
      <c r="S716" s="3"/>
      <c r="V716" s="17"/>
      <c r="X716" s="12"/>
      <c r="Y716" s="10"/>
      <c r="AJ716" s="182" t="s">
        <v>7</v>
      </c>
      <c r="AK716" s="183"/>
      <c r="AL716" s="183"/>
      <c r="AM716" s="184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1520.01</v>
      </c>
      <c r="V725" s="17"/>
      <c r="X725" s="15" t="s">
        <v>18</v>
      </c>
      <c r="Y725" s="16">
        <f>SUM(Y706:Y724)</f>
        <v>1520.01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85" t="s">
        <v>30</v>
      </c>
      <c r="I738" s="185"/>
      <c r="J738" s="185"/>
      <c r="V738" s="17"/>
      <c r="AA738" s="185" t="s">
        <v>31</v>
      </c>
      <c r="AB738" s="185"/>
      <c r="AC738" s="185"/>
    </row>
    <row r="739" spans="2:41">
      <c r="H739" s="185"/>
      <c r="I739" s="185"/>
      <c r="J739" s="185"/>
      <c r="V739" s="17"/>
      <c r="AA739" s="185"/>
      <c r="AB739" s="185"/>
      <c r="AC739" s="185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-1520.01</v>
      </c>
      <c r="E743" s="186" t="s">
        <v>20</v>
      </c>
      <c r="F743" s="186"/>
      <c r="G743" s="186"/>
      <c r="H743" s="186"/>
      <c r="V743" s="17"/>
      <c r="X743" s="23" t="s">
        <v>32</v>
      </c>
      <c r="Y743" s="20">
        <f>IF(B1543="PAGADO",0,C748)</f>
        <v>-1520.01</v>
      </c>
      <c r="AA743" s="186" t="s">
        <v>20</v>
      </c>
      <c r="AB743" s="186"/>
      <c r="AC743" s="186"/>
      <c r="AD743" s="186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1520.01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1520.01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-1520.01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-1520.01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7" t="str">
        <f>IF(Y748&lt;0,"NO PAGAR","COBRAR'")</f>
        <v>NO PAGAR</v>
      </c>
      <c r="Y749" s="187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87" t="str">
        <f>IF(C748&lt;0,"NO PAGAR","COBRAR'")</f>
        <v>NO PAGAR</v>
      </c>
      <c r="C750" s="18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0" t="s">
        <v>9</v>
      </c>
      <c r="C751" s="181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0" t="s">
        <v>9</v>
      </c>
      <c r="Y751" s="181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ADELANTADO</v>
      </c>
      <c r="C752" s="10">
        <f>IF(Y703&lt;=0,Y703*-1)</f>
        <v>1520.01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1520.01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2" t="s">
        <v>7</v>
      </c>
      <c r="F759" s="183"/>
      <c r="G759" s="184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2" t="s">
        <v>7</v>
      </c>
      <c r="AB759" s="183"/>
      <c r="AC759" s="184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2" t="s">
        <v>7</v>
      </c>
      <c r="O761" s="183"/>
      <c r="P761" s="183"/>
      <c r="Q761" s="184"/>
      <c r="R761" s="18">
        <f>SUM(R745:R760)</f>
        <v>0</v>
      </c>
      <c r="S761" s="3"/>
      <c r="V761" s="17"/>
      <c r="X761" s="12"/>
      <c r="Y761" s="10"/>
      <c r="AJ761" s="182" t="s">
        <v>7</v>
      </c>
      <c r="AK761" s="183"/>
      <c r="AL761" s="183"/>
      <c r="AM761" s="184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1520.01</v>
      </c>
      <c r="D771" t="s">
        <v>22</v>
      </c>
      <c r="E771" t="s">
        <v>21</v>
      </c>
      <c r="V771" s="17"/>
      <c r="X771" s="15" t="s">
        <v>18</v>
      </c>
      <c r="Y771" s="16">
        <f>SUM(Y752:Y770)</f>
        <v>1520.01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88" t="s">
        <v>29</v>
      </c>
      <c r="AD785" s="188"/>
      <c r="AE785" s="188"/>
    </row>
    <row r="786" spans="2:41">
      <c r="H786" s="185" t="s">
        <v>28</v>
      </c>
      <c r="I786" s="185"/>
      <c r="J786" s="185"/>
      <c r="V786" s="17"/>
      <c r="AC786" s="188"/>
      <c r="AD786" s="188"/>
      <c r="AE786" s="188"/>
    </row>
    <row r="787" spans="2:41">
      <c r="H787" s="185"/>
      <c r="I787" s="185"/>
      <c r="J787" s="185"/>
      <c r="V787" s="17"/>
      <c r="AC787" s="188"/>
      <c r="AD787" s="188"/>
      <c r="AE787" s="188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-1520.01</v>
      </c>
      <c r="E791" s="186" t="s">
        <v>20</v>
      </c>
      <c r="F791" s="186"/>
      <c r="G791" s="186"/>
      <c r="H791" s="186"/>
      <c r="V791" s="17"/>
      <c r="X791" s="23" t="s">
        <v>32</v>
      </c>
      <c r="Y791" s="20">
        <f>IF(B791="PAGADO",0,C796)</f>
        <v>-1520.01</v>
      </c>
      <c r="AA791" s="186" t="s">
        <v>20</v>
      </c>
      <c r="AB791" s="186"/>
      <c r="AC791" s="186"/>
      <c r="AD791" s="186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1520.01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1520.01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-1520.01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-1520.01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89" t="str">
        <f>IF(C796&lt;0,"NO PAGAR","COBRAR")</f>
        <v>NO PAGAR</v>
      </c>
      <c r="C797" s="189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9" t="str">
        <f>IF(Y796&lt;0,"NO PAGAR","COBRAR")</f>
        <v>NO PAGAR</v>
      </c>
      <c r="Y797" s="189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0" t="s">
        <v>9</v>
      </c>
      <c r="C798" s="18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0" t="s">
        <v>9</v>
      </c>
      <c r="Y798" s="18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>
        <f>IF(Y743&lt;=0,Y743*-1)</f>
        <v>1520.01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1520.01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2" t="s">
        <v>7</v>
      </c>
      <c r="F807" s="183"/>
      <c r="G807" s="184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2" t="s">
        <v>7</v>
      </c>
      <c r="AB807" s="183"/>
      <c r="AC807" s="184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2" t="s">
        <v>7</v>
      </c>
      <c r="O809" s="183"/>
      <c r="P809" s="183"/>
      <c r="Q809" s="184"/>
      <c r="R809" s="18">
        <f>SUM(R793:R808)</f>
        <v>0</v>
      </c>
      <c r="S809" s="3"/>
      <c r="V809" s="17"/>
      <c r="X809" s="12"/>
      <c r="Y809" s="10"/>
      <c r="AJ809" s="182" t="s">
        <v>7</v>
      </c>
      <c r="AK809" s="183"/>
      <c r="AL809" s="183"/>
      <c r="AM809" s="184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1520.01</v>
      </c>
      <c r="V818" s="17"/>
      <c r="X818" s="15" t="s">
        <v>18</v>
      </c>
      <c r="Y818" s="16">
        <f>SUM(Y799:Y817)</f>
        <v>1520.01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85" t="s">
        <v>30</v>
      </c>
      <c r="I831" s="185"/>
      <c r="J831" s="185"/>
      <c r="V831" s="17"/>
      <c r="AA831" s="185" t="s">
        <v>31</v>
      </c>
      <c r="AB831" s="185"/>
      <c r="AC831" s="185"/>
    </row>
    <row r="832" spans="1:43">
      <c r="H832" s="185"/>
      <c r="I832" s="185"/>
      <c r="J832" s="185"/>
      <c r="V832" s="17"/>
      <c r="AA832" s="185"/>
      <c r="AB832" s="185"/>
      <c r="AC832" s="185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-1520.01</v>
      </c>
      <c r="E836" s="186" t="s">
        <v>20</v>
      </c>
      <c r="F836" s="186"/>
      <c r="G836" s="186"/>
      <c r="H836" s="186"/>
      <c r="V836" s="17"/>
      <c r="X836" s="23" t="s">
        <v>32</v>
      </c>
      <c r="Y836" s="20">
        <f>IF(B1636="PAGADO",0,C841)</f>
        <v>-1520.01</v>
      </c>
      <c r="AA836" s="186" t="s">
        <v>20</v>
      </c>
      <c r="AB836" s="186"/>
      <c r="AC836" s="186"/>
      <c r="AD836" s="186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1520.01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1520.01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-1520.01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-1520.01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7" t="str">
        <f>IF(Y841&lt;0,"NO PAGAR","COBRAR'")</f>
        <v>NO PAGAR</v>
      </c>
      <c r="Y842" s="187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87" t="str">
        <f>IF(C841&lt;0,"NO PAGAR","COBRAR'")</f>
        <v>NO PAGAR</v>
      </c>
      <c r="C843" s="187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0" t="s">
        <v>9</v>
      </c>
      <c r="C844" s="181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0" t="s">
        <v>9</v>
      </c>
      <c r="Y844" s="181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ADELANTADO</v>
      </c>
      <c r="C845" s="10">
        <f>IF(Y796&lt;=0,Y796*-1)</f>
        <v>1520.01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1520.01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2" t="s">
        <v>7</v>
      </c>
      <c r="F852" s="183"/>
      <c r="G852" s="184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2" t="s">
        <v>7</v>
      </c>
      <c r="AB852" s="183"/>
      <c r="AC852" s="184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2" t="s">
        <v>7</v>
      </c>
      <c r="O854" s="183"/>
      <c r="P854" s="183"/>
      <c r="Q854" s="184"/>
      <c r="R854" s="18">
        <f>SUM(R838:R853)</f>
        <v>0</v>
      </c>
      <c r="S854" s="3"/>
      <c r="V854" s="17"/>
      <c r="X854" s="12"/>
      <c r="Y854" s="10"/>
      <c r="AJ854" s="182" t="s">
        <v>7</v>
      </c>
      <c r="AK854" s="183"/>
      <c r="AL854" s="183"/>
      <c r="AM854" s="184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1520.01</v>
      </c>
      <c r="D864" t="s">
        <v>22</v>
      </c>
      <c r="E864" t="s">
        <v>21</v>
      </c>
      <c r="V864" s="17"/>
      <c r="X864" s="15" t="s">
        <v>18</v>
      </c>
      <c r="Y864" s="16">
        <f>SUM(Y845:Y863)</f>
        <v>1520.01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88" t="s">
        <v>29</v>
      </c>
      <c r="AD879" s="188"/>
      <c r="AE879" s="188"/>
    </row>
    <row r="880" spans="5:31">
      <c r="H880" s="185" t="s">
        <v>28</v>
      </c>
      <c r="I880" s="185"/>
      <c r="J880" s="185"/>
      <c r="V880" s="17"/>
      <c r="AC880" s="188"/>
      <c r="AD880" s="188"/>
      <c r="AE880" s="188"/>
    </row>
    <row r="881" spans="2:41">
      <c r="H881" s="185"/>
      <c r="I881" s="185"/>
      <c r="J881" s="185"/>
      <c r="V881" s="17"/>
      <c r="AC881" s="188"/>
      <c r="AD881" s="188"/>
      <c r="AE881" s="188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-1520.01</v>
      </c>
      <c r="E885" s="186" t="s">
        <v>20</v>
      </c>
      <c r="F885" s="186"/>
      <c r="G885" s="186"/>
      <c r="H885" s="186"/>
      <c r="V885" s="17"/>
      <c r="X885" s="23" t="s">
        <v>32</v>
      </c>
      <c r="Y885" s="20">
        <f>IF(B885="PAGADO",0,C890)</f>
        <v>-1520.01</v>
      </c>
      <c r="AA885" s="186" t="s">
        <v>20</v>
      </c>
      <c r="AB885" s="186"/>
      <c r="AC885" s="186"/>
      <c r="AD885" s="186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1520.01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1520.01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-1520.01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-1520.01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89" t="str">
        <f>IF(C890&lt;0,"NO PAGAR","COBRAR")</f>
        <v>NO PAGAR</v>
      </c>
      <c r="C891" s="189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9" t="str">
        <f>IF(Y890&lt;0,"NO PAGAR","COBRAR")</f>
        <v>NO PAGAR</v>
      </c>
      <c r="Y891" s="189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0" t="s">
        <v>9</v>
      </c>
      <c r="C892" s="18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0" t="s">
        <v>9</v>
      </c>
      <c r="Y892" s="18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>
        <f>IF(Y841&lt;=0,Y841*-1)</f>
        <v>1520.01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1520.01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2" t="s">
        <v>7</v>
      </c>
      <c r="F901" s="183"/>
      <c r="G901" s="184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2" t="s">
        <v>7</v>
      </c>
      <c r="AB901" s="183"/>
      <c r="AC901" s="184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2" t="s">
        <v>7</v>
      </c>
      <c r="O903" s="183"/>
      <c r="P903" s="183"/>
      <c r="Q903" s="184"/>
      <c r="R903" s="18">
        <f>SUM(R887:R902)</f>
        <v>0</v>
      </c>
      <c r="S903" s="3"/>
      <c r="V903" s="17"/>
      <c r="X903" s="12"/>
      <c r="Y903" s="10"/>
      <c r="AJ903" s="182" t="s">
        <v>7</v>
      </c>
      <c r="AK903" s="183"/>
      <c r="AL903" s="183"/>
      <c r="AM903" s="184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1520.01</v>
      </c>
      <c r="V912" s="17"/>
      <c r="X912" s="15" t="s">
        <v>18</v>
      </c>
      <c r="Y912" s="16">
        <f>SUM(Y893:Y911)</f>
        <v>1520.01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85" t="s">
        <v>30</v>
      </c>
      <c r="I925" s="185"/>
      <c r="J925" s="185"/>
      <c r="V925" s="17"/>
      <c r="AA925" s="185" t="s">
        <v>31</v>
      </c>
      <c r="AB925" s="185"/>
      <c r="AC925" s="185"/>
    </row>
    <row r="926" spans="1:43">
      <c r="H926" s="185"/>
      <c r="I926" s="185"/>
      <c r="J926" s="185"/>
      <c r="V926" s="17"/>
      <c r="AA926" s="185"/>
      <c r="AB926" s="185"/>
      <c r="AC926" s="185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-1520.01</v>
      </c>
      <c r="E930" s="186" t="s">
        <v>20</v>
      </c>
      <c r="F930" s="186"/>
      <c r="G930" s="186"/>
      <c r="H930" s="186"/>
      <c r="V930" s="17"/>
      <c r="X930" s="23" t="s">
        <v>32</v>
      </c>
      <c r="Y930" s="20">
        <f>IF(B1730="PAGADO",0,C935)</f>
        <v>-1520.01</v>
      </c>
      <c r="AA930" s="186" t="s">
        <v>20</v>
      </c>
      <c r="AB930" s="186"/>
      <c r="AC930" s="186"/>
      <c r="AD930" s="186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1520.01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1520.01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-1520.01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-1520.01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7" t="str">
        <f>IF(Y935&lt;0,"NO PAGAR","COBRAR'")</f>
        <v>NO PAGAR</v>
      </c>
      <c r="Y936" s="187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87" t="str">
        <f>IF(C935&lt;0,"NO PAGAR","COBRAR'")</f>
        <v>NO PAGAR</v>
      </c>
      <c r="C937" s="187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0" t="s">
        <v>9</v>
      </c>
      <c r="C938" s="181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0" t="s">
        <v>9</v>
      </c>
      <c r="Y938" s="181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ADELANTADO</v>
      </c>
      <c r="C939" s="10">
        <f>IF(Y890&lt;=0,Y890*-1)</f>
        <v>1520.01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1520.01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2" t="s">
        <v>7</v>
      </c>
      <c r="F946" s="183"/>
      <c r="G946" s="184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2" t="s">
        <v>7</v>
      </c>
      <c r="AB946" s="183"/>
      <c r="AC946" s="184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2" t="s">
        <v>7</v>
      </c>
      <c r="O948" s="183"/>
      <c r="P948" s="183"/>
      <c r="Q948" s="184"/>
      <c r="R948" s="18">
        <f>SUM(R932:R947)</f>
        <v>0</v>
      </c>
      <c r="S948" s="3"/>
      <c r="V948" s="17"/>
      <c r="X948" s="12"/>
      <c r="Y948" s="10"/>
      <c r="AJ948" s="182" t="s">
        <v>7</v>
      </c>
      <c r="AK948" s="183"/>
      <c r="AL948" s="183"/>
      <c r="AM948" s="184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1520.01</v>
      </c>
      <c r="D958" t="s">
        <v>22</v>
      </c>
      <c r="E958" t="s">
        <v>21</v>
      </c>
      <c r="V958" s="17"/>
      <c r="X958" s="15" t="s">
        <v>18</v>
      </c>
      <c r="Y958" s="16">
        <f>SUM(Y939:Y957)</f>
        <v>1520.01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88" t="s">
        <v>29</v>
      </c>
      <c r="AD972" s="188"/>
      <c r="AE972" s="188"/>
    </row>
    <row r="973" spans="8:31">
      <c r="H973" s="185" t="s">
        <v>28</v>
      </c>
      <c r="I973" s="185"/>
      <c r="J973" s="185"/>
      <c r="V973" s="17"/>
      <c r="AC973" s="188"/>
      <c r="AD973" s="188"/>
      <c r="AE973" s="188"/>
    </row>
    <row r="974" spans="8:31">
      <c r="H974" s="185"/>
      <c r="I974" s="185"/>
      <c r="J974" s="185"/>
      <c r="V974" s="17"/>
      <c r="AC974" s="188"/>
      <c r="AD974" s="188"/>
      <c r="AE974" s="188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-1520.01</v>
      </c>
      <c r="E978" s="186" t="s">
        <v>20</v>
      </c>
      <c r="F978" s="186"/>
      <c r="G978" s="186"/>
      <c r="H978" s="186"/>
      <c r="V978" s="17"/>
      <c r="X978" s="23" t="s">
        <v>32</v>
      </c>
      <c r="Y978" s="20">
        <f>IF(B978="PAGADO",0,C983)</f>
        <v>-1520.01</v>
      </c>
      <c r="AA978" s="186" t="s">
        <v>20</v>
      </c>
      <c r="AB978" s="186"/>
      <c r="AC978" s="186"/>
      <c r="AD978" s="186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1520.01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1520.01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-1520.01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-1520.01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89" t="str">
        <f>IF(C983&lt;0,"NO PAGAR","COBRAR")</f>
        <v>NO PAGAR</v>
      </c>
      <c r="C984" s="189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9" t="str">
        <f>IF(Y983&lt;0,"NO PAGAR","COBRAR")</f>
        <v>NO PAGAR</v>
      </c>
      <c r="Y984" s="189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0" t="s">
        <v>9</v>
      </c>
      <c r="C985" s="18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0" t="s">
        <v>9</v>
      </c>
      <c r="Y985" s="18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>
        <f>IF(Y930&lt;=0,Y930*-1)</f>
        <v>1520.01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1520.01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2" t="s">
        <v>7</v>
      </c>
      <c r="F994" s="183"/>
      <c r="G994" s="184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2" t="s">
        <v>7</v>
      </c>
      <c r="AB994" s="183"/>
      <c r="AC994" s="184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2" t="s">
        <v>7</v>
      </c>
      <c r="O996" s="183"/>
      <c r="P996" s="183"/>
      <c r="Q996" s="184"/>
      <c r="R996" s="18">
        <f>SUM(R980:R995)</f>
        <v>0</v>
      </c>
      <c r="S996" s="3"/>
      <c r="V996" s="17"/>
      <c r="X996" s="12"/>
      <c r="Y996" s="10"/>
      <c r="AJ996" s="182" t="s">
        <v>7</v>
      </c>
      <c r="AK996" s="183"/>
      <c r="AL996" s="183"/>
      <c r="AM996" s="184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1520.01</v>
      </c>
      <c r="V1005" s="17"/>
      <c r="X1005" s="15" t="s">
        <v>18</v>
      </c>
      <c r="Y1005" s="16">
        <f>SUM(Y986:Y1004)</f>
        <v>1520.01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85" t="s">
        <v>30</v>
      </c>
      <c r="I1018" s="185"/>
      <c r="J1018" s="185"/>
      <c r="V1018" s="17"/>
      <c r="AA1018" s="185" t="s">
        <v>31</v>
      </c>
      <c r="AB1018" s="185"/>
      <c r="AC1018" s="185"/>
    </row>
    <row r="1019" spans="1:43">
      <c r="H1019" s="185"/>
      <c r="I1019" s="185"/>
      <c r="J1019" s="185"/>
      <c r="V1019" s="17"/>
      <c r="AA1019" s="185"/>
      <c r="AB1019" s="185"/>
      <c r="AC1019" s="185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-1520.01</v>
      </c>
      <c r="E1023" s="186" t="s">
        <v>20</v>
      </c>
      <c r="F1023" s="186"/>
      <c r="G1023" s="186"/>
      <c r="H1023" s="186"/>
      <c r="V1023" s="17"/>
      <c r="X1023" s="23" t="s">
        <v>32</v>
      </c>
      <c r="Y1023" s="20">
        <f>IF(B1823="PAGADO",0,C1028)</f>
        <v>-1520.01</v>
      </c>
      <c r="AA1023" s="186" t="s">
        <v>20</v>
      </c>
      <c r="AB1023" s="186"/>
      <c r="AC1023" s="186"/>
      <c r="AD1023" s="186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1520.01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1520.01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-1520.01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-1520.01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7" t="str">
        <f>IF(Y1028&lt;0,"NO PAGAR","COBRAR'")</f>
        <v>NO PAGAR</v>
      </c>
      <c r="Y1029" s="187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87" t="str">
        <f>IF(C1028&lt;0,"NO PAGAR","COBRAR'")</f>
        <v>NO PAGAR</v>
      </c>
      <c r="C1030" s="187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0" t="s">
        <v>9</v>
      </c>
      <c r="C1031" s="181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0" t="s">
        <v>9</v>
      </c>
      <c r="Y1031" s="181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ADELANTADO</v>
      </c>
      <c r="C1032" s="10">
        <f>IF(Y983&lt;=0,Y983*-1)</f>
        <v>1520.01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1520.01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2" t="s">
        <v>7</v>
      </c>
      <c r="F1039" s="183"/>
      <c r="G1039" s="184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2" t="s">
        <v>7</v>
      </c>
      <c r="AB1039" s="183"/>
      <c r="AC1039" s="184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2" t="s">
        <v>7</v>
      </c>
      <c r="O1041" s="183"/>
      <c r="P1041" s="183"/>
      <c r="Q1041" s="184"/>
      <c r="R1041" s="18">
        <f>SUM(R1025:R1040)</f>
        <v>0</v>
      </c>
      <c r="S1041" s="3"/>
      <c r="V1041" s="17"/>
      <c r="X1041" s="12"/>
      <c r="Y1041" s="10"/>
      <c r="AJ1041" s="182" t="s">
        <v>7</v>
      </c>
      <c r="AK1041" s="183"/>
      <c r="AL1041" s="183"/>
      <c r="AM1041" s="184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1520.01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1520.01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2"/>
  <sheetViews>
    <sheetView tabSelected="1" topLeftCell="U612" zoomScale="85" zoomScaleNormal="85" workbookViewId="0">
      <selection activeCell="AF631" sqref="AF631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88" t="s">
        <v>29</v>
      </c>
      <c r="AD2" s="188"/>
      <c r="AE2" s="188"/>
    </row>
    <row r="3" spans="2:41">
      <c r="H3" s="185" t="s">
        <v>28</v>
      </c>
      <c r="I3" s="185"/>
      <c r="J3" s="185"/>
      <c r="V3" s="17"/>
      <c r="AC3" s="188"/>
      <c r="AD3" s="188"/>
      <c r="AE3" s="188"/>
    </row>
    <row r="4" spans="2:41">
      <c r="H4" s="185"/>
      <c r="I4" s="185"/>
      <c r="J4" s="185"/>
      <c r="V4" s="17"/>
      <c r="AC4" s="188"/>
      <c r="AD4" s="188"/>
      <c r="AE4" s="18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6" t="s">
        <v>62</v>
      </c>
      <c r="F8" s="186"/>
      <c r="G8" s="186"/>
      <c r="H8" s="186"/>
      <c r="O8" s="201" t="s">
        <v>188</v>
      </c>
      <c r="P8" s="201"/>
      <c r="Q8" s="201"/>
      <c r="V8" s="17"/>
      <c r="X8" s="23" t="s">
        <v>156</v>
      </c>
      <c r="Y8" s="20">
        <f>IF(B8="PAGADO",0,C13)</f>
        <v>212.35000000000002</v>
      </c>
      <c r="AA8" s="186" t="s">
        <v>142</v>
      </c>
      <c r="AB8" s="186"/>
      <c r="AC8" s="186"/>
      <c r="AD8" s="18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2" t="s">
        <v>7</v>
      </c>
      <c r="AB24" s="183"/>
      <c r="AC24" s="18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2" t="s">
        <v>7</v>
      </c>
      <c r="O26" s="183"/>
      <c r="P26" s="183"/>
      <c r="Q26" s="184"/>
      <c r="R26" s="18">
        <f>SUM(R10:R25)</f>
        <v>282.64999999999998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>
      <c r="H49" s="185"/>
      <c r="I49" s="185"/>
      <c r="J49" s="185"/>
      <c r="V49" s="17"/>
      <c r="AA49" s="185"/>
      <c r="AB49" s="185"/>
      <c r="AC49" s="18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6" t="s">
        <v>142</v>
      </c>
      <c r="F53" s="186"/>
      <c r="G53" s="186"/>
      <c r="H53" s="186"/>
      <c r="V53" s="17"/>
      <c r="X53" s="23" t="s">
        <v>32</v>
      </c>
      <c r="Y53" s="20">
        <f>IF(B53="PAGADO",0,C58)</f>
        <v>142.09</v>
      </c>
      <c r="AA53" s="186" t="s">
        <v>253</v>
      </c>
      <c r="AB53" s="186"/>
      <c r="AC53" s="186"/>
      <c r="AD53" s="18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2" t="s">
        <v>7</v>
      </c>
      <c r="F69" s="183"/>
      <c r="G69" s="18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88" t="s">
        <v>29</v>
      </c>
      <c r="AD99" s="188"/>
      <c r="AE99" s="188"/>
    </row>
    <row r="100" spans="2:41">
      <c r="H100" s="185" t="s">
        <v>28</v>
      </c>
      <c r="I100" s="185"/>
      <c r="J100" s="185"/>
      <c r="V100" s="17"/>
      <c r="AC100" s="188"/>
      <c r="AD100" s="188"/>
      <c r="AE100" s="188"/>
    </row>
    <row r="101" spans="2:41">
      <c r="H101" s="185"/>
      <c r="I101" s="185"/>
      <c r="J101" s="185"/>
      <c r="V101" s="17"/>
      <c r="AC101" s="188"/>
      <c r="AD101" s="188"/>
      <c r="AE101" s="188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86" t="s">
        <v>62</v>
      </c>
      <c r="F105" s="186"/>
      <c r="G105" s="186"/>
      <c r="H105" s="186"/>
      <c r="V105" s="17"/>
      <c r="X105" s="23" t="s">
        <v>75</v>
      </c>
      <c r="Y105" s="20">
        <f>IF(B105="PAGADO",0,C110)</f>
        <v>0</v>
      </c>
      <c r="AA105" s="186" t="s">
        <v>309</v>
      </c>
      <c r="AB105" s="186"/>
      <c r="AC105" s="186"/>
      <c r="AD105" s="18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89" t="str">
        <f>IF(C110&lt;0,"NO PAGAR","COBRAR")</f>
        <v>COBRAR</v>
      </c>
      <c r="C111" s="18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9" t="str">
        <f>IF(Y110&lt;0,"NO PAGAR","COBRAR")</f>
        <v>NO PAGAR</v>
      </c>
      <c r="Y111" s="18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0" t="s">
        <v>9</v>
      </c>
      <c r="C112" s="18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0" t="s">
        <v>9</v>
      </c>
      <c r="Y112" s="18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2" t="s">
        <v>7</v>
      </c>
      <c r="F121" s="183"/>
      <c r="G121" s="18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2" t="s">
        <v>7</v>
      </c>
      <c r="AB121" s="183"/>
      <c r="AC121" s="18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2" t="s">
        <v>7</v>
      </c>
      <c r="O123" s="183"/>
      <c r="P123" s="183"/>
      <c r="Q123" s="184"/>
      <c r="R123" s="18">
        <f>SUM(R107:R122)</f>
        <v>0</v>
      </c>
      <c r="S123" s="3"/>
      <c r="V123" s="17"/>
      <c r="X123" s="12"/>
      <c r="Y123" s="10"/>
      <c r="AJ123" s="182" t="s">
        <v>7</v>
      </c>
      <c r="AK123" s="183"/>
      <c r="AL123" s="183"/>
      <c r="AM123" s="18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85" t="s">
        <v>30</v>
      </c>
      <c r="I132" s="185"/>
      <c r="J132" s="185"/>
      <c r="V132" s="17"/>
      <c r="AA132" s="185" t="s">
        <v>31</v>
      </c>
      <c r="AB132" s="185"/>
      <c r="AC132" s="185"/>
    </row>
    <row r="133" spans="1:43">
      <c r="H133" s="185"/>
      <c r="I133" s="185"/>
      <c r="J133" s="185"/>
      <c r="V133" s="17"/>
      <c r="AA133" s="185"/>
      <c r="AB133" s="185"/>
      <c r="AC133" s="18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86" t="s">
        <v>309</v>
      </c>
      <c r="F137" s="186"/>
      <c r="G137" s="186"/>
      <c r="H137" s="186"/>
      <c r="V137" s="17"/>
      <c r="X137" s="23" t="s">
        <v>82</v>
      </c>
      <c r="Y137" s="20">
        <f>IF(B137="PAGADO",0,C142)</f>
        <v>474.76</v>
      </c>
      <c r="AA137" s="186" t="s">
        <v>309</v>
      </c>
      <c r="AB137" s="186"/>
      <c r="AC137" s="186"/>
      <c r="AD137" s="18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7" t="str">
        <f>IF(Y142&lt;0,"NO PAGAR","COBRAR'")</f>
        <v>COBRAR'</v>
      </c>
      <c r="Y143" s="18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87" t="str">
        <f>IF(C142&lt;0,"NO PAGAR","COBRAR'")</f>
        <v>COBRAR'</v>
      </c>
      <c r="C144" s="18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0" t="s">
        <v>9</v>
      </c>
      <c r="C145" s="18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0" t="s">
        <v>9</v>
      </c>
      <c r="Y145" s="18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2" t="s">
        <v>7</v>
      </c>
      <c r="F153" s="183"/>
      <c r="G153" s="18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2" t="s">
        <v>7</v>
      </c>
      <c r="AB153" s="183"/>
      <c r="AC153" s="18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2" t="s">
        <v>7</v>
      </c>
      <c r="O155" s="183"/>
      <c r="P155" s="183"/>
      <c r="Q155" s="184"/>
      <c r="R155" s="18">
        <f>SUM(R139:R154)</f>
        <v>20</v>
      </c>
      <c r="S155" s="3"/>
      <c r="V155" s="17"/>
      <c r="X155" s="12"/>
      <c r="Y155" s="10"/>
      <c r="AJ155" s="182" t="s">
        <v>7</v>
      </c>
      <c r="AK155" s="183"/>
      <c r="AL155" s="183"/>
      <c r="AM155" s="18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88" t="s">
        <v>29</v>
      </c>
      <c r="AD180" s="188"/>
      <c r="AE180" s="188"/>
    </row>
    <row r="181" spans="2:41">
      <c r="H181" s="185" t="s">
        <v>28</v>
      </c>
      <c r="I181" s="185"/>
      <c r="J181" s="185"/>
      <c r="V181" s="17"/>
      <c r="AC181" s="188"/>
      <c r="AD181" s="188"/>
      <c r="AE181" s="188"/>
    </row>
    <row r="182" spans="2:41">
      <c r="H182" s="185"/>
      <c r="I182" s="185"/>
      <c r="J182" s="185"/>
      <c r="V182" s="17"/>
      <c r="AC182" s="188"/>
      <c r="AD182" s="188"/>
      <c r="AE182" s="188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86" t="s">
        <v>253</v>
      </c>
      <c r="F186" s="186"/>
      <c r="G186" s="186"/>
      <c r="H186" s="186"/>
      <c r="V186" s="17"/>
      <c r="X186" s="23" t="s">
        <v>130</v>
      </c>
      <c r="Y186" s="20">
        <f>IF(B186="PAGADO",0,C191)</f>
        <v>1010</v>
      </c>
      <c r="AA186" s="186" t="s">
        <v>309</v>
      </c>
      <c r="AB186" s="186"/>
      <c r="AC186" s="186"/>
      <c r="AD186" s="18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89" t="str">
        <f>IF(C191&lt;0,"NO PAGAR","COBRAR")</f>
        <v>COBRAR</v>
      </c>
      <c r="C192" s="18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9" t="str">
        <f>IF(Y191&lt;0,"NO PAGAR","COBRAR")</f>
        <v>COBRAR</v>
      </c>
      <c r="Y192" s="18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0" t="s">
        <v>9</v>
      </c>
      <c r="C193" s="18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0" t="s">
        <v>9</v>
      </c>
      <c r="Y193" s="18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2" t="s">
        <v>7</v>
      </c>
      <c r="F202" s="183"/>
      <c r="G202" s="18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2" t="s">
        <v>7</v>
      </c>
      <c r="AB202" s="183"/>
      <c r="AC202" s="18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2" t="s">
        <v>7</v>
      </c>
      <c r="O204" s="183"/>
      <c r="P204" s="183"/>
      <c r="Q204" s="184"/>
      <c r="R204" s="18">
        <f>SUM(R188:R203)</f>
        <v>0</v>
      </c>
      <c r="S204" s="3"/>
      <c r="V204" s="17"/>
      <c r="X204" s="12"/>
      <c r="Y204" s="10"/>
      <c r="AJ204" s="182" t="s">
        <v>7</v>
      </c>
      <c r="AK204" s="183"/>
      <c r="AL204" s="183"/>
      <c r="AM204" s="18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85" t="s">
        <v>30</v>
      </c>
      <c r="I226" s="185"/>
      <c r="J226" s="185"/>
      <c r="V226" s="17"/>
      <c r="AA226" s="185" t="s">
        <v>31</v>
      </c>
      <c r="AB226" s="185"/>
      <c r="AC226" s="185"/>
    </row>
    <row r="227" spans="2:41">
      <c r="H227" s="185"/>
      <c r="I227" s="185"/>
      <c r="J227" s="185"/>
      <c r="V227" s="17"/>
      <c r="AA227" s="185"/>
      <c r="AB227" s="185"/>
      <c r="AC227" s="18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86" t="s">
        <v>253</v>
      </c>
      <c r="F231" s="186"/>
      <c r="G231" s="186"/>
      <c r="H231" s="186"/>
      <c r="V231" s="17"/>
      <c r="X231" s="23" t="s">
        <v>82</v>
      </c>
      <c r="Y231" s="20">
        <f>IF(B231="PAGADO",0,C236)</f>
        <v>0</v>
      </c>
      <c r="AA231" s="186" t="s">
        <v>253</v>
      </c>
      <c r="AB231" s="186"/>
      <c r="AC231" s="186"/>
      <c r="AD231" s="18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7" t="str">
        <f>IF(Y236&lt;0,"NO PAGAR","COBRAR'")</f>
        <v>COBRAR'</v>
      </c>
      <c r="Y237" s="18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87" t="str">
        <f>IF(C236&lt;0,"NO PAGAR","COBRAR'")</f>
        <v>COBRAR'</v>
      </c>
      <c r="C238" s="18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0" t="s">
        <v>9</v>
      </c>
      <c r="C239" s="18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0" t="s">
        <v>9</v>
      </c>
      <c r="Y239" s="18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2" t="s">
        <v>7</v>
      </c>
      <c r="F247" s="183"/>
      <c r="G247" s="18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2" t="s">
        <v>7</v>
      </c>
      <c r="AB247" s="183"/>
      <c r="AC247" s="18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2" t="s">
        <v>7</v>
      </c>
      <c r="O249" s="183"/>
      <c r="P249" s="183"/>
      <c r="Q249" s="184"/>
      <c r="R249" s="18">
        <f>SUM(R233:R248)</f>
        <v>0</v>
      </c>
      <c r="S249" s="3"/>
      <c r="V249" s="17"/>
      <c r="X249" s="12"/>
      <c r="Y249" s="10"/>
      <c r="AJ249" s="182" t="s">
        <v>7</v>
      </c>
      <c r="AK249" s="183"/>
      <c r="AL249" s="183"/>
      <c r="AM249" s="18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88" t="s">
        <v>29</v>
      </c>
      <c r="AD272" s="188"/>
      <c r="AE272" s="188"/>
    </row>
    <row r="273" spans="2:41">
      <c r="H273" s="185" t="s">
        <v>28</v>
      </c>
      <c r="I273" s="185"/>
      <c r="J273" s="185"/>
      <c r="V273" s="17"/>
      <c r="AC273" s="188"/>
      <c r="AD273" s="188"/>
      <c r="AE273" s="188"/>
    </row>
    <row r="274" spans="2:41">
      <c r="H274" s="185"/>
      <c r="I274" s="185"/>
      <c r="J274" s="185"/>
      <c r="V274" s="17"/>
      <c r="AC274" s="188"/>
      <c r="AD274" s="188"/>
      <c r="AE274" s="188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86" t="s">
        <v>253</v>
      </c>
      <c r="F278" s="186"/>
      <c r="G278" s="186"/>
      <c r="H278" s="186"/>
      <c r="V278" s="17"/>
      <c r="X278" s="23" t="s">
        <v>32</v>
      </c>
      <c r="Y278" s="20">
        <f>IF(B278="PAGADO",0,C283)</f>
        <v>-367.1</v>
      </c>
      <c r="AA278" s="186" t="s">
        <v>253</v>
      </c>
      <c r="AB278" s="186"/>
      <c r="AC278" s="186"/>
      <c r="AD278" s="18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89" t="str">
        <f>IF(C283&lt;0,"NO PAGAR","COBRAR")</f>
        <v>NO PAGAR</v>
      </c>
      <c r="C284" s="18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9" t="str">
        <f>IF(Y283&lt;0,"NO PAGAR","COBRAR")</f>
        <v>NO PAGAR</v>
      </c>
      <c r="Y284" s="18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0" t="s">
        <v>9</v>
      </c>
      <c r="C285" s="18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0" t="s">
        <v>9</v>
      </c>
      <c r="Y285" s="18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2" t="s">
        <v>7</v>
      </c>
      <c r="F294" s="183"/>
      <c r="G294" s="18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2" t="s">
        <v>7</v>
      </c>
      <c r="AB294" s="183"/>
      <c r="AC294" s="18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2" t="s">
        <v>7</v>
      </c>
      <c r="O296" s="183"/>
      <c r="P296" s="183"/>
      <c r="Q296" s="184"/>
      <c r="R296" s="18">
        <f>SUM(R280:R295)</f>
        <v>320</v>
      </c>
      <c r="S296" s="3"/>
      <c r="V296" s="17"/>
      <c r="X296" s="12"/>
      <c r="Y296" s="10"/>
      <c r="AJ296" s="182" t="s">
        <v>7</v>
      </c>
      <c r="AK296" s="183"/>
      <c r="AL296" s="183"/>
      <c r="AM296" s="18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85" t="s">
        <v>30</v>
      </c>
      <c r="I318" s="185"/>
      <c r="J318" s="185"/>
      <c r="V318" s="17"/>
      <c r="AA318" s="185" t="s">
        <v>31</v>
      </c>
      <c r="AB318" s="185"/>
      <c r="AC318" s="185"/>
    </row>
    <row r="319" spans="1:43">
      <c r="H319" s="185"/>
      <c r="I319" s="185"/>
      <c r="J319" s="185"/>
      <c r="V319" s="17"/>
      <c r="AA319" s="185"/>
      <c r="AB319" s="185"/>
      <c r="AC319" s="18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86" t="s">
        <v>309</v>
      </c>
      <c r="F323" s="186"/>
      <c r="G323" s="186"/>
      <c r="H323" s="186"/>
      <c r="V323" s="17"/>
      <c r="X323" s="23" t="s">
        <v>32</v>
      </c>
      <c r="Y323" s="20">
        <f>IF(B1072="PAGADO",0,C328)</f>
        <v>-324.73999999999978</v>
      </c>
      <c r="AA323" s="186" t="s">
        <v>309</v>
      </c>
      <c r="AB323" s="186"/>
      <c r="AC323" s="186"/>
      <c r="AD323" s="18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7" t="str">
        <f>IF(Y328&lt;0,"NO PAGAR","COBRAR'")</f>
        <v>NO PAGAR</v>
      </c>
      <c r="Y329" s="18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87" t="str">
        <f>IF(C328&lt;0,"NO PAGAR","COBRAR'")</f>
        <v>NO PAGAR</v>
      </c>
      <c r="C330" s="18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0" t="s">
        <v>9</v>
      </c>
      <c r="C331" s="18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0" t="s">
        <v>9</v>
      </c>
      <c r="Y331" s="18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2" t="s">
        <v>7</v>
      </c>
      <c r="AB339" s="183"/>
      <c r="AC339" s="18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2" t="s">
        <v>7</v>
      </c>
      <c r="F340" s="183"/>
      <c r="G340" s="18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2" t="s">
        <v>7</v>
      </c>
      <c r="O341" s="183"/>
      <c r="P341" s="183"/>
      <c r="Q341" s="184"/>
      <c r="R341" s="18">
        <f>SUM(R325:R340)</f>
        <v>3750</v>
      </c>
      <c r="S341" s="3"/>
      <c r="V341" s="17"/>
      <c r="X341" s="12"/>
      <c r="Y341" s="10"/>
      <c r="AJ341" s="182" t="s">
        <v>7</v>
      </c>
      <c r="AK341" s="183"/>
      <c r="AL341" s="183"/>
      <c r="AM341" s="18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99" t="s">
        <v>64</v>
      </c>
      <c r="AC368" s="196" t="s">
        <v>29</v>
      </c>
      <c r="AD368" s="196"/>
      <c r="AE368" s="196"/>
    </row>
    <row r="369" spans="2:41">
      <c r="V369" s="17"/>
      <c r="X369" s="199"/>
      <c r="AC369" s="196"/>
      <c r="AD369" s="196"/>
      <c r="AE369" s="196"/>
    </row>
    <row r="370" spans="2:41" ht="23.25">
      <c r="B370" s="22" t="s">
        <v>64</v>
      </c>
      <c r="V370" s="17"/>
      <c r="X370" s="199"/>
      <c r="AC370" s="196"/>
      <c r="AD370" s="196"/>
      <c r="AE370" s="196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6" t="s">
        <v>309</v>
      </c>
      <c r="AB371" s="186"/>
      <c r="AC371" s="186"/>
      <c r="AD371" s="186"/>
    </row>
    <row r="372" spans="2:41" ht="23.25">
      <c r="B372" s="1" t="s">
        <v>0</v>
      </c>
      <c r="C372" s="19">
        <f>H388</f>
        <v>590</v>
      </c>
      <c r="E372" s="186" t="s">
        <v>309</v>
      </c>
      <c r="F372" s="186"/>
      <c r="G372" s="186"/>
      <c r="H372" s="18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89" t="str">
        <f>IF(C376&lt;0,"NO PAGAR","COBRAR")</f>
        <v>COBRAR</v>
      </c>
      <c r="C377" s="18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9" t="str">
        <f>IF(Y376&lt;0,"NO PAGAR","COBRAR")</f>
        <v>NO PAGAR</v>
      </c>
      <c r="Y377" s="18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0" t="s">
        <v>9</v>
      </c>
      <c r="C378" s="18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0" t="s">
        <v>9</v>
      </c>
      <c r="Y378" s="18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2" t="s">
        <v>7</v>
      </c>
      <c r="AK383" s="183"/>
      <c r="AL383" s="183"/>
      <c r="AM383" s="18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2" t="s">
        <v>7</v>
      </c>
      <c r="AB387" s="183"/>
      <c r="AC387" s="18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2" t="s">
        <v>7</v>
      </c>
      <c r="F388" s="183"/>
      <c r="G388" s="18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2" t="s">
        <v>7</v>
      </c>
      <c r="O389" s="183"/>
      <c r="P389" s="183"/>
      <c r="Q389" s="18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85" t="s">
        <v>31</v>
      </c>
      <c r="AB405" s="185"/>
      <c r="AC405" s="185"/>
    </row>
    <row r="406" spans="1:43" ht="15" customHeight="1">
      <c r="H406" s="76"/>
      <c r="I406" s="76"/>
      <c r="J406" s="76"/>
      <c r="V406" s="17"/>
      <c r="AA406" s="185"/>
      <c r="AB406" s="185"/>
      <c r="AC406" s="18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86" t="s">
        <v>62</v>
      </c>
      <c r="F410" s="186"/>
      <c r="G410" s="186"/>
      <c r="H410" s="186"/>
      <c r="V410" s="17"/>
      <c r="X410" s="23" t="s">
        <v>82</v>
      </c>
      <c r="Y410" s="20">
        <f>IF(B410="PAGADO",0,C415)</f>
        <v>0</v>
      </c>
      <c r="AA410" s="186" t="s">
        <v>142</v>
      </c>
      <c r="AB410" s="186"/>
      <c r="AC410" s="186"/>
      <c r="AD410" s="18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7" t="str">
        <f>IF(Y415&lt;0,"NO PAGAR","COBRAR'")</f>
        <v>COBRAR'</v>
      </c>
      <c r="Y416" s="18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87" t="str">
        <f>IF(C415&lt;0,"NO PAGAR","COBRAR'")</f>
        <v>COBRAR'</v>
      </c>
      <c r="C417" s="18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0" t="s">
        <v>9</v>
      </c>
      <c r="C418" s="18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0" t="s">
        <v>9</v>
      </c>
      <c r="Y418" s="18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2" t="s">
        <v>7</v>
      </c>
      <c r="AK422" s="183"/>
      <c r="AL422" s="183"/>
      <c r="AM422" s="18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2" t="s">
        <v>7</v>
      </c>
      <c r="AB426" s="183"/>
      <c r="AC426" s="18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2" t="s">
        <v>7</v>
      </c>
      <c r="O428" s="183"/>
      <c r="P428" s="183"/>
      <c r="Q428" s="18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2" t="s">
        <v>7</v>
      </c>
      <c r="F430" s="183"/>
      <c r="G430" s="18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88" t="s">
        <v>29</v>
      </c>
      <c r="AD441" s="188"/>
      <c r="AE441" s="188"/>
    </row>
    <row r="442" spans="2:41" ht="35.25" customHeight="1">
      <c r="H442" s="76" t="s">
        <v>28</v>
      </c>
      <c r="I442" s="76"/>
      <c r="J442" s="76"/>
      <c r="V442" s="17"/>
      <c r="AC442" s="188"/>
      <c r="AD442" s="188"/>
      <c r="AE442" s="188"/>
    </row>
    <row r="443" spans="2:41" ht="15" customHeight="1">
      <c r="H443" s="76"/>
      <c r="I443" s="76"/>
      <c r="J443" s="76"/>
      <c r="V443" s="17"/>
      <c r="AC443" s="188"/>
      <c r="AD443" s="188"/>
      <c r="AE443" s="188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86" t="s">
        <v>309</v>
      </c>
      <c r="F447" s="186"/>
      <c r="G447" s="186"/>
      <c r="H447" s="186"/>
      <c r="V447" s="17"/>
      <c r="X447" s="23" t="s">
        <v>32</v>
      </c>
      <c r="Y447" s="20">
        <f>IF(B447="PAGADO",0,C452)</f>
        <v>221.34</v>
      </c>
      <c r="AA447" s="186" t="s">
        <v>253</v>
      </c>
      <c r="AB447" s="186"/>
      <c r="AC447" s="186"/>
      <c r="AD447" s="186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89" t="str">
        <f>IF(C452&lt;0,"NO PAGAR","COBRAR")</f>
        <v>COBRAR</v>
      </c>
      <c r="C453" s="18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9" t="str">
        <f>IF(Y452&lt;0,"NO PAGAR","COBRAR")</f>
        <v>NO PAGAR</v>
      </c>
      <c r="Y453" s="18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0" t="s">
        <v>9</v>
      </c>
      <c r="C454" s="18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0" t="s">
        <v>9</v>
      </c>
      <c r="Y454" s="18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2" t="s">
        <v>7</v>
      </c>
      <c r="F463" s="183"/>
      <c r="G463" s="18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2" t="s">
        <v>7</v>
      </c>
      <c r="AB463" s="183"/>
      <c r="AC463" s="184"/>
      <c r="AD463" s="5">
        <f>SUM(AD449:AD462)</f>
        <v>370</v>
      </c>
      <c r="AJ463" s="182" t="s">
        <v>7</v>
      </c>
      <c r="AK463" s="183"/>
      <c r="AL463" s="183"/>
      <c r="AM463" s="18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2" t="s">
        <v>7</v>
      </c>
      <c r="O465" s="183"/>
      <c r="P465" s="183"/>
      <c r="Q465" s="18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85" t="s">
        <v>31</v>
      </c>
      <c r="AB480" s="185"/>
      <c r="AC480" s="185"/>
    </row>
    <row r="481" spans="2:41" ht="15" customHeight="1">
      <c r="H481" s="76"/>
      <c r="I481" s="76"/>
      <c r="J481" s="76"/>
      <c r="V481" s="17"/>
      <c r="AA481" s="185"/>
      <c r="AB481" s="185"/>
      <c r="AC481" s="18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86" t="s">
        <v>62</v>
      </c>
      <c r="F483" s="186"/>
      <c r="G483" s="186"/>
      <c r="H483" s="186"/>
      <c r="V483" s="17"/>
      <c r="X483" s="23" t="s">
        <v>32</v>
      </c>
      <c r="Y483" s="20">
        <f>IF(B1262="PAGADO",0,C488)</f>
        <v>-88.629999999999654</v>
      </c>
      <c r="AA483" s="186" t="s">
        <v>253</v>
      </c>
      <c r="AB483" s="186"/>
      <c r="AC483" s="186"/>
      <c r="AD483" s="18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7" t="str">
        <f>IF(Y488&lt;0,"NO PAGAR","COBRAR'")</f>
        <v>NO PAGAR</v>
      </c>
      <c r="Y489" s="18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87" t="str">
        <f>IF(C488&lt;0,"NO PAGAR","COBRAR'")</f>
        <v>NO PAGAR</v>
      </c>
      <c r="C490" s="18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0" t="s">
        <v>9</v>
      </c>
      <c r="C491" s="18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0" t="s">
        <v>9</v>
      </c>
      <c r="Y491" s="18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2" t="s">
        <v>7</v>
      </c>
      <c r="O501" s="183"/>
      <c r="P501" s="183"/>
      <c r="Q501" s="18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2" t="s">
        <v>7</v>
      </c>
      <c r="AK501" s="183"/>
      <c r="AL501" s="183"/>
      <c r="AM501" s="18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2" t="s">
        <v>7</v>
      </c>
      <c r="AC504" s="18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88" t="s">
        <v>29</v>
      </c>
      <c r="AD522" s="188"/>
      <c r="AE522" s="188"/>
    </row>
    <row r="523" spans="2:41" ht="30" customHeight="1">
      <c r="H523" s="76" t="s">
        <v>28</v>
      </c>
      <c r="I523" s="76"/>
      <c r="J523" s="76"/>
      <c r="V523" s="17"/>
      <c r="AC523" s="188"/>
      <c r="AD523" s="188"/>
      <c r="AE523" s="188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86" t="s">
        <v>253</v>
      </c>
      <c r="F525" s="186"/>
      <c r="G525" s="186"/>
      <c r="H525" s="186"/>
      <c r="V525" s="17"/>
      <c r="X525" s="23" t="s">
        <v>32</v>
      </c>
      <c r="Y525" s="20">
        <f>IF(B525="PAGADO",0,C530)</f>
        <v>-2189.3999999999996</v>
      </c>
      <c r="AA525" s="186" t="s">
        <v>1053</v>
      </c>
      <c r="AB525" s="186"/>
      <c r="AC525" s="186"/>
      <c r="AD525" s="18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89" t="str">
        <f>IF(C530&lt;0,"NO PAGAR","COBRAR")</f>
        <v>NO PAGAR</v>
      </c>
      <c r="C531" s="189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9" t="str">
        <f>IF(Y530&lt;0,"NO PAGAR","COBRAR")</f>
        <v>NO PAGAR</v>
      </c>
      <c r="Y531" s="18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0" t="s">
        <v>9</v>
      </c>
      <c r="C532" s="18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0" t="s">
        <v>9</v>
      </c>
      <c r="Y532" s="18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2" t="s">
        <v>7</v>
      </c>
      <c r="F541" s="183"/>
      <c r="G541" s="18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2" t="s">
        <v>7</v>
      </c>
      <c r="AB541" s="183"/>
      <c r="AC541" s="18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2" t="s">
        <v>7</v>
      </c>
      <c r="O543" s="183"/>
      <c r="P543" s="183"/>
      <c r="Q543" s="184"/>
      <c r="R543" s="18">
        <f>SUM(R527:R542)</f>
        <v>290.27999999999997</v>
      </c>
      <c r="S543" s="3"/>
      <c r="V543" s="17"/>
      <c r="X543" s="12"/>
      <c r="Y543" s="10"/>
      <c r="AJ543" s="182" t="s">
        <v>7</v>
      </c>
      <c r="AK543" s="183"/>
      <c r="AL543" s="183"/>
      <c r="AM543" s="18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85" t="s">
        <v>31</v>
      </c>
      <c r="AB565" s="185"/>
      <c r="AC565" s="18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86" t="s">
        <v>309</v>
      </c>
      <c r="F567" s="186"/>
      <c r="G567" s="186"/>
      <c r="H567" s="186"/>
      <c r="V567" s="17"/>
      <c r="X567" s="23" t="s">
        <v>32</v>
      </c>
      <c r="Y567" s="20">
        <f>IF(B1361="PAGADO",0,C572)</f>
        <v>-1694.4249999999993</v>
      </c>
      <c r="AA567" s="186" t="s">
        <v>309</v>
      </c>
      <c r="AB567" s="186"/>
      <c r="AC567" s="186"/>
      <c r="AD567" s="18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7" t="str">
        <f>IF(Y572&lt;0,"NO PAGAR","COBRAR'")</f>
        <v>NO PAGAR</v>
      </c>
      <c r="Y573" s="18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87" t="str">
        <f>IF(C572&lt;0,"NO PAGAR","COBRAR'")</f>
        <v>NO PAGAR</v>
      </c>
      <c r="C574" s="18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0" t="s">
        <v>9</v>
      </c>
      <c r="C575" s="18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2" t="s">
        <v>7</v>
      </c>
      <c r="AB583" s="183"/>
      <c r="AC583" s="18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2" t="s">
        <v>7</v>
      </c>
      <c r="O585" s="183"/>
      <c r="P585" s="183"/>
      <c r="Q585" s="184"/>
      <c r="R585" s="18">
        <f>SUM(R569:R584)</f>
        <v>3300</v>
      </c>
      <c r="S585" s="3"/>
      <c r="V585" s="17"/>
      <c r="X585" s="12"/>
      <c r="Y585" s="10"/>
      <c r="AJ585" s="182" t="s">
        <v>7</v>
      </c>
      <c r="AK585" s="183"/>
      <c r="AL585" s="183"/>
      <c r="AM585" s="18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2" t="s">
        <v>7</v>
      </c>
      <c r="G591" s="184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88" t="s">
        <v>29</v>
      </c>
      <c r="AD608" s="188"/>
      <c r="AE608" s="188"/>
    </row>
    <row r="609" spans="2:41" ht="23.25" customHeight="1">
      <c r="H609" s="76" t="s">
        <v>28</v>
      </c>
      <c r="I609" s="76"/>
      <c r="J609" s="76"/>
      <c r="V609" s="17"/>
      <c r="AC609" s="188"/>
      <c r="AD609" s="188"/>
      <c r="AE609" s="188"/>
    </row>
    <row r="610" spans="2:41" ht="15" customHeight="1">
      <c r="H610" s="76"/>
      <c r="I610" s="76"/>
      <c r="J610" s="76"/>
      <c r="V610" s="17"/>
      <c r="AC610" s="188"/>
      <c r="AD610" s="188"/>
      <c r="AE610" s="188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86" t="s">
        <v>309</v>
      </c>
      <c r="F614" s="186"/>
      <c r="G614" s="186"/>
      <c r="H614" s="186"/>
      <c r="V614" s="17"/>
      <c r="X614" s="23" t="s">
        <v>32</v>
      </c>
      <c r="Y614" s="20">
        <f>IF(B614="PAGADO",0,C619)</f>
        <v>-782.98099999999931</v>
      </c>
      <c r="AA614" s="186" t="s">
        <v>309</v>
      </c>
      <c r="AB614" s="186"/>
      <c r="AC614" s="186"/>
      <c r="AD614" s="18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1135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1185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1192</v>
      </c>
      <c r="AL619" s="3"/>
      <c r="AM619" s="3"/>
      <c r="AN619" s="18">
        <v>59.09</v>
      </c>
      <c r="AO619" s="3"/>
    </row>
    <row r="620" spans="2:41" ht="26.25">
      <c r="B620" s="189" t="str">
        <f>IF(C619&lt;0,"NO PAGAR","COBRAR")</f>
        <v>NO PAGAR</v>
      </c>
      <c r="C620" s="18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9" t="str">
        <f>IF(Y619&lt;0,"NO PAGAR","COBRAR")</f>
        <v>NO PAGAR</v>
      </c>
      <c r="Y620" s="18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0" t="s">
        <v>9</v>
      </c>
      <c r="C621" s="18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1186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1200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2" t="s">
        <v>7</v>
      </c>
      <c r="F630" s="183"/>
      <c r="G630" s="18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2" t="s">
        <v>7</v>
      </c>
      <c r="AB630" s="183"/>
      <c r="AC630" s="184"/>
      <c r="AD630" s="5">
        <f>SUM(AD616:AD629)</f>
        <v>895</v>
      </c>
      <c r="AE630" s="22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2" t="s">
        <v>7</v>
      </c>
      <c r="O632" s="183"/>
      <c r="P632" s="183"/>
      <c r="Q632" s="184"/>
      <c r="R632" s="18">
        <f>SUM(R616:R631)</f>
        <v>74</v>
      </c>
      <c r="S632" s="3"/>
      <c r="V632" s="17"/>
      <c r="X632" s="12"/>
      <c r="Y632" s="10"/>
      <c r="AJ632" s="182" t="s">
        <v>7</v>
      </c>
      <c r="AK632" s="183"/>
      <c r="AL632" s="183"/>
      <c r="AM632" s="18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15" customHeight="1">
      <c r="H649" s="76" t="s">
        <v>30</v>
      </c>
      <c r="I649" s="76"/>
      <c r="J649" s="76"/>
      <c r="V649" s="17"/>
      <c r="AA649" s="185" t="s">
        <v>31</v>
      </c>
      <c r="AB649" s="185"/>
      <c r="AC649" s="185"/>
    </row>
    <row r="650" spans="1:43" ht="15" customHeight="1">
      <c r="H650" s="76"/>
      <c r="I650" s="76"/>
      <c r="J650" s="76"/>
      <c r="V650" s="17"/>
      <c r="AA650" s="185"/>
      <c r="AB650" s="185"/>
      <c r="AC650" s="185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IF(X614="PAGADO",0,C619)</f>
        <v>-782.98099999999931</v>
      </c>
      <c r="E654" s="186" t="s">
        <v>20</v>
      </c>
      <c r="F654" s="186"/>
      <c r="G654" s="186"/>
      <c r="H654" s="186"/>
      <c r="V654" s="17"/>
      <c r="X654" s="23" t="s">
        <v>32</v>
      </c>
      <c r="Y654" s="20">
        <f>IF(B1454="PAGADO",0,C659)</f>
        <v>-1459.9809999999993</v>
      </c>
      <c r="AA654" s="186" t="s">
        <v>20</v>
      </c>
      <c r="AB654" s="186"/>
      <c r="AC654" s="186"/>
      <c r="AD654" s="186"/>
    </row>
    <row r="655" spans="1:43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1459.9809999999993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1459.9809999999993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-1459.9809999999993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-1459.9809999999993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87" t="str">
        <f>IF(Y659&lt;0,"NO PAGAR","COBRAR'")</f>
        <v>NO PAGAR</v>
      </c>
      <c r="Y660" s="187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87" t="str">
        <f>IF(C659&lt;0,"NO PAGAR","COBRAR'")</f>
        <v>NO PAGAR</v>
      </c>
      <c r="C661" s="187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80" t="s">
        <v>9</v>
      </c>
      <c r="C662" s="181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0" t="s">
        <v>9</v>
      </c>
      <c r="Y662" s="181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IF(Y619&lt;0,"SALDO ADELANTADO","SALDO A FAVOR '")</f>
        <v>SALDO ADELANTADO</v>
      </c>
      <c r="C663" s="10">
        <f>IF(Y619&lt;=0,Y619*-1)</f>
        <v>1459.9809999999993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ADELANTADO</v>
      </c>
      <c r="Y663" s="10">
        <f>IF(C659&lt;=0,C659*-1)</f>
        <v>1459.9809999999993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82" t="s">
        <v>7</v>
      </c>
      <c r="F670" s="183"/>
      <c r="G670" s="184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82" t="s">
        <v>7</v>
      </c>
      <c r="AB670" s="183"/>
      <c r="AC670" s="184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82" t="s">
        <v>7</v>
      </c>
      <c r="O672" s="183"/>
      <c r="P672" s="183"/>
      <c r="Q672" s="184"/>
      <c r="R672" s="18">
        <f>SUM(R656:R671)</f>
        <v>0</v>
      </c>
      <c r="S672" s="3"/>
      <c r="V672" s="17"/>
      <c r="X672" s="12"/>
      <c r="Y672" s="10"/>
      <c r="AJ672" s="182" t="s">
        <v>7</v>
      </c>
      <c r="AK672" s="183"/>
      <c r="AL672" s="183"/>
      <c r="AM672" s="184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1459.9809999999993</v>
      </c>
      <c r="D682" t="s">
        <v>22</v>
      </c>
      <c r="E682" t="s">
        <v>21</v>
      </c>
      <c r="V682" s="17"/>
      <c r="X682" s="15" t="s">
        <v>18</v>
      </c>
      <c r="Y682" s="16">
        <f>SUM(Y663:Y681)</f>
        <v>1459.9809999999993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88" t="s">
        <v>29</v>
      </c>
      <c r="AD696" s="188"/>
      <c r="AE696" s="188"/>
    </row>
    <row r="697" spans="2:41" ht="15" customHeight="1">
      <c r="H697" s="76" t="s">
        <v>28</v>
      </c>
      <c r="I697" s="76"/>
      <c r="J697" s="76"/>
      <c r="V697" s="17"/>
      <c r="AC697" s="188"/>
      <c r="AD697" s="188"/>
      <c r="AE697" s="188"/>
    </row>
    <row r="698" spans="2:41" ht="15" customHeight="1">
      <c r="H698" s="76"/>
      <c r="I698" s="76"/>
      <c r="J698" s="76"/>
      <c r="V698" s="17"/>
      <c r="AC698" s="188"/>
      <c r="AD698" s="188"/>
      <c r="AE698" s="188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-1459.9809999999993</v>
      </c>
      <c r="E702" s="186" t="s">
        <v>20</v>
      </c>
      <c r="F702" s="186"/>
      <c r="G702" s="186"/>
      <c r="H702" s="186"/>
      <c r="V702" s="17"/>
      <c r="X702" s="23" t="s">
        <v>32</v>
      </c>
      <c r="Y702" s="20">
        <f>IF(B702="PAGADO",0,C707)</f>
        <v>-1459.9809999999993</v>
      </c>
      <c r="AA702" s="186" t="s">
        <v>20</v>
      </c>
      <c r="AB702" s="186"/>
      <c r="AC702" s="186"/>
      <c r="AD702" s="186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1459.9809999999993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1459.9809999999993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-1459.9809999999993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-1459.9809999999993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89" t="str">
        <f>IF(C707&lt;0,"NO PAGAR","COBRAR")</f>
        <v>NO PAGAR</v>
      </c>
      <c r="C708" s="18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89" t="str">
        <f>IF(Y707&lt;0,"NO PAGAR","COBRAR")</f>
        <v>NO PAGAR</v>
      </c>
      <c r="Y708" s="18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80" t="s">
        <v>9</v>
      </c>
      <c r="C709" s="181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80" t="s">
        <v>9</v>
      </c>
      <c r="Y709" s="181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>
        <f>IF(Y654&lt;=0,Y654*-1)</f>
        <v>1459.9809999999993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ADELANTADO</v>
      </c>
      <c r="Y710" s="10">
        <f>IF(C707&lt;=0,C707*-1)</f>
        <v>1459.9809999999993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82" t="s">
        <v>7</v>
      </c>
      <c r="F718" s="183"/>
      <c r="G718" s="184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82" t="s">
        <v>7</v>
      </c>
      <c r="AB718" s="183"/>
      <c r="AC718" s="18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82" t="s">
        <v>7</v>
      </c>
      <c r="O720" s="183"/>
      <c r="P720" s="183"/>
      <c r="Q720" s="184"/>
      <c r="R720" s="18">
        <f>SUM(R704:R719)</f>
        <v>0</v>
      </c>
      <c r="S720" s="3"/>
      <c r="V720" s="17"/>
      <c r="X720" s="12"/>
      <c r="Y720" s="10"/>
      <c r="AJ720" s="182" t="s">
        <v>7</v>
      </c>
      <c r="AK720" s="183"/>
      <c r="AL720" s="183"/>
      <c r="AM720" s="184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1459.9809999999993</v>
      </c>
      <c r="V729" s="17"/>
      <c r="X729" s="15" t="s">
        <v>18</v>
      </c>
      <c r="Y729" s="16">
        <f>SUM(Y710:Y728)</f>
        <v>1459.9809999999993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 ht="15" customHeight="1">
      <c r="H742" s="76" t="s">
        <v>30</v>
      </c>
      <c r="I742" s="76"/>
      <c r="J742" s="76"/>
      <c r="V742" s="17"/>
      <c r="AA742" s="185" t="s">
        <v>31</v>
      </c>
      <c r="AB742" s="185"/>
      <c r="AC742" s="185"/>
    </row>
    <row r="743" spans="1:43" ht="15" customHeight="1">
      <c r="H743" s="76"/>
      <c r="I743" s="76"/>
      <c r="J743" s="76"/>
      <c r="V743" s="17"/>
      <c r="AA743" s="185"/>
      <c r="AB743" s="185"/>
      <c r="AC743" s="185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-1459.9809999999993</v>
      </c>
      <c r="E747" s="186" t="s">
        <v>20</v>
      </c>
      <c r="F747" s="186"/>
      <c r="G747" s="186"/>
      <c r="H747" s="186"/>
      <c r="V747" s="17"/>
      <c r="X747" s="23" t="s">
        <v>32</v>
      </c>
      <c r="Y747" s="20">
        <f>IF(B1547="PAGADO",0,C752)</f>
        <v>-1459.9809999999993</v>
      </c>
      <c r="AA747" s="186" t="s">
        <v>20</v>
      </c>
      <c r="AB747" s="186"/>
      <c r="AC747" s="186"/>
      <c r="AD747" s="186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1459.9809999999993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1459.9809999999993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-1459.9809999999993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-1459.9809999999993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87" t="str">
        <f>IF(Y752&lt;0,"NO PAGAR","COBRAR'")</f>
        <v>NO PAGAR</v>
      </c>
      <c r="Y753" s="187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87" t="str">
        <f>IF(C752&lt;0,"NO PAGAR","COBRAR'")</f>
        <v>NO PAGAR</v>
      </c>
      <c r="C754" s="187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80" t="s">
        <v>9</v>
      </c>
      <c r="C755" s="181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0" t="s">
        <v>9</v>
      </c>
      <c r="Y755" s="181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ADELANTADO</v>
      </c>
      <c r="C756" s="10">
        <f>IF(Y707&lt;=0,Y707*-1)</f>
        <v>1459.9809999999993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ADELANTADO</v>
      </c>
      <c r="Y756" s="10">
        <f>IF(C752&lt;=0,C752*-1)</f>
        <v>1459.9809999999993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82" t="s">
        <v>7</v>
      </c>
      <c r="F763" s="183"/>
      <c r="G763" s="184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82" t="s">
        <v>7</v>
      </c>
      <c r="AB763" s="183"/>
      <c r="AC763" s="184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82" t="s">
        <v>7</v>
      </c>
      <c r="O765" s="183"/>
      <c r="P765" s="183"/>
      <c r="Q765" s="184"/>
      <c r="R765" s="18">
        <f>SUM(R749:R764)</f>
        <v>0</v>
      </c>
      <c r="S765" s="3"/>
      <c r="V765" s="17"/>
      <c r="X765" s="12"/>
      <c r="Y765" s="10"/>
      <c r="AJ765" s="182" t="s">
        <v>7</v>
      </c>
      <c r="AK765" s="183"/>
      <c r="AL765" s="183"/>
      <c r="AM765" s="184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1459.9809999999993</v>
      </c>
      <c r="D775" t="s">
        <v>22</v>
      </c>
      <c r="E775" t="s">
        <v>21</v>
      </c>
      <c r="V775" s="17"/>
      <c r="X775" s="15" t="s">
        <v>18</v>
      </c>
      <c r="Y775" s="16">
        <f>SUM(Y756:Y774)</f>
        <v>1459.9809999999993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88" t="s">
        <v>29</v>
      </c>
      <c r="AD789" s="188"/>
      <c r="AE789" s="188"/>
    </row>
    <row r="790" spans="2:41" ht="15" customHeight="1">
      <c r="H790" s="76" t="s">
        <v>28</v>
      </c>
      <c r="I790" s="76"/>
      <c r="J790" s="76"/>
      <c r="V790" s="17"/>
      <c r="AC790" s="188"/>
      <c r="AD790" s="188"/>
      <c r="AE790" s="188"/>
    </row>
    <row r="791" spans="2:41" ht="15" customHeight="1">
      <c r="H791" s="76"/>
      <c r="I791" s="76"/>
      <c r="J791" s="76"/>
      <c r="V791" s="17"/>
      <c r="AC791" s="188"/>
      <c r="AD791" s="188"/>
      <c r="AE791" s="188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-1459.9809999999993</v>
      </c>
      <c r="E795" s="186" t="s">
        <v>20</v>
      </c>
      <c r="F795" s="186"/>
      <c r="G795" s="186"/>
      <c r="H795" s="186"/>
      <c r="V795" s="17"/>
      <c r="X795" s="23" t="s">
        <v>32</v>
      </c>
      <c r="Y795" s="20">
        <f>IF(B795="PAGADO",0,C800)</f>
        <v>-1459.9809999999993</v>
      </c>
      <c r="AA795" s="186" t="s">
        <v>20</v>
      </c>
      <c r="AB795" s="186"/>
      <c r="AC795" s="186"/>
      <c r="AD795" s="186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1459.9809999999993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1459.9809999999993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-1459.9809999999993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-1459.9809999999993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89" t="str">
        <f>IF(C800&lt;0,"NO PAGAR","COBRAR")</f>
        <v>NO PAGAR</v>
      </c>
      <c r="C801" s="189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89" t="str">
        <f>IF(Y800&lt;0,"NO PAGAR","COBRAR")</f>
        <v>NO PAGAR</v>
      </c>
      <c r="Y801" s="18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80" t="s">
        <v>9</v>
      </c>
      <c r="C802" s="181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80" t="s">
        <v>9</v>
      </c>
      <c r="Y802" s="181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1459.9809999999993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ADELANTADO</v>
      </c>
      <c r="Y803" s="10">
        <f>IF(C800&lt;=0,C800*-1)</f>
        <v>1459.9809999999993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82" t="s">
        <v>7</v>
      </c>
      <c r="F811" s="183"/>
      <c r="G811" s="18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82" t="s">
        <v>7</v>
      </c>
      <c r="AB811" s="183"/>
      <c r="AC811" s="18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82" t="s">
        <v>7</v>
      </c>
      <c r="O813" s="183"/>
      <c r="P813" s="183"/>
      <c r="Q813" s="184"/>
      <c r="R813" s="18">
        <f>SUM(R797:R812)</f>
        <v>0</v>
      </c>
      <c r="S813" s="3"/>
      <c r="V813" s="17"/>
      <c r="X813" s="12"/>
      <c r="Y813" s="10"/>
      <c r="AJ813" s="182" t="s">
        <v>7</v>
      </c>
      <c r="AK813" s="183"/>
      <c r="AL813" s="183"/>
      <c r="AM813" s="18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1459.9809999999993</v>
      </c>
      <c r="V822" s="17"/>
      <c r="X822" s="15" t="s">
        <v>18</v>
      </c>
      <c r="Y822" s="16">
        <f>SUM(Y803:Y821)</f>
        <v>1459.9809999999993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 ht="15" customHeight="1">
      <c r="H835" s="76" t="s">
        <v>30</v>
      </c>
      <c r="I835" s="76"/>
      <c r="J835" s="76"/>
      <c r="V835" s="17"/>
      <c r="AA835" s="185" t="s">
        <v>31</v>
      </c>
      <c r="AB835" s="185"/>
      <c r="AC835" s="185"/>
    </row>
    <row r="836" spans="1:43" ht="15" customHeight="1">
      <c r="H836" s="76"/>
      <c r="I836" s="76"/>
      <c r="J836" s="76"/>
      <c r="V836" s="17"/>
      <c r="AA836" s="185"/>
      <c r="AB836" s="185"/>
      <c r="AC836" s="185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-1459.9809999999993</v>
      </c>
      <c r="E840" s="186" t="s">
        <v>20</v>
      </c>
      <c r="F840" s="186"/>
      <c r="G840" s="186"/>
      <c r="H840" s="186"/>
      <c r="V840" s="17"/>
      <c r="X840" s="23" t="s">
        <v>32</v>
      </c>
      <c r="Y840" s="20">
        <f>IF(B1640="PAGADO",0,C845)</f>
        <v>-1459.9809999999993</v>
      </c>
      <c r="AA840" s="186" t="s">
        <v>20</v>
      </c>
      <c r="AB840" s="186"/>
      <c r="AC840" s="186"/>
      <c r="AD840" s="186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1459.9809999999993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1459.9809999999993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-1459.9809999999993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-1459.9809999999993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87" t="str">
        <f>IF(Y845&lt;0,"NO PAGAR","COBRAR'")</f>
        <v>NO PAGAR</v>
      </c>
      <c r="Y846" s="18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87" t="str">
        <f>IF(C845&lt;0,"NO PAGAR","COBRAR'")</f>
        <v>NO PAGAR</v>
      </c>
      <c r="C847" s="187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80" t="s">
        <v>9</v>
      </c>
      <c r="C848" s="181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0" t="s">
        <v>9</v>
      </c>
      <c r="Y848" s="181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ADELANTADO</v>
      </c>
      <c r="C849" s="10">
        <f>IF(Y800&lt;=0,Y800*-1)</f>
        <v>1459.9809999999993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ADELANTADO</v>
      </c>
      <c r="Y849" s="10">
        <f>IF(C845&lt;=0,C845*-1)</f>
        <v>1459.9809999999993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82" t="s">
        <v>7</v>
      </c>
      <c r="F856" s="183"/>
      <c r="G856" s="184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82" t="s">
        <v>7</v>
      </c>
      <c r="AB856" s="183"/>
      <c r="AC856" s="184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82" t="s">
        <v>7</v>
      </c>
      <c r="O858" s="183"/>
      <c r="P858" s="183"/>
      <c r="Q858" s="184"/>
      <c r="R858" s="18">
        <f>SUM(R842:R857)</f>
        <v>0</v>
      </c>
      <c r="S858" s="3"/>
      <c r="V858" s="17"/>
      <c r="X858" s="12"/>
      <c r="Y858" s="10"/>
      <c r="AJ858" s="182" t="s">
        <v>7</v>
      </c>
      <c r="AK858" s="183"/>
      <c r="AL858" s="183"/>
      <c r="AM858" s="184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1459.9809999999993</v>
      </c>
      <c r="D868" t="s">
        <v>22</v>
      </c>
      <c r="E868" t="s">
        <v>21</v>
      </c>
      <c r="V868" s="17"/>
      <c r="X868" s="15" t="s">
        <v>18</v>
      </c>
      <c r="Y868" s="16">
        <f>SUM(Y849:Y867)</f>
        <v>1459.9809999999993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88" t="s">
        <v>29</v>
      </c>
      <c r="AD883" s="188"/>
      <c r="AE883" s="188"/>
    </row>
    <row r="884" spans="2:41" ht="15" customHeight="1">
      <c r="H884" s="76" t="s">
        <v>28</v>
      </c>
      <c r="I884" s="76"/>
      <c r="J884" s="76"/>
      <c r="V884" s="17"/>
      <c r="AC884" s="188"/>
      <c r="AD884" s="188"/>
      <c r="AE884" s="188"/>
    </row>
    <row r="885" spans="2:41" ht="15" customHeight="1">
      <c r="H885" s="76"/>
      <c r="I885" s="76"/>
      <c r="J885" s="76"/>
      <c r="V885" s="17"/>
      <c r="AC885" s="188"/>
      <c r="AD885" s="188"/>
      <c r="AE885" s="188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-1459.9809999999993</v>
      </c>
      <c r="E889" s="186" t="s">
        <v>20</v>
      </c>
      <c r="F889" s="186"/>
      <c r="G889" s="186"/>
      <c r="H889" s="186"/>
      <c r="V889" s="17"/>
      <c r="X889" s="23" t="s">
        <v>32</v>
      </c>
      <c r="Y889" s="20">
        <f>IF(B889="PAGADO",0,C894)</f>
        <v>-1459.9809999999993</v>
      </c>
      <c r="AA889" s="186" t="s">
        <v>20</v>
      </c>
      <c r="AB889" s="186"/>
      <c r="AC889" s="186"/>
      <c r="AD889" s="186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1459.9809999999993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1459.9809999999993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-1459.9809999999993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-1459.9809999999993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89" t="str">
        <f>IF(C894&lt;0,"NO PAGAR","COBRAR")</f>
        <v>NO PAGAR</v>
      </c>
      <c r="C895" s="18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89" t="str">
        <f>IF(Y894&lt;0,"NO PAGAR","COBRAR")</f>
        <v>NO PAGAR</v>
      </c>
      <c r="Y895" s="18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80" t="s">
        <v>9</v>
      </c>
      <c r="C896" s="181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80" t="s">
        <v>9</v>
      </c>
      <c r="Y896" s="181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1459.9809999999993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ADELANTADO</v>
      </c>
      <c r="Y897" s="10">
        <f>IF(C894&lt;=0,C894*-1)</f>
        <v>1459.9809999999993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82" t="s">
        <v>7</v>
      </c>
      <c r="F905" s="183"/>
      <c r="G905" s="18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82" t="s">
        <v>7</v>
      </c>
      <c r="AB905" s="183"/>
      <c r="AC905" s="18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82" t="s">
        <v>7</v>
      </c>
      <c r="O907" s="183"/>
      <c r="P907" s="183"/>
      <c r="Q907" s="184"/>
      <c r="R907" s="18">
        <f>SUM(R891:R906)</f>
        <v>0</v>
      </c>
      <c r="S907" s="3"/>
      <c r="V907" s="17"/>
      <c r="X907" s="12"/>
      <c r="Y907" s="10"/>
      <c r="AJ907" s="182" t="s">
        <v>7</v>
      </c>
      <c r="AK907" s="183"/>
      <c r="AL907" s="183"/>
      <c r="AM907" s="18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1459.9809999999993</v>
      </c>
      <c r="V916" s="17"/>
      <c r="X916" s="15" t="s">
        <v>18</v>
      </c>
      <c r="Y916" s="16">
        <f>SUM(Y897:Y915)</f>
        <v>1459.9809999999993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 ht="15" customHeight="1">
      <c r="H929" s="76" t="s">
        <v>30</v>
      </c>
      <c r="I929" s="76"/>
      <c r="J929" s="76"/>
      <c r="V929" s="17"/>
      <c r="AA929" s="185" t="s">
        <v>31</v>
      </c>
      <c r="AB929" s="185"/>
      <c r="AC929" s="185"/>
    </row>
    <row r="930" spans="2:41" ht="15" customHeight="1">
      <c r="H930" s="76"/>
      <c r="I930" s="76"/>
      <c r="J930" s="76"/>
      <c r="V930" s="17"/>
      <c r="AA930" s="185"/>
      <c r="AB930" s="185"/>
      <c r="AC930" s="185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-1459.9809999999993</v>
      </c>
      <c r="E934" s="186" t="s">
        <v>20</v>
      </c>
      <c r="F934" s="186"/>
      <c r="G934" s="186"/>
      <c r="H934" s="186"/>
      <c r="V934" s="17"/>
      <c r="X934" s="23" t="s">
        <v>32</v>
      </c>
      <c r="Y934" s="20">
        <f>IF(B1734="PAGADO",0,C939)</f>
        <v>-1459.9809999999993</v>
      </c>
      <c r="AA934" s="186" t="s">
        <v>20</v>
      </c>
      <c r="AB934" s="186"/>
      <c r="AC934" s="186"/>
      <c r="AD934" s="186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1459.9809999999993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1459.9809999999993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-1459.9809999999993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-1459.9809999999993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87" t="str">
        <f>IF(Y939&lt;0,"NO PAGAR","COBRAR'")</f>
        <v>NO PAGAR</v>
      </c>
      <c r="Y940" s="18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87" t="str">
        <f>IF(C939&lt;0,"NO PAGAR","COBRAR'")</f>
        <v>NO PAGAR</v>
      </c>
      <c r="C941" s="18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80" t="s">
        <v>9</v>
      </c>
      <c r="C942" s="181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0" t="s">
        <v>9</v>
      </c>
      <c r="Y942" s="181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ADELANTADO</v>
      </c>
      <c r="C943" s="10">
        <f>IF(Y894&lt;=0,Y894*-1)</f>
        <v>1459.9809999999993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ADELANTADO</v>
      </c>
      <c r="Y943" s="10">
        <f>IF(C939&lt;=0,C939*-1)</f>
        <v>1459.9809999999993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82" t="s">
        <v>7</v>
      </c>
      <c r="F950" s="183"/>
      <c r="G950" s="184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82" t="s">
        <v>7</v>
      </c>
      <c r="AB950" s="183"/>
      <c r="AC950" s="184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82" t="s">
        <v>7</v>
      </c>
      <c r="O952" s="183"/>
      <c r="P952" s="183"/>
      <c r="Q952" s="184"/>
      <c r="R952" s="18">
        <f>SUM(R936:R951)</f>
        <v>0</v>
      </c>
      <c r="S952" s="3"/>
      <c r="V952" s="17"/>
      <c r="X952" s="12"/>
      <c r="Y952" s="10"/>
      <c r="AJ952" s="182" t="s">
        <v>7</v>
      </c>
      <c r="AK952" s="183"/>
      <c r="AL952" s="183"/>
      <c r="AM952" s="184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1459.9809999999993</v>
      </c>
      <c r="D962" t="s">
        <v>22</v>
      </c>
      <c r="E962" t="s">
        <v>21</v>
      </c>
      <c r="V962" s="17"/>
      <c r="X962" s="15" t="s">
        <v>18</v>
      </c>
      <c r="Y962" s="16">
        <f>SUM(Y943:Y961)</f>
        <v>1459.9809999999993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88" t="s">
        <v>29</v>
      </c>
      <c r="AD976" s="188"/>
      <c r="AE976" s="188"/>
    </row>
    <row r="977" spans="2:41" ht="15" customHeight="1">
      <c r="H977" s="76" t="s">
        <v>28</v>
      </c>
      <c r="I977" s="76"/>
      <c r="J977" s="76"/>
      <c r="V977" s="17"/>
      <c r="AC977" s="188"/>
      <c r="AD977" s="188"/>
      <c r="AE977" s="188"/>
    </row>
    <row r="978" spans="2:41" ht="15" customHeight="1">
      <c r="H978" s="76"/>
      <c r="I978" s="76"/>
      <c r="J978" s="76"/>
      <c r="V978" s="17"/>
      <c r="AC978" s="188"/>
      <c r="AD978" s="188"/>
      <c r="AE978" s="188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-1459.9809999999993</v>
      </c>
      <c r="E982" s="186" t="s">
        <v>20</v>
      </c>
      <c r="F982" s="186"/>
      <c r="G982" s="186"/>
      <c r="H982" s="186"/>
      <c r="V982" s="17"/>
      <c r="X982" s="23" t="s">
        <v>32</v>
      </c>
      <c r="Y982" s="20">
        <f>IF(B982="PAGADO",0,C987)</f>
        <v>-1459.9809999999993</v>
      </c>
      <c r="AA982" s="186" t="s">
        <v>20</v>
      </c>
      <c r="AB982" s="186"/>
      <c r="AC982" s="186"/>
      <c r="AD982" s="186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1459.9809999999993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1459.9809999999993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-1459.9809999999993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-1459.9809999999993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89" t="str">
        <f>IF(C987&lt;0,"NO PAGAR","COBRAR")</f>
        <v>NO PAGAR</v>
      </c>
      <c r="C988" s="18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89" t="str">
        <f>IF(Y987&lt;0,"NO PAGAR","COBRAR")</f>
        <v>NO PAGAR</v>
      </c>
      <c r="Y988" s="18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80" t="s">
        <v>9</v>
      </c>
      <c r="C989" s="181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80" t="s">
        <v>9</v>
      </c>
      <c r="Y989" s="181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1459.9809999999993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ADELANTADO</v>
      </c>
      <c r="Y990" s="10">
        <f>IF(C987&lt;=0,C987*-1)</f>
        <v>1459.9809999999993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82" t="s">
        <v>7</v>
      </c>
      <c r="F998" s="183"/>
      <c r="G998" s="18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82" t="s">
        <v>7</v>
      </c>
      <c r="AB998" s="183"/>
      <c r="AC998" s="18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82" t="s">
        <v>7</v>
      </c>
      <c r="O1000" s="183"/>
      <c r="P1000" s="183"/>
      <c r="Q1000" s="184"/>
      <c r="R1000" s="18">
        <f>SUM(R984:R999)</f>
        <v>0</v>
      </c>
      <c r="S1000" s="3"/>
      <c r="V1000" s="17"/>
      <c r="X1000" s="12"/>
      <c r="Y1000" s="10"/>
      <c r="AJ1000" s="182" t="s">
        <v>7</v>
      </c>
      <c r="AK1000" s="183"/>
      <c r="AL1000" s="183"/>
      <c r="AM1000" s="18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1459.9809999999993</v>
      </c>
      <c r="V1009" s="17"/>
      <c r="X1009" s="15" t="s">
        <v>18</v>
      </c>
      <c r="Y1009" s="16">
        <f>SUM(Y990:Y1008)</f>
        <v>1459.9809999999993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 ht="15" customHeight="1">
      <c r="H1022" s="76" t="s">
        <v>30</v>
      </c>
      <c r="I1022" s="76"/>
      <c r="J1022" s="76"/>
      <c r="V1022" s="17"/>
      <c r="AA1022" s="185" t="s">
        <v>31</v>
      </c>
      <c r="AB1022" s="185"/>
      <c r="AC1022" s="185"/>
    </row>
    <row r="1023" spans="1:43" ht="15" customHeight="1">
      <c r="H1023" s="76"/>
      <c r="I1023" s="76"/>
      <c r="J1023" s="76"/>
      <c r="V1023" s="17"/>
      <c r="AA1023" s="185"/>
      <c r="AB1023" s="185"/>
      <c r="AC1023" s="185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-1459.9809999999993</v>
      </c>
      <c r="E1027" s="186" t="s">
        <v>20</v>
      </c>
      <c r="F1027" s="186"/>
      <c r="G1027" s="186"/>
      <c r="H1027" s="186"/>
      <c r="V1027" s="17"/>
      <c r="X1027" s="23" t="s">
        <v>32</v>
      </c>
      <c r="Y1027" s="20">
        <f>IF(B1827="PAGADO",0,C1032)</f>
        <v>-1459.9809999999993</v>
      </c>
      <c r="AA1027" s="186" t="s">
        <v>20</v>
      </c>
      <c r="AB1027" s="186"/>
      <c r="AC1027" s="186"/>
      <c r="AD1027" s="186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1459.9809999999993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1459.9809999999993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-1459.9809999999993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-1459.9809999999993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87" t="str">
        <f>IF(Y1032&lt;0,"NO PAGAR","COBRAR'")</f>
        <v>NO PAGAR</v>
      </c>
      <c r="Y1033" s="187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87" t="str">
        <f>IF(C1032&lt;0,"NO PAGAR","COBRAR'")</f>
        <v>NO PAGAR</v>
      </c>
      <c r="C1034" s="18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80" t="s">
        <v>9</v>
      </c>
      <c r="C1035" s="181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0" t="s">
        <v>9</v>
      </c>
      <c r="Y1035" s="181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ADELANTADO</v>
      </c>
      <c r="C1036" s="10">
        <f>IF(Y987&lt;=0,Y987*-1)</f>
        <v>1459.9809999999993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ADELANTADO</v>
      </c>
      <c r="Y1036" s="10">
        <f>IF(C1032&lt;=0,C1032*-1)</f>
        <v>1459.9809999999993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82" t="s">
        <v>7</v>
      </c>
      <c r="F1043" s="183"/>
      <c r="G1043" s="184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82" t="s">
        <v>7</v>
      </c>
      <c r="AB1043" s="183"/>
      <c r="AC1043" s="184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82" t="s">
        <v>7</v>
      </c>
      <c r="O1045" s="183"/>
      <c r="P1045" s="183"/>
      <c r="Q1045" s="184"/>
      <c r="R1045" s="18">
        <f>SUM(R1029:R1044)</f>
        <v>0</v>
      </c>
      <c r="S1045" s="3"/>
      <c r="V1045" s="17"/>
      <c r="X1045" s="12"/>
      <c r="Y1045" s="10"/>
      <c r="AJ1045" s="182" t="s">
        <v>7</v>
      </c>
      <c r="AK1045" s="183"/>
      <c r="AL1045" s="183"/>
      <c r="AM1045" s="184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1459.9809999999993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1459.9809999999993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E670:G670"/>
    <mergeCell ref="AA670:AC670"/>
    <mergeCell ref="N672:Q672"/>
    <mergeCell ref="AJ672:AM672"/>
    <mergeCell ref="AC696:AE698"/>
    <mergeCell ref="E654:H654"/>
    <mergeCell ref="AA654:AD654"/>
    <mergeCell ref="X660:Y660"/>
    <mergeCell ref="B661:C661"/>
    <mergeCell ref="B662:C662"/>
    <mergeCell ref="X662:Y662"/>
    <mergeCell ref="E718:G718"/>
    <mergeCell ref="AA718:AC718"/>
    <mergeCell ref="N720:Q720"/>
    <mergeCell ref="AJ720:AM720"/>
    <mergeCell ref="AA742:AC743"/>
    <mergeCell ref="E702:H702"/>
    <mergeCell ref="AA702:AD702"/>
    <mergeCell ref="B708:C708"/>
    <mergeCell ref="X708:Y708"/>
    <mergeCell ref="B709:C709"/>
    <mergeCell ref="X709:Y709"/>
    <mergeCell ref="E763:G763"/>
    <mergeCell ref="AA763:AC763"/>
    <mergeCell ref="N765:Q765"/>
    <mergeCell ref="AJ765:AM765"/>
    <mergeCell ref="AC789:AE791"/>
    <mergeCell ref="E747:H747"/>
    <mergeCell ref="AA747:AD747"/>
    <mergeCell ref="X753:Y753"/>
    <mergeCell ref="B754:C754"/>
    <mergeCell ref="B755:C755"/>
    <mergeCell ref="X755:Y755"/>
    <mergeCell ref="E811:G811"/>
    <mergeCell ref="AA811:AC811"/>
    <mergeCell ref="N813:Q813"/>
    <mergeCell ref="AJ813:AM813"/>
    <mergeCell ref="AA835:AC836"/>
    <mergeCell ref="E795:H795"/>
    <mergeCell ref="AA795:AD795"/>
    <mergeCell ref="B801:C801"/>
    <mergeCell ref="X801:Y801"/>
    <mergeCell ref="B802:C802"/>
    <mergeCell ref="X802:Y802"/>
    <mergeCell ref="E856:G856"/>
    <mergeCell ref="AA856:AC856"/>
    <mergeCell ref="N858:Q858"/>
    <mergeCell ref="AJ858:AM858"/>
    <mergeCell ref="AC883:AE885"/>
    <mergeCell ref="E840:H840"/>
    <mergeCell ref="AA840:AD840"/>
    <mergeCell ref="X846:Y846"/>
    <mergeCell ref="B847:C847"/>
    <mergeCell ref="B848:C848"/>
    <mergeCell ref="X848:Y848"/>
    <mergeCell ref="E905:G905"/>
    <mergeCell ref="AA905:AC905"/>
    <mergeCell ref="N907:Q907"/>
    <mergeCell ref="AJ907:AM907"/>
    <mergeCell ref="AA929:AC930"/>
    <mergeCell ref="E889:H889"/>
    <mergeCell ref="AA889:AD889"/>
    <mergeCell ref="B895:C895"/>
    <mergeCell ref="X895:Y895"/>
    <mergeCell ref="B896:C896"/>
    <mergeCell ref="X896:Y896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B941:C941"/>
    <mergeCell ref="B942:C942"/>
    <mergeCell ref="X942:Y942"/>
    <mergeCell ref="E998:G998"/>
    <mergeCell ref="AA998:AC998"/>
    <mergeCell ref="N1000:Q1000"/>
    <mergeCell ref="AJ1000:AM1000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2023-08-10T15:58:12Z</cp:lastPrinted>
  <dcterms:created xsi:type="dcterms:W3CDTF">2022-12-25T20:52:30Z</dcterms:created>
  <dcterms:modified xsi:type="dcterms:W3CDTF">2023-08-10T16:10:35Z</dcterms:modified>
</cp:coreProperties>
</file>