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8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5" l="1"/>
  <c r="I6" i="25"/>
  <c r="R95" i="11"/>
  <c r="I226" i="7"/>
  <c r="I225" i="7"/>
  <c r="I224" i="7"/>
  <c r="I223" i="7"/>
  <c r="I222" i="7"/>
  <c r="I221" i="7"/>
  <c r="I220" i="7" l="1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<sst xmlns="http://schemas.openxmlformats.org/spreadsheetml/2006/main" count="8923" uniqueCount="719">
  <si>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</si>
  <si>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</si>
  <si>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</si>
  <si>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</si>
  <si>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</si>
  <si>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</si>
  <si>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</si>
  <si>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</si>
  <si>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</si>
  <si>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</si>
  <si>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</si>
  <si>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</si>
  <si>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</si>
  <si>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</si>
  <si>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</si>
  <si>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</si>
  <si>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</si>
  <si>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</si>
  <si>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</si>
  <si>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</si>
  <si>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</si>
  <si>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</si>
  <si>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</si>
  <si>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</si>
  <si>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</si>
  <si>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</si>
  <si>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</si>
  <si>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</si>
  <si>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</si>
  <si>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</si>
  <si>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</si>
  <si>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</si>
  <si>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</si>
  <si>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</si>
  <si>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</si>
  <si>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</si>
  <si>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</si>
  <si>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</si>
  <si>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</si>
  <si>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</si>
  <si>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</si>
  <si>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</si>
  <si>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</si>
  <si>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</si>
  <si>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</si>
  <si>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</si>
  <si>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</si>
  <si>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</si>
  <si>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</si>
  <si>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</si>
  <si>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</si>
  <si>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</si>
  <si>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</si>
  <si>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</si>
  <si>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</si>
  <si>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</si>
  <si>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</si>
  <si>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</si>
  <si>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</si>
  <si>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</si>
  <si>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</si>
  <si>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</si>
  <si>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</si>
  <si>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</si>
  <si>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</si>
  <si>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</si>
  <si>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</si>
  <si>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</si>
  <si>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</si>
  <si>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</si>
  <si>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</si>
  <si>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</si>
  <si>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</si>
  <si>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</si>
  <si>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</si>
  <si>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</si>
  <si>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</si>
  <si>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</si>
  <si>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</si>
  <si>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</si>
  <si>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</si>
  <si>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</si>
  <si>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</si>
  <si>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</si>
  <si>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</si>
  <si>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</si>
  <si>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</si>
  <si>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</si>
  <si>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</si>
  <si>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</si>
  <si>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</si>
  <si>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</si>
  <si>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</si>
  <si>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</si>
  <si>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</si>
  <si>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</si>
  <si>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</si>
  <si>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</si>
  <si>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</si>
  <si>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</si>
  <si>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</si>
  <si>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</si>
  <si>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</si>
  <si>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</si>
  <si>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</si>
  <si>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</si>
  <si>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</si>
  <si>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</si>
  <si>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</si>
  <si>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</si>
  <si>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</si>
  <si>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</si>
  <si>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</si>
  <si>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</si>
  <si>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</si>
  <si>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</si>
  <si>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</si>
  <si>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</si>
  <si>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</si>
  <si>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</si>
  <si>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</si>
  <si>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</si>
  <si>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</si>
  <si>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</si>
  <si>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</si>
  <si>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</si>
  <si>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</si>
  <si>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</si>
  <si>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</si>
  <si>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</si>
  <si>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</si>
  <si>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</si>
  <si>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</si>
  <si>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</si>
  <si>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</si>
  <si>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</si>
  <si>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</si>
  <si>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</si>
  <si>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</si>
  <si>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</si>
  <si>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</si>
  <si>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</si>
  <si>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</si>
  <si>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</si>
  <si>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</si>
  <si>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</si>
  <si>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</si>
  <si>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</si>
  <si>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</si>
  <si>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</si>
  <si>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</si>
  <si>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</si>
  <si>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</si>
  <si>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</si>
  <si>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</si>
  <si>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</si>
  <si>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</si>
  <si>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</si>
  <si>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</si>
  <si>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</si>
  <si>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</si>
  <si>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</si>
  <si>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</si>
  <si>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</si>
  <si>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</si>
  <si>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</si>
  <si>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</si>
  <si>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</si>
  <si>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</si>
  <si>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</si>
  <si>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</si>
  <si>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</si>
  <si>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</si>
  <si>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</si>
  <si>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</si>
  <si>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</si>
  <si>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</si>
  <si>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</si>
  <si>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</si>
  <si>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</si>
  <si>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</si>
  <si>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</si>
  <si>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</si>
  <si>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</si>
  <si>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</si>
  <si>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</si>
  <si>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</si>
  <si>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</si>
  <si>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</si>
  <si>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</si>
  <si>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</si>
  <si>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</si>
  <si>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</si>
  <si>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</si>
  <si>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</si>
  <si>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</si>
  <si>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</si>
  <si>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</si>
  <si>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</si>
  <si>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</si>
  <si>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</si>
  <si>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</si>
  <si>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</si>
  <si>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</si>
  <si>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</si>
  <si>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</si>
  <si>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</si>
  <si>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</si>
  <si>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</si>
  <si>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</si>
  <si>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</si>
  <si>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</si>
  <si>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</si>
  <si>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</si>
  <si>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</si>
  <si>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</si>
  <si>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</si>
  <si>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</si>
  <si>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</si>
  <si>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</si>
  <si>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</si>
  <si>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</si>
  <si>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</si>
  <si>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</si>
  <si>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</si>
  <si>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</si>
  <si>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</si>
  <si>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</si>
  <si>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</si>
  <si>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</si>
  <si>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</si>
  <si>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</si>
  <si>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</si>
  <si>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</si>
  <si>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</si>
  <si>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</si>
  <si>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</si>
  <si>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</si>
  <si>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</si>
  <si>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</si>
  <si>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</si>
  <si>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</si>
  <si>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</si>
  <si>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</si>
  <si>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</si>
  <si>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</si>
  <si>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</si>
  <si>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</si>
  <si>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</si>
  <si>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</si>
  <si>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</si>
  <si>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</si>
  <si>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</si>
  <si>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</si>
  <si>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</si>
  <si>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</si>
  <si>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</si>
  <si>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</si>
  <si>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</si>
  <si>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</si>
  <si>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</si>
  <si>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</si>
  <si>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</si>
  <si>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</si>
  <si>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</si>
  <si>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</si>
  <si>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</si>
  <si>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</si>
  <si>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</si>
  <si>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</si>
  <si>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</si>
  <si>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</si>
  <si>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</si>
  <si>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</si>
  <si>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</si>
  <si>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</si>
  <si>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</si>
  <si>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</si>
  <si>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</si>
  <si>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</si>
  <si>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</si>
  <si>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</si>
  <si>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</si>
  <si>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</si>
  <si>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</si>
  <si>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</si>
  <si>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</si>
  <si>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</si>
  <si>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</si>
  <si>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</si>
  <si>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</si>
  <si>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</si>
  <si>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</si>
  <si>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</si>
  <si>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</si>
  <si>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</si>
  <si>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</si>
  <si>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</si>
  <si>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</si>
  <si>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</si>
  <si>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</si>
  <si>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</si>
  <si>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</si>
  <si>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</si>
  <si>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</si>
  <si>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</si>
  <si>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</si>
  <si>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</si>
  <si>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</si>
  <si>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</si>
  <si>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</si>
  <si>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</si>
  <si>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</si>
  <si>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</si>
  <si>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</si>
  <si>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</si>
  <si>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</si>
  <si>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</si>
  <si>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</si>
  <si>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</si>
  <si>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</si>
  <si>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</si>
  <si>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</si>
  <si>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</si>
  <si>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</si>
  <si>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</si>
  <si>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</si>
  <si>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</si>
  <si>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</si>
  <si>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</si>
  <si>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</si>
  <si>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</si>
  <si>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</si>
  <si>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</si>
  <si>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</si>
  <si>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</si>
  <si>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</si>
  <si>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</si>
  <si>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</si>
  <si>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</si>
  <si>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</si>
  <si>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</si>
  <si>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</si>
  <si>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</si>
  <si>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</si>
  <si>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</si>
  <si>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</si>
  <si>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</si>
  <si>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</si>
  <si>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</si>
  <si>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</si>
  <si>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</si>
  <si>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</si>
  <si>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</si>
  <si>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</si>
  <si>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</si>
  <si>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</si>
  <si>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</si>
  <si>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</si>
  <si>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</si>
  <si>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</si>
  <si>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</si>
  <si>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</si>
  <si>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</si>
  <si>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</si>
  <si>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</si>
  <si>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</si>
  <si>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</si>
  <si>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</si>
  <si>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</si>
  <si>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</si>
  <si>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</si>
  <si>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</si>
  <si>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</si>
  <si>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</si>
  <si>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</si>
  <si>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</si>
  <si>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</si>
  <si>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</si>
  <si>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</si>
  <si>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</si>
  <si>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</si>
  <si>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</si>
  <si>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</si>
  <si>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</si>
  <si>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</si>
  <si>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</si>
  <si>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</si>
  <si>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</si>
  <si>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</si>
  <si>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</si>
  <si>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</si>
  <si>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</si>
  <si>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</si>
  <si>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</si>
  <si>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</si>
  <si>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</si>
  <si>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</si>
  <si>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</si>
  <si>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</si>
  <si>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</si>
  <si>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</si>
  <si>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</si>
  <si>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</si>
  <si>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</si>
  <si>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</si>
  <si>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</si>
  <si>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</si>
  <si>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</si>
  <si>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</si>
  <si>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</si>
  <si>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</si>
  <si>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</si>
  <si>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</si>
  <si>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</si>
  <si>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</si>
  <si>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</si>
  <si>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</si>
  <si>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</si>
  <si>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</si>
  <si>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</si>
  <si>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</si>
  <si>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</si>
  <si>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</si>
  <si>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</si>
  <si>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</si>
  <si>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</si>
  <si>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</si>
  <si>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</si>
  <si>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</si>
  <si>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</si>
  <si>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</si>
  <si>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</si>
  <si>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</si>
  <si>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</si>
  <si>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</si>
  <si>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</si>
  <si>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</si>
  <si>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</si>
  <si>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</si>
  <si>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</si>
  <si>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</si>
  <si>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</si>
  <si>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</si>
  <si>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</si>
  <si>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</si>
  <si>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</si>
  <si>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</si>
  <si>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</si>
  <si>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</si>
  <si>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</si>
  <si>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</si>
  <si>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</si>
  <si>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</si>
  <si>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</si>
  <si>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</si>
  <si>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</si>
  <si>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</si>
  <si>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</si>
  <si>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</si>
  <si>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</si>
  <si>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</si>
  <si>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</si>
  <si>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</si>
  <si>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</si>
  <si>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</si>
  <si>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</si>
  <si>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</si>
  <si>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</si>
  <si>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</si>
  <si>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</si>
  <si>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</si>
  <si>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</si>
  <si>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</si>
  <si>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</si>
  <si>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</si>
  <si>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</si>
  <si>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</si>
  <si>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</si>
  <si>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</si>
  <si>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</si>
  <si>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</si>
  <si>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</si>
  <si>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</si>
  <si>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</si>
  <si>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</si>
  <si>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</si>
  <si>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</si>
  <si>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</si>
  <si>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</si>
  <si>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</si>
  <si>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</si>
  <si>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</si>
  <si>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</si>
  <si>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</si>
  <si>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</si>
  <si>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</si>
  <si>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</si>
  <si>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</si>
  <si>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</si>
  <si>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</si>
  <si>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</si>
  <si>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</si>
  <si>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</si>
  <si>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</si>
  <si>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</si>
  <si>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</si>
  <si>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</si>
  <si>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</si>
  <si>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</si>
  <si>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</si>
  <si>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</si>
  <si>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</si>
  <si>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</si>
  <si>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</si>
  <si>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</si>
  <si>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</si>
  <si>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</si>
  <si>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</si>
  <si>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</si>
  <si>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</si>
  <si>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</si>
  <si>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</si>
  <si>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</si>
  <si>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</si>
  <si>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</si>
  <si>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</si>
  <si>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</si>
  <si>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</si>
  <si>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</si>
  <si>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</si>
  <si>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</si>
  <si>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</si>
  <si>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</si>
  <si>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</si>
  <si>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</si>
  <si>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</si>
  <si>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</si>
  <si>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</si>
  <si>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</si>
  <si>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</si>
  <si>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</si>
  <si>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</si>
  <si>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</si>
  <si>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</si>
  <si>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</si>
  <si>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</si>
  <si>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</si>
  <si>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</si>
  <si>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</si>
  <si>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</si>
  <si>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</si>
  <si>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</si>
  <si>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</si>
  <si>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</si>
  <si>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</si>
  <si>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</si>
  <si>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</si>
  <si>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</si>
  <si>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</si>
  <si>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</si>
  <si>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</si>
  <si>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</si>
  <si>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</si>
  <si>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</si>
  <si>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</si>
  <si>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</si>
  <si>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</si>
  <si>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</si>
  <si>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</si>
  <si>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</si>
  <si>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</si>
  <si>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</si>
  <si>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</si>
  <si>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</si>
  <si>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</si>
  <si>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</si>
  <si>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</si>
  <si>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</si>
  <si>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</si>
  <si>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</si>
  <si>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</si>
  <si>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</si>
  <si>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</si>
  <si>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</si>
  <si>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</si>
  <si>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</si>
  <si>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</si>
  <si>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</si>
  <si>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</si>
  <si>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</si>
  <si>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</si>
  <si>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</si>
  <si>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</si>
  <si>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</si>
  <si>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</si>
  <si>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</si>
  <si>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</si>
  <si>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</si>
  <si>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</si>
  <si>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</si>
  <si>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</si>
  <si>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</si>
  <si>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</si>
  <si>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</si>
  <si>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</si>
  <si>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</si>
  <si>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</si>
  <si>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</si>
  <si>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</si>
  <si>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</si>
  <si>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</si>
  <si>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</si>
  <si>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</si>
  <si>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</si>
  <si>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</si>
  <si>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</si>
  <si>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</si>
  <si>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</si>
  <si>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</si>
  <si>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</si>
  <si>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</si>
  <si>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</si>
  <si>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</si>
  <si>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</si>
  <si>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</si>
  <si>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</si>
  <si>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</si>
  <si>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</si>
  <si>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</si>
  <si>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</si>
  <si>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</si>
  <si>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</si>
  <si>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</si>
  <si>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</si>
  <si>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</si>
  <si>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</si>
  <si>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</si>
  <si>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</si>
  <si>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</si>
  <si>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</si>
  <si>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</si>
  <si>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</si>
  <si>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</si>
  <si>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</si>
  <si>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</si>
  <si>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</si>
  <si>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</si>
  <si>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</si>
  <si>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</si>
  <si>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</si>
  <si>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</si>
  <si>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</si>
  <si>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</si>
  <si>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</si>
  <si>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</si>
  <si>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</si>
  <si>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</si>
  <si>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</si>
  <si>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</si>
  <si>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</si>
  <si>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</si>
  <si>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</si>
  <si>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</si>
  <si>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</si>
  <si>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</si>
  <si>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</si>
  <si>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</si>
  <si>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</si>
  <si>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</si>
  <si>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</si>
  <si>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</si>
  <si>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</si>
  <si>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</si>
  <si>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</si>
  <si>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</si>
  <si>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</si>
  <si>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</si>
  <si>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</si>
  <si>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</si>
  <si>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</si>
  <si>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</si>
  <si>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</si>
  <si>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</si>
  <si>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</si>
  <si>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</si>
  <si>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</si>
  <si>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</si>
  <si>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</si>
  <si>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</si>
  <si>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</si>
  <si>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</si>
  <si>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</si>
  <si>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</si>
  <si>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</si>
  <si>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</si>
  <si>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</si>
  <si>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</si>
  <si>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</si>
  <si>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</si>
  <si>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</si>
  <si>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</si>
  <si>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</si>
  <si>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</si>
  <si>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</si>
  <si>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</si>
  <si>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</si>
  <si>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</si>
  <si>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</si>
  <si>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</si>
  <si>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</si>
  <si>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</si>
  <si>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</si>
  <si>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</si>
  <si>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</si>
  <si>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</si>
  <si>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</si>
  <si>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</si>
  <si>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24 ESTIVA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</si>
</sst>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23" fillId="38" borderId="0" xfId="0" applyFont="1" applyFill="1"/>
    <xf numFmtId="0" fontId="0" fillId="38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0" borderId="18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9" xfId="0" applyBorder="1" applyAlignment="1">
      <alignment horizontal="right" wrapText="1"/>
    </xf>
    <xf numFmtId="0" fontId="0" fillId="0" borderId="20" xfId="0" applyBorder="1" applyAlignment="1">
      <alignment horizontal="righ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78" zoomScale="115" zoomScaleNormal="115" workbookViewId="0">
      <selection activeCell="F191" sqref="F19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3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1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3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1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3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1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3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1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30">
        <f>I173-K172</f>
        <v>464.51000000000022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30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1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/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/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/>
      <c r="G189" s="9">
        <v>405</v>
      </c>
      <c r="H189" s="8">
        <v>10</v>
      </c>
      <c r="I189" s="10"/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2133</v>
      </c>
      <c r="H231" s="14"/>
      <c r="I231" s="15">
        <f>SUM(I182:I230)</f>
        <v>0</v>
      </c>
      <c r="J231" s="16"/>
      <c r="K231" s="13">
        <f>SUM(K182:K230)</f>
        <v>2010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2133</v>
      </c>
      <c r="H232" s="16" t="s">
        <v>16</v>
      </c>
      <c r="I232" s="13">
        <f>G233-I231</f>
        <v>2111.67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2111.67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30">
        <f>I232-K231</f>
        <v>101.67000000000007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3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1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30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3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1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30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3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90" zoomScale="120" zoomScaleNormal="120" workbookViewId="0">
      <selection activeCell="A94" sqref="A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173.25</v>
      </c>
      <c r="I113" s="13"/>
      <c r="J113" s="13" t="s">
        <v>82</v>
      </c>
      <c r="K113" s="13">
        <f>SUM(K93:K112)</f>
        <v>169.785</v>
      </c>
      <c r="L113" s="13"/>
      <c r="M113" s="13"/>
      <c r="N113" s="13">
        <f>SUM(N93:N112)</f>
        <v>169.80232500000002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171.51750000000001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1.7325000000000159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A104" zoomScale="115" zoomScaleNormal="115" workbookViewId="0">
      <selection activeCell="A120" sqref="A12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5" t="s">
        <v>18</v>
      </c>
      <c r="G28" s="236"/>
      <c r="H28" s="237"/>
      <c r="I28" s="42">
        <f>G27-I26</f>
        <v>97.199999999999818</v>
      </c>
      <c r="P28" s="235" t="s">
        <v>18</v>
      </c>
      <c r="Q28" s="236"/>
      <c r="R28" s="237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5" t="s">
        <v>18</v>
      </c>
      <c r="G66" s="236"/>
      <c r="H66" s="237"/>
      <c r="I66" s="42">
        <f>G65-I64</f>
        <v>341</v>
      </c>
      <c r="P66" s="235" t="s">
        <v>18</v>
      </c>
      <c r="Q66" s="236"/>
      <c r="R66" s="237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5" t="s">
        <v>18</v>
      </c>
      <c r="Q97" s="236"/>
      <c r="R97" s="237"/>
      <c r="S97" s="42">
        <f>Q96-S95</f>
        <v>204.5</v>
      </c>
    </row>
    <row r="98" spans="1:19" ht="15.75" x14ac:dyDescent="0.25">
      <c r="F98" s="235" t="s">
        <v>18</v>
      </c>
      <c r="G98" s="236"/>
      <c r="H98" s="237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/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/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/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/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/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/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/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300</v>
      </c>
      <c r="H117" s="48"/>
      <c r="I117" s="49">
        <v>285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4710</v>
      </c>
      <c r="H128" s="13">
        <f>SUM(H121:H127)</f>
        <v>0</v>
      </c>
      <c r="I128" s="13">
        <f>SUM(I105:I127)</f>
        <v>4450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4662.8999999999996</v>
      </c>
      <c r="H129" s="10"/>
      <c r="I129" s="10"/>
      <c r="P129" s="235" t="s">
        <v>18</v>
      </c>
      <c r="Q129" s="236"/>
      <c r="R129" s="237"/>
      <c r="S129" s="42">
        <f>Q128-S127</f>
        <v>0</v>
      </c>
    </row>
    <row r="130" spans="1:19" ht="15.75" x14ac:dyDescent="0.25">
      <c r="F130" s="235" t="s">
        <v>18</v>
      </c>
      <c r="G130" s="236"/>
      <c r="H130" s="237"/>
      <c r="I130" s="42">
        <f>G129-I128</f>
        <v>212.89999999999964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5" t="s">
        <v>18</v>
      </c>
      <c r="Q161" s="236"/>
      <c r="R161" s="237"/>
      <c r="S161" s="42">
        <f>Q160-S159</f>
        <v>0</v>
      </c>
    </row>
    <row r="162" spans="1:19" ht="15.75" x14ac:dyDescent="0.25">
      <c r="F162" s="235" t="s">
        <v>18</v>
      </c>
      <c r="G162" s="236"/>
      <c r="H162" s="237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5" t="s">
        <v>18</v>
      </c>
      <c r="Q194" s="236"/>
      <c r="R194" s="237"/>
      <c r="S194" s="42">
        <f>Q193-S192</f>
        <v>0</v>
      </c>
    </row>
    <row r="195" spans="1:19" ht="15.75" x14ac:dyDescent="0.25">
      <c r="F195" s="235" t="s">
        <v>18</v>
      </c>
      <c r="G195" s="236"/>
      <c r="H195" s="237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37.899999999999977</v>
      </c>
      <c r="Q26" s="235" t="s">
        <v>18</v>
      </c>
      <c r="R26" s="236"/>
      <c r="S26" s="237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79.799999999999955</v>
      </c>
      <c r="Q55" s="235" t="s">
        <v>18</v>
      </c>
      <c r="R55" s="236"/>
      <c r="S55" s="237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79.799999999999955</v>
      </c>
      <c r="Q84" s="235" t="s">
        <v>18</v>
      </c>
      <c r="R84" s="236"/>
      <c r="S84" s="237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5" t="s">
        <v>18</v>
      </c>
      <c r="G26" s="236"/>
      <c r="H26" s="237"/>
      <c r="I26" s="51"/>
      <c r="J26" s="42">
        <f>G25-J24</f>
        <v>143.5</v>
      </c>
      <c r="Q26" s="235" t="s">
        <v>18</v>
      </c>
      <c r="R26" s="236"/>
      <c r="S26" s="237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84.800000000000182</v>
      </c>
      <c r="Q55" s="235" t="s">
        <v>18</v>
      </c>
      <c r="R55" s="236"/>
      <c r="S55" s="237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5" t="s">
        <v>18</v>
      </c>
      <c r="R83" s="236"/>
      <c r="S83" s="237"/>
      <c r="T83" s="51"/>
      <c r="U83" s="42">
        <f>R82-U81</f>
        <v>234.90000000000009</v>
      </c>
    </row>
    <row r="84" spans="1:21" ht="15.75" x14ac:dyDescent="0.25">
      <c r="F84" s="235" t="s">
        <v>18</v>
      </c>
      <c r="G84" s="236"/>
      <c r="H84" s="237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5" t="s">
        <v>18</v>
      </c>
      <c r="R111" s="236"/>
      <c r="S111" s="237"/>
      <c r="T111" s="51"/>
      <c r="U111" s="42">
        <f>R110-U109</f>
        <v>0</v>
      </c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47.549999999999955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5" t="s">
        <v>18</v>
      </c>
      <c r="R139" s="236"/>
      <c r="S139" s="237"/>
      <c r="T139" s="51"/>
      <c r="U139" s="42">
        <f>R138-U137</f>
        <v>0</v>
      </c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5" t="s">
        <v>18</v>
      </c>
      <c r="R167" s="236"/>
      <c r="S167" s="237"/>
      <c r="T167" s="51"/>
      <c r="U167" s="42">
        <f>R166-U165</f>
        <v>0</v>
      </c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5" t="s">
        <v>18</v>
      </c>
      <c r="G26" s="236"/>
      <c r="H26" s="237"/>
      <c r="I26" s="51"/>
      <c r="J26" s="42">
        <f>G25-J24</f>
        <v>18</v>
      </c>
      <c r="Q26" s="235" t="s">
        <v>18</v>
      </c>
      <c r="R26" s="236"/>
      <c r="S26" s="237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0" t="s">
        <v>567</v>
      </c>
      <c r="I30" s="170">
        <v>544</v>
      </c>
      <c r="N30" s="248" t="s">
        <v>89</v>
      </c>
      <c r="O30" s="248"/>
      <c r="P30" s="248"/>
      <c r="Q30" s="2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28.5</v>
      </c>
      <c r="Q55" s="235" t="s">
        <v>18</v>
      </c>
      <c r="R55" s="236"/>
      <c r="S55" s="237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56.5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58.549999999999955</v>
      </c>
      <c r="Q26" s="235" t="s">
        <v>18</v>
      </c>
      <c r="R26" s="236"/>
      <c r="S26" s="237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0</v>
      </c>
      <c r="Q55" s="235" t="s">
        <v>18</v>
      </c>
      <c r="R55" s="236"/>
      <c r="S55" s="237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0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7" t="s">
        <v>24</v>
      </c>
      <c r="D1" s="257"/>
      <c r="E1" s="257"/>
      <c r="F1" s="54"/>
      <c r="L1" s="257" t="s">
        <v>87</v>
      </c>
      <c r="M1" s="257"/>
      <c r="N1" s="257"/>
      <c r="O1" s="54"/>
    </row>
    <row r="2" spans="2:17" ht="27" x14ac:dyDescent="0.35">
      <c r="C2" s="257"/>
      <c r="D2" s="257"/>
      <c r="E2" s="257"/>
      <c r="F2" s="54"/>
      <c r="L2" s="257"/>
      <c r="M2" s="257"/>
      <c r="N2" s="25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57" t="s">
        <v>88</v>
      </c>
      <c r="D28" s="257"/>
      <c r="E28" s="257"/>
      <c r="F28" s="54"/>
      <c r="L28" s="257" t="s">
        <v>89</v>
      </c>
      <c r="M28" s="257"/>
      <c r="N28" s="257"/>
      <c r="O28" s="54"/>
    </row>
    <row r="29" spans="2:17" ht="27" x14ac:dyDescent="0.35">
      <c r="C29" s="257"/>
      <c r="D29" s="257"/>
      <c r="E29" s="257"/>
      <c r="F29" s="54"/>
      <c r="L29" s="257"/>
      <c r="M29" s="257"/>
      <c r="N29" s="25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57" t="s">
        <v>97</v>
      </c>
      <c r="D55" s="257"/>
      <c r="E55" s="257"/>
      <c r="F55" s="54"/>
      <c r="L55" s="257" t="s">
        <v>91</v>
      </c>
      <c r="M55" s="257"/>
      <c r="N55" s="257"/>
      <c r="O55" s="54"/>
    </row>
    <row r="56" spans="2:17" ht="27" x14ac:dyDescent="0.35">
      <c r="C56" s="257"/>
      <c r="D56" s="257"/>
      <c r="E56" s="257"/>
      <c r="F56" s="54"/>
      <c r="L56" s="257"/>
      <c r="M56" s="257"/>
      <c r="N56" s="25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57" t="s">
        <v>92</v>
      </c>
      <c r="D82" s="257"/>
      <c r="E82" s="257"/>
      <c r="F82" s="54"/>
      <c r="L82" s="257" t="s">
        <v>93</v>
      </c>
      <c r="M82" s="257"/>
      <c r="N82" s="257"/>
      <c r="O82" s="54"/>
    </row>
    <row r="83" spans="2:17" ht="27" x14ac:dyDescent="0.35">
      <c r="C83" s="257"/>
      <c r="D83" s="257"/>
      <c r="E83" s="257"/>
      <c r="F83" s="54"/>
      <c r="L83" s="257"/>
      <c r="M83" s="257"/>
      <c r="N83" s="2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470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57" t="s">
        <v>94</v>
      </c>
      <c r="D110" s="257"/>
      <c r="E110" s="257"/>
      <c r="F110" s="54"/>
      <c r="L110" s="257" t="s">
        <v>99</v>
      </c>
      <c r="M110" s="257"/>
      <c r="N110" s="257"/>
      <c r="O110" s="54"/>
    </row>
    <row r="111" spans="2:17" ht="27" x14ac:dyDescent="0.35">
      <c r="C111" s="257"/>
      <c r="D111" s="257"/>
      <c r="E111" s="257"/>
      <c r="F111" s="54"/>
      <c r="L111" s="257"/>
      <c r="M111" s="257"/>
      <c r="N111" s="2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57" t="s">
        <v>96</v>
      </c>
      <c r="D138" s="257"/>
      <c r="E138" s="257"/>
      <c r="F138" s="54"/>
      <c r="L138" s="257" t="s">
        <v>0</v>
      </c>
      <c r="M138" s="257"/>
      <c r="N138" s="257"/>
      <c r="O138" s="54"/>
    </row>
    <row r="139" spans="2:17" ht="27" x14ac:dyDescent="0.35">
      <c r="C139" s="257"/>
      <c r="D139" s="257"/>
      <c r="E139" s="257"/>
      <c r="F139" s="54"/>
      <c r="L139" s="257"/>
      <c r="M139" s="257"/>
      <c r="N139" s="25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103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0</v>
      </c>
      <c r="B1" s="257"/>
      <c r="C1" s="257"/>
      <c r="E1" s="257" t="s">
        <v>24</v>
      </c>
      <c r="F1" s="257"/>
      <c r="G1" s="257"/>
      <c r="I1" s="257" t="s">
        <v>87</v>
      </c>
      <c r="J1" s="257"/>
      <c r="K1" s="257"/>
      <c r="M1" s="257" t="s">
        <v>88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7" t="s">
        <v>498</v>
      </c>
      <c r="B22" s="257"/>
      <c r="C22" s="257"/>
      <c r="E22" s="257" t="s">
        <v>591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81" zoomScale="115" zoomScaleNormal="115" workbookViewId="0">
      <selection activeCell="E190" sqref="E19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2" t="s">
        <v>24</v>
      </c>
      <c r="C1" s="233"/>
      <c r="D1" s="233"/>
      <c r="E1" s="233"/>
      <c r="F1" s="234"/>
      <c r="G1" s="8"/>
      <c r="H1" s="8"/>
      <c r="I1" s="8"/>
      <c r="J1" s="22"/>
      <c r="M1" s="7"/>
      <c r="N1" s="232" t="s">
        <v>87</v>
      </c>
      <c r="O1" s="233"/>
      <c r="P1" s="233"/>
      <c r="Q1" s="233"/>
      <c r="R1" s="23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5" t="s">
        <v>18</v>
      </c>
      <c r="F53" s="236"/>
      <c r="G53" s="236"/>
      <c r="H53" s="237"/>
      <c r="I53" s="18">
        <f>F52-I51</f>
        <v>429.39999999999964</v>
      </c>
      <c r="Q53" s="235" t="s">
        <v>18</v>
      </c>
      <c r="R53" s="236"/>
      <c r="S53" s="236"/>
      <c r="T53" s="237"/>
      <c r="U53" s="18">
        <f>R52-U51</f>
        <v>508.6230000000005</v>
      </c>
    </row>
    <row r="59" spans="1:22" ht="31.15" x14ac:dyDescent="0.6">
      <c r="A59" s="7"/>
      <c r="B59" s="232" t="s">
        <v>88</v>
      </c>
      <c r="C59" s="233"/>
      <c r="D59" s="233"/>
      <c r="E59" s="233"/>
      <c r="F59" s="234"/>
      <c r="G59" s="8"/>
      <c r="H59" s="8"/>
      <c r="I59" s="8"/>
      <c r="J59" s="22"/>
      <c r="M59" s="7"/>
      <c r="N59" s="232" t="s">
        <v>89</v>
      </c>
      <c r="O59" s="233"/>
      <c r="P59" s="233"/>
      <c r="Q59" s="233"/>
      <c r="R59" s="23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5" t="s">
        <v>18</v>
      </c>
      <c r="R110" s="236"/>
      <c r="S110" s="236"/>
      <c r="T110" s="237"/>
      <c r="U110" s="18">
        <f>R109-U108</f>
        <v>419.80000000000018</v>
      </c>
    </row>
    <row r="111" spans="1:22" x14ac:dyDescent="0.25">
      <c r="E111" s="235" t="s">
        <v>18</v>
      </c>
      <c r="F111" s="236"/>
      <c r="G111" s="236"/>
      <c r="H111" s="237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8"/>
      <c r="R113" s="238"/>
      <c r="S113" s="238"/>
      <c r="T113" s="238"/>
      <c r="U113" s="159"/>
    </row>
    <row r="117" spans="1:22" ht="31.5" x14ac:dyDescent="0.5">
      <c r="A117" s="7"/>
      <c r="B117" s="232" t="s">
        <v>97</v>
      </c>
      <c r="C117" s="233"/>
      <c r="D117" s="233"/>
      <c r="E117" s="233"/>
      <c r="F117" s="234"/>
      <c r="G117" s="8"/>
      <c r="H117" s="8"/>
      <c r="I117" s="8"/>
      <c r="J117" s="22"/>
      <c r="M117" s="7"/>
      <c r="N117" s="232" t="s">
        <v>91</v>
      </c>
      <c r="O117" s="233"/>
      <c r="P117" s="233"/>
      <c r="Q117" s="233"/>
      <c r="R117" s="234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5" t="s">
        <v>18</v>
      </c>
      <c r="F168" s="236"/>
      <c r="G168" s="236"/>
      <c r="H168" s="237"/>
      <c r="I168" s="18">
        <f>F167-I166</f>
        <v>461.29999999999927</v>
      </c>
      <c r="Q168" s="235" t="s">
        <v>18</v>
      </c>
      <c r="R168" s="236"/>
      <c r="S168" s="236"/>
      <c r="T168" s="237"/>
      <c r="U168" s="18">
        <f>R167-U166</f>
        <v>537.30000000000018</v>
      </c>
    </row>
    <row r="175" spans="1:22" ht="31.5" x14ac:dyDescent="0.5">
      <c r="A175" s="7"/>
      <c r="B175" s="232" t="s">
        <v>98</v>
      </c>
      <c r="C175" s="233"/>
      <c r="D175" s="233"/>
      <c r="E175" s="233"/>
      <c r="F175" s="234"/>
      <c r="G175" s="8"/>
      <c r="H175" s="8"/>
      <c r="I175" s="8"/>
      <c r="J175" s="22"/>
      <c r="M175" s="7"/>
      <c r="N175" s="232" t="s">
        <v>93</v>
      </c>
      <c r="O175" s="233"/>
      <c r="P175" s="233"/>
      <c r="Q175" s="233"/>
      <c r="R175" s="23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>
        <v>938</v>
      </c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>
        <v>939</v>
      </c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/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8">
        <v>941</v>
      </c>
      <c r="F189" s="21">
        <v>200</v>
      </c>
      <c r="G189" s="8" t="s">
        <v>117</v>
      </c>
      <c r="H189" s="8"/>
      <c r="I189" s="14">
        <v>180</v>
      </c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8"/>
      <c r="F190" s="21">
        <v>350</v>
      </c>
      <c r="G190" s="8" t="s">
        <v>126</v>
      </c>
      <c r="H190" s="8"/>
      <c r="I190" s="14">
        <v>330</v>
      </c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4000</v>
      </c>
      <c r="G225" s="14"/>
      <c r="H225" s="14"/>
      <c r="I225" s="16">
        <f>SUM(I177:I224)</f>
        <v>3620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3960</v>
      </c>
      <c r="M226" s="1"/>
      <c r="Q226" s="12" t="s">
        <v>17</v>
      </c>
      <c r="R226" s="13">
        <f>R225*0.99</f>
        <v>0</v>
      </c>
    </row>
    <row r="227" spans="1:22" x14ac:dyDescent="0.25">
      <c r="E227" s="235" t="s">
        <v>18</v>
      </c>
      <c r="F227" s="236"/>
      <c r="G227" s="236"/>
      <c r="H227" s="237"/>
      <c r="I227" s="18">
        <f>F226-I225</f>
        <v>340</v>
      </c>
      <c r="Q227" s="235" t="s">
        <v>18</v>
      </c>
      <c r="R227" s="236"/>
      <c r="S227" s="236"/>
      <c r="T227" s="237"/>
      <c r="U227" s="18">
        <f>R226-U225</f>
        <v>0</v>
      </c>
    </row>
    <row r="234" spans="1:22" ht="31.5" x14ac:dyDescent="0.5">
      <c r="A234" s="7"/>
      <c r="B234" s="232" t="s">
        <v>94</v>
      </c>
      <c r="C234" s="233"/>
      <c r="D234" s="233"/>
      <c r="E234" s="233"/>
      <c r="F234" s="234"/>
      <c r="G234" s="8"/>
      <c r="H234" s="8"/>
      <c r="I234" s="8"/>
      <c r="J234" s="22"/>
      <c r="M234" s="7"/>
      <c r="N234" s="232" t="s">
        <v>99</v>
      </c>
      <c r="O234" s="233"/>
      <c r="P234" s="233"/>
      <c r="Q234" s="233"/>
      <c r="R234" s="23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5" t="s">
        <v>18</v>
      </c>
      <c r="F286" s="236"/>
      <c r="G286" s="236"/>
      <c r="H286" s="237"/>
      <c r="I286" s="18">
        <f>F285-I284</f>
        <v>0</v>
      </c>
      <c r="Q286" s="235" t="s">
        <v>18</v>
      </c>
      <c r="R286" s="236"/>
      <c r="S286" s="236"/>
      <c r="T286" s="237"/>
      <c r="U286" s="18">
        <f>R285-U284</f>
        <v>0</v>
      </c>
    </row>
    <row r="293" spans="1:22" ht="31.5" x14ac:dyDescent="0.5">
      <c r="A293" s="7"/>
      <c r="B293" s="232" t="s">
        <v>96</v>
      </c>
      <c r="C293" s="233"/>
      <c r="D293" s="233"/>
      <c r="E293" s="233"/>
      <c r="F293" s="234"/>
      <c r="G293" s="8"/>
      <c r="H293" s="8"/>
      <c r="I293" s="8"/>
      <c r="J293" s="22"/>
      <c r="M293" s="7"/>
      <c r="N293" s="232" t="s">
        <v>0</v>
      </c>
      <c r="O293" s="233"/>
      <c r="P293" s="233"/>
      <c r="Q293" s="233"/>
      <c r="R293" s="23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5" t="s">
        <v>18</v>
      </c>
      <c r="F345" s="236"/>
      <c r="G345" s="236"/>
      <c r="H345" s="237"/>
      <c r="I345" s="18">
        <f>F344-I343</f>
        <v>0</v>
      </c>
      <c r="Q345" s="235" t="s">
        <v>18</v>
      </c>
      <c r="R345" s="236"/>
      <c r="S345" s="236"/>
      <c r="T345" s="23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89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7" t="s">
        <v>346</v>
      </c>
      <c r="B1" s="257"/>
      <c r="C1" s="257"/>
      <c r="E1" s="257" t="s">
        <v>347</v>
      </c>
      <c r="F1" s="257"/>
      <c r="G1" s="257"/>
      <c r="I1" s="257" t="s">
        <v>348</v>
      </c>
      <c r="J1" s="257"/>
      <c r="K1" s="257"/>
      <c r="M1" s="257" t="s">
        <v>101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7" t="s">
        <v>89</v>
      </c>
      <c r="B25" s="257"/>
      <c r="C25" s="257"/>
      <c r="E25" s="257" t="s">
        <v>90</v>
      </c>
      <c r="F25" s="257"/>
      <c r="G25" s="257"/>
      <c r="I25" s="257" t="s">
        <v>630</v>
      </c>
      <c r="J25" s="257"/>
      <c r="K25" s="257"/>
      <c r="O25" s="137"/>
    </row>
    <row r="26" spans="1:15" ht="15" customHeight="1" x14ac:dyDescent="0.35">
      <c r="A26" s="257"/>
      <c r="B26" s="257"/>
      <c r="C26" s="257"/>
      <c r="E26" s="257"/>
      <c r="F26" s="257"/>
      <c r="G26" s="257"/>
      <c r="I26" s="257"/>
      <c r="J26" s="257"/>
      <c r="K26" s="257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7" t="s">
        <v>94</v>
      </c>
      <c r="B54" s="257"/>
      <c r="C54" s="257"/>
      <c r="E54" s="257" t="s">
        <v>99</v>
      </c>
      <c r="F54" s="257"/>
      <c r="G54" s="257"/>
      <c r="I54" s="257" t="s">
        <v>96</v>
      </c>
      <c r="J54" s="257"/>
      <c r="K54" s="257"/>
      <c r="O54" s="137"/>
    </row>
    <row r="55" spans="1:15" ht="15" customHeight="1" x14ac:dyDescent="0.35">
      <c r="A55" s="257"/>
      <c r="B55" s="257"/>
      <c r="C55" s="257"/>
      <c r="E55" s="257"/>
      <c r="F55" s="257"/>
      <c r="G55" s="257"/>
      <c r="I55" s="257"/>
      <c r="J55" s="257"/>
      <c r="K55" s="257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25" workbookViewId="0">
      <selection activeCell="M32" sqref="M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/>
      <c r="L33" s="74"/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443.03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7" t="s">
        <v>94</v>
      </c>
      <c r="B45" s="257"/>
      <c r="C45" s="257"/>
      <c r="F45" s="257" t="s">
        <v>99</v>
      </c>
      <c r="G45" s="257"/>
      <c r="H45" s="257"/>
      <c r="K45" s="257" t="s">
        <v>96</v>
      </c>
      <c r="L45" s="257"/>
      <c r="M45" s="257"/>
      <c r="O45" s="257" t="s">
        <v>0</v>
      </c>
      <c r="P45" s="257"/>
      <c r="Q45" s="257"/>
    </row>
    <row r="46" spans="1:17" x14ac:dyDescent="0.25">
      <c r="A46" s="257"/>
      <c r="B46" s="257"/>
      <c r="C46" s="257"/>
      <c r="F46" s="257"/>
      <c r="G46" s="257"/>
      <c r="H46" s="257"/>
      <c r="K46" s="257"/>
      <c r="L46" s="257"/>
      <c r="M46" s="257"/>
      <c r="O46" s="257"/>
      <c r="P46" s="257"/>
      <c r="Q46" s="25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7"/>
      <c r="D1" s="257"/>
      <c r="E1" s="54"/>
    </row>
    <row r="2" spans="2:13" ht="27" x14ac:dyDescent="0.35">
      <c r="C2" s="257"/>
      <c r="D2" s="25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7" t="s">
        <v>94</v>
      </c>
      <c r="B42" s="257"/>
      <c r="C42" s="257"/>
      <c r="F42" s="257" t="s">
        <v>99</v>
      </c>
      <c r="G42" s="257"/>
      <c r="H42" s="257"/>
      <c r="K42" s="257" t="s">
        <v>96</v>
      </c>
      <c r="L42" s="257"/>
      <c r="M42" s="257"/>
      <c r="O42" s="257" t="s">
        <v>0</v>
      </c>
      <c r="P42" s="257"/>
      <c r="Q42" s="257"/>
    </row>
    <row r="43" spans="1:17" x14ac:dyDescent="0.25">
      <c r="A43" s="257"/>
      <c r="B43" s="257"/>
      <c r="C43" s="257"/>
      <c r="F43" s="257"/>
      <c r="G43" s="257"/>
      <c r="H43" s="257"/>
      <c r="K43" s="257"/>
      <c r="L43" s="257"/>
      <c r="M43" s="257"/>
      <c r="O43" s="257"/>
      <c r="P43" s="257"/>
      <c r="Q43" s="2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93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0" t="s">
        <v>46</v>
      </c>
      <c r="J2" s="260"/>
      <c r="K2" s="260"/>
    </row>
    <row r="3" spans="4:12" ht="14.45" x14ac:dyDescent="0.3">
      <c r="D3" s="262" t="s">
        <v>24</v>
      </c>
      <c r="E3" s="262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3" t="s">
        <v>67</v>
      </c>
      <c r="E32" s="265">
        <f>SUM(E5:E31)</f>
        <v>4479.1264000000001</v>
      </c>
      <c r="H32" s="8"/>
      <c r="I32" s="8"/>
      <c r="J32" s="267">
        <f>SUM(J5:J31)</f>
        <v>3313.67</v>
      </c>
      <c r="K32" s="8"/>
      <c r="L32" s="8"/>
    </row>
    <row r="33" spans="4:12" x14ac:dyDescent="0.25">
      <c r="D33" s="264"/>
      <c r="E33" s="266"/>
      <c r="H33" s="258" t="s">
        <v>40</v>
      </c>
      <c r="I33" s="259"/>
      <c r="J33" s="268"/>
      <c r="K33" s="8"/>
      <c r="L33" s="8"/>
    </row>
    <row r="38" spans="4:12" x14ac:dyDescent="0.25">
      <c r="D38" s="64" t="s">
        <v>46</v>
      </c>
      <c r="I38" s="260" t="s">
        <v>46</v>
      </c>
      <c r="J38" s="260"/>
      <c r="K38" s="260"/>
    </row>
    <row r="39" spans="4:12" ht="14.45" x14ac:dyDescent="0.3">
      <c r="D39" s="262" t="s">
        <v>87</v>
      </c>
      <c r="E39" s="262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3" t="s">
        <v>67</v>
      </c>
      <c r="E63" s="26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4"/>
      <c r="E64" s="266"/>
      <c r="H64" s="258" t="s">
        <v>40</v>
      </c>
      <c r="I64" s="2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0" t="s">
        <v>46</v>
      </c>
      <c r="J68" s="260"/>
      <c r="K68" s="260"/>
    </row>
    <row r="69" spans="4:12" ht="14.45" x14ac:dyDescent="0.3">
      <c r="D69" s="262" t="s">
        <v>88</v>
      </c>
      <c r="E69" s="262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3" t="s">
        <v>67</v>
      </c>
      <c r="E94" s="265">
        <f>SUM(E71:E93)</f>
        <v>4905.3713000000007</v>
      </c>
      <c r="H94" s="258" t="s">
        <v>40</v>
      </c>
      <c r="I94" s="259"/>
      <c r="J94" s="65">
        <f>SUM(J71:J93)</f>
        <v>3693.35</v>
      </c>
      <c r="K94" s="8"/>
      <c r="L94" s="8"/>
    </row>
    <row r="95" spans="4:12" x14ac:dyDescent="0.25">
      <c r="D95" s="264"/>
      <c r="E95" s="266"/>
    </row>
    <row r="99" spans="4:12" x14ac:dyDescent="0.25">
      <c r="I99" s="260" t="s">
        <v>46</v>
      </c>
      <c r="J99" s="260"/>
      <c r="K99" s="260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8" t="s">
        <v>40</v>
      </c>
      <c r="I125" s="259"/>
      <c r="J125" s="65">
        <f>SUM(J102:J124)</f>
        <v>3644.8100000000004</v>
      </c>
      <c r="K125" s="8"/>
      <c r="L125" s="8"/>
    </row>
    <row r="126" spans="4:12" x14ac:dyDescent="0.25">
      <c r="D126" s="263" t="s">
        <v>67</v>
      </c>
      <c r="E126" s="265">
        <f>SUM(E103:E125)</f>
        <v>4954.3834999999999</v>
      </c>
    </row>
    <row r="127" spans="4:12" x14ac:dyDescent="0.25">
      <c r="D127" s="264"/>
      <c r="E127" s="266"/>
    </row>
    <row r="129" spans="4:12" x14ac:dyDescent="0.25">
      <c r="I129" s="260" t="s">
        <v>46</v>
      </c>
      <c r="J129" s="260"/>
      <c r="K129" s="260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3" t="s">
        <v>67</v>
      </c>
      <c r="E156" s="265">
        <f>SUM(E133:E155)</f>
        <v>5152.3458999999993</v>
      </c>
      <c r="H156" s="258" t="s">
        <v>40</v>
      </c>
      <c r="I156" s="259"/>
      <c r="J156" s="65">
        <f>SUM(J132:J155)</f>
        <v>4130.47</v>
      </c>
      <c r="K156" s="8"/>
      <c r="L156" s="8"/>
    </row>
    <row r="157" spans="4:12" x14ac:dyDescent="0.25">
      <c r="D157" s="264"/>
      <c r="E157" s="266"/>
    </row>
    <row r="160" spans="4:12" x14ac:dyDescent="0.25">
      <c r="I160" s="260" t="s">
        <v>46</v>
      </c>
      <c r="J160" s="260"/>
      <c r="K160" s="260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8" t="s">
        <v>40</v>
      </c>
      <c r="I186" s="259"/>
      <c r="J186" s="65">
        <f>SUM(J163:J185)</f>
        <v>3760.8699999999994</v>
      </c>
      <c r="K186" s="8"/>
      <c r="L186" s="8"/>
    </row>
    <row r="187" spans="4:12" x14ac:dyDescent="0.25">
      <c r="D187" s="263" t="s">
        <v>67</v>
      </c>
      <c r="E187" s="269">
        <f>SUM(E164:E186)</f>
        <v>5361.7755000000006</v>
      </c>
    </row>
    <row r="188" spans="4:12" x14ac:dyDescent="0.25">
      <c r="D188" s="264"/>
      <c r="E188" s="270"/>
    </row>
    <row r="190" spans="4:12" x14ac:dyDescent="0.25">
      <c r="I190" s="260" t="s">
        <v>46</v>
      </c>
      <c r="J190" s="260"/>
      <c r="K190" s="260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101.67000000000007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340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921.57999999999993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443.03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1.7325000000000159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212.89999999999964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58" t="s">
        <v>40</v>
      </c>
      <c r="I216" s="259"/>
      <c r="J216" s="65">
        <f>SUM(J193:J215)</f>
        <v>1749.4</v>
      </c>
      <c r="K216" s="8"/>
      <c r="L216" s="8"/>
    </row>
    <row r="217" spans="4:12" x14ac:dyDescent="0.25">
      <c r="D217" s="263" t="s">
        <v>67</v>
      </c>
      <c r="E217" s="271">
        <f>SUM(E194:E216)</f>
        <v>3602.4132999999993</v>
      </c>
    </row>
    <row r="218" spans="4:12" x14ac:dyDescent="0.25">
      <c r="D218" s="264"/>
      <c r="E218" s="272"/>
    </row>
    <row r="220" spans="4:12" x14ac:dyDescent="0.25">
      <c r="I220" s="260" t="s">
        <v>46</v>
      </c>
      <c r="J220" s="260"/>
      <c r="K220" s="260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3" t="s">
        <v>67</v>
      </c>
      <c r="E246" s="265">
        <f>SUM(E224:E244)</f>
        <v>0</v>
      </c>
      <c r="H246" s="258" t="s">
        <v>40</v>
      </c>
      <c r="I246" s="259"/>
      <c r="J246" s="65">
        <f>SUM(J223:J245)</f>
        <v>0</v>
      </c>
      <c r="K246" s="8"/>
      <c r="L246" s="8"/>
    </row>
    <row r="247" spans="4:12" x14ac:dyDescent="0.25">
      <c r="D247" s="264"/>
      <c r="E247" s="266"/>
    </row>
    <row r="250" spans="4:12" x14ac:dyDescent="0.25">
      <c r="I250" s="260" t="s">
        <v>46</v>
      </c>
      <c r="J250" s="260"/>
      <c r="K250" s="260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3" t="s">
        <v>67</v>
      </c>
      <c r="E276" s="265">
        <f>SUM(E254:E274)</f>
        <v>0</v>
      </c>
      <c r="H276" s="258" t="s">
        <v>40</v>
      </c>
      <c r="I276" s="259"/>
      <c r="J276" s="65">
        <f>SUM(J253:J275)</f>
        <v>0</v>
      </c>
      <c r="K276" s="8"/>
      <c r="L276" s="8"/>
    </row>
    <row r="277" spans="4:12" x14ac:dyDescent="0.25">
      <c r="D277" s="264"/>
      <c r="E277" s="266"/>
    </row>
    <row r="281" spans="4:12" x14ac:dyDescent="0.25">
      <c r="I281" s="260" t="s">
        <v>46</v>
      </c>
      <c r="J281" s="260"/>
      <c r="K281" s="260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3" t="s">
        <v>67</v>
      </c>
      <c r="E307" s="265">
        <f>SUM(E285:E305)</f>
        <v>0</v>
      </c>
      <c r="H307" s="258" t="s">
        <v>40</v>
      </c>
      <c r="I307" s="259"/>
      <c r="J307" s="65">
        <f>SUM(J284:J306)</f>
        <v>0</v>
      </c>
      <c r="K307" s="8"/>
      <c r="L307" s="8"/>
    </row>
    <row r="308" spans="4:12" x14ac:dyDescent="0.25">
      <c r="D308" s="264"/>
      <c r="E308" s="266"/>
    </row>
    <row r="312" spans="4:12" x14ac:dyDescent="0.25">
      <c r="I312" s="260" t="s">
        <v>46</v>
      </c>
      <c r="J312" s="260"/>
      <c r="K312" s="260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3" t="s">
        <v>67</v>
      </c>
      <c r="E338" s="265">
        <f>SUM(E316:E336)</f>
        <v>0</v>
      </c>
      <c r="H338" s="258" t="s">
        <v>40</v>
      </c>
      <c r="I338" s="259"/>
      <c r="J338" s="65">
        <f>SUM(J315:J337)</f>
        <v>0</v>
      </c>
      <c r="K338" s="8"/>
      <c r="L338" s="8"/>
    </row>
    <row r="339" spans="4:12" x14ac:dyDescent="0.25">
      <c r="D339" s="264"/>
      <c r="E339" s="266"/>
    </row>
    <row r="343" spans="4:12" x14ac:dyDescent="0.25">
      <c r="I343" s="260" t="s">
        <v>46</v>
      </c>
      <c r="J343" s="260"/>
      <c r="K343" s="260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3" t="s">
        <v>67</v>
      </c>
      <c r="E369" s="265">
        <f>SUM(E347:E367)</f>
        <v>0</v>
      </c>
      <c r="H369" s="258" t="s">
        <v>40</v>
      </c>
      <c r="I369" s="259"/>
      <c r="J369" s="65">
        <f>SUM(J346:J368)</f>
        <v>0</v>
      </c>
      <c r="K369" s="8"/>
      <c r="L369" s="8"/>
    </row>
    <row r="370" spans="4:12" x14ac:dyDescent="0.25">
      <c r="D370" s="264"/>
      <c r="E370" s="26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4">
        <f>utilidad!E32</f>
        <v>4479.1264000000001</v>
      </c>
      <c r="D3" s="224">
        <f>utilidad!E63</f>
        <v>4489.0032000000001</v>
      </c>
      <c r="E3" s="224">
        <f>utilidad!E94</f>
        <v>4905.3713000000007</v>
      </c>
      <c r="F3" s="224">
        <f>utilidad!E126</f>
        <v>4954.3834999999999</v>
      </c>
      <c r="G3" s="224">
        <f>utilidad!E156</f>
        <v>5152.3458999999993</v>
      </c>
      <c r="H3" s="224">
        <f>utilidad!E187</f>
        <v>5361.7755000000006</v>
      </c>
      <c r="I3" s="224">
        <f>utilidad!E217</f>
        <v>3602.4132999999993</v>
      </c>
      <c r="J3" s="224">
        <f>utilidad!E246</f>
        <v>0</v>
      </c>
      <c r="K3" s="224">
        <f>utilidad!E276</f>
        <v>0</v>
      </c>
      <c r="L3" s="224">
        <f>utilidad!E307</f>
        <v>0</v>
      </c>
      <c r="M3" s="224">
        <f>utilidad!E338</f>
        <v>0</v>
      </c>
      <c r="N3" s="224">
        <f>utilidad!E369</f>
        <v>0</v>
      </c>
    </row>
    <row r="4" spans="2:14" ht="14.45" x14ac:dyDescent="0.3">
      <c r="B4" s="6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</row>
    <row r="5" spans="2:14" ht="14.45" x14ac:dyDescent="0.3">
      <c r="B5" s="6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</row>
    <row r="6" spans="2:14" ht="14.45" x14ac:dyDescent="0.3">
      <c r="B6" s="64" t="s">
        <v>106</v>
      </c>
      <c r="C6" s="225">
        <f>SUM(C3:C5)</f>
        <v>4479.1264000000001</v>
      </c>
      <c r="D6" s="225">
        <f t="shared" ref="D6:N6" si="0">SUM(D3:D5)</f>
        <v>4489.0032000000001</v>
      </c>
      <c r="E6" s="225">
        <f t="shared" si="0"/>
        <v>4905.3713000000007</v>
      </c>
      <c r="F6" s="225">
        <f t="shared" si="0"/>
        <v>4954.3834999999999</v>
      </c>
      <c r="G6" s="225">
        <f t="shared" si="0"/>
        <v>5152.3458999999993</v>
      </c>
      <c r="H6" s="225">
        <f t="shared" si="0"/>
        <v>5361.7755000000006</v>
      </c>
      <c r="I6" s="225">
        <f t="shared" si="0"/>
        <v>3602.4132999999993</v>
      </c>
      <c r="J6" s="225">
        <f t="shared" si="0"/>
        <v>0</v>
      </c>
      <c r="K6" s="225">
        <f t="shared" si="0"/>
        <v>0</v>
      </c>
      <c r="L6" s="225">
        <f t="shared" si="0"/>
        <v>0</v>
      </c>
      <c r="M6" s="225">
        <f t="shared" si="0"/>
        <v>0</v>
      </c>
      <c r="N6" s="225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6">
        <f>utilidad!J32</f>
        <v>3313.67</v>
      </c>
      <c r="D8" s="226">
        <f>utilidad!J64</f>
        <v>3776.38</v>
      </c>
      <c r="E8" s="226">
        <f>utilidad!J94</f>
        <v>3693.35</v>
      </c>
      <c r="F8" s="226">
        <f>utilidad!J125</f>
        <v>3644.8100000000004</v>
      </c>
      <c r="G8" s="226">
        <f>utilidad!J156</f>
        <v>4130.47</v>
      </c>
      <c r="H8" s="226">
        <f>utilidad!J186</f>
        <v>3760.8699999999994</v>
      </c>
      <c r="I8" s="226">
        <f>utilidad!J216</f>
        <v>1749.4</v>
      </c>
      <c r="J8" s="226">
        <f>utilidad!J246</f>
        <v>0</v>
      </c>
      <c r="K8" s="226">
        <f>utilidad!J276</f>
        <v>0</v>
      </c>
      <c r="L8" s="226">
        <f>utilidad!J307</f>
        <v>0</v>
      </c>
      <c r="M8" s="226">
        <f>utilidad!J338</f>
        <v>0</v>
      </c>
      <c r="N8" s="226">
        <f>utilidad!J369</f>
        <v>0</v>
      </c>
    </row>
    <row r="9" spans="2:14" ht="14.45" x14ac:dyDescent="0.3">
      <c r="B9" s="64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</row>
    <row r="10" spans="2:14" ht="14.45" x14ac:dyDescent="0.3">
      <c r="B10" s="64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</row>
    <row r="11" spans="2:14" x14ac:dyDescent="0.25">
      <c r="B11" s="64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</row>
    <row r="12" spans="2:14" x14ac:dyDescent="0.25">
      <c r="B12" s="64" t="s">
        <v>107</v>
      </c>
      <c r="C12" s="227">
        <f>SUM(C8:C11)</f>
        <v>3313.67</v>
      </c>
      <c r="D12" s="227">
        <f>SUM(D8:D11)</f>
        <v>3776.38</v>
      </c>
      <c r="E12" s="227">
        <f t="shared" ref="E12:F12" si="1">SUM(E8:E11)</f>
        <v>3693.35</v>
      </c>
      <c r="F12" s="227">
        <f t="shared" si="1"/>
        <v>3644.8100000000004</v>
      </c>
      <c r="G12" s="227">
        <f t="shared" ref="G12" si="2">SUM(G8:G11)</f>
        <v>4130.47</v>
      </c>
      <c r="H12" s="227">
        <f t="shared" ref="H12" si="3">SUM(H8:H11)</f>
        <v>3760.8699999999994</v>
      </c>
      <c r="I12" s="227">
        <f t="shared" ref="I12" si="4">SUM(I8:I11)</f>
        <v>1749.4</v>
      </c>
      <c r="J12" s="227">
        <f t="shared" ref="J12" si="5">SUM(J8:J11)</f>
        <v>0</v>
      </c>
      <c r="K12" s="227">
        <f t="shared" ref="K12" si="6">SUM(K8:K11)</f>
        <v>0</v>
      </c>
      <c r="L12" s="227">
        <f t="shared" ref="L12" si="7">SUM(L8:L11)</f>
        <v>0</v>
      </c>
      <c r="M12" s="227">
        <f t="shared" ref="M12" si="8">SUM(M8:M11)</f>
        <v>0</v>
      </c>
      <c r="N12" s="227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3">
        <f>C6-C12</f>
        <v>1165.4564</v>
      </c>
      <c r="D15" s="223">
        <f>D6-D8</f>
        <v>712.6232</v>
      </c>
      <c r="E15" s="223">
        <f t="shared" ref="E15:N15" si="10">E6-E8</f>
        <v>1212.0213000000008</v>
      </c>
      <c r="F15" s="223">
        <f t="shared" si="10"/>
        <v>1309.5734999999995</v>
      </c>
      <c r="G15" s="223">
        <f t="shared" si="10"/>
        <v>1021.8758999999991</v>
      </c>
      <c r="H15" s="223">
        <f t="shared" si="10"/>
        <v>1600.9055000000012</v>
      </c>
      <c r="I15" s="223">
        <f t="shared" si="10"/>
        <v>1853.0132999999992</v>
      </c>
      <c r="J15" s="223">
        <f t="shared" si="10"/>
        <v>0</v>
      </c>
      <c r="K15" s="223">
        <f t="shared" si="10"/>
        <v>0</v>
      </c>
      <c r="L15" s="223">
        <f t="shared" si="10"/>
        <v>0</v>
      </c>
      <c r="M15" s="223">
        <f t="shared" si="10"/>
        <v>0</v>
      </c>
      <c r="N15" s="223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9" sqref="G9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</cols>
  <sheetData>
    <row r="1" spans="1:10" ht="26.25" x14ac:dyDescent="0.4">
      <c r="C1" s="241" t="s">
        <v>92</v>
      </c>
      <c r="D1" s="241"/>
      <c r="E1" s="241"/>
    </row>
    <row r="2" spans="1:10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7">
        <v>45114</v>
      </c>
      <c r="B3" s="8" t="s">
        <v>149</v>
      </c>
      <c r="C3" s="8" t="s">
        <v>365</v>
      </c>
      <c r="D3" s="8" t="s">
        <v>131</v>
      </c>
      <c r="E3" s="123">
        <v>30331501</v>
      </c>
      <c r="F3" s="14">
        <v>230</v>
      </c>
      <c r="G3" s="8" t="s">
        <v>133</v>
      </c>
      <c r="H3" s="8"/>
      <c r="I3" s="27">
        <v>210</v>
      </c>
      <c r="J3" s="8">
        <v>625</v>
      </c>
    </row>
    <row r="4" spans="1:10" x14ac:dyDescent="0.25">
      <c r="A4" s="7">
        <v>45117</v>
      </c>
      <c r="B4" s="8" t="s">
        <v>570</v>
      </c>
      <c r="C4" s="8" t="s">
        <v>365</v>
      </c>
      <c r="D4" s="8" t="s">
        <v>696</v>
      </c>
      <c r="E4" s="222">
        <v>30331490</v>
      </c>
      <c r="F4" s="14">
        <v>241.92</v>
      </c>
      <c r="G4" s="8" t="s">
        <v>126</v>
      </c>
      <c r="H4" s="8"/>
      <c r="I4" s="27">
        <v>210</v>
      </c>
      <c r="J4" s="8">
        <v>625</v>
      </c>
    </row>
    <row r="5" spans="1:10" x14ac:dyDescent="0.25">
      <c r="A5" s="7">
        <v>45124</v>
      </c>
      <c r="B5" s="8" t="s">
        <v>570</v>
      </c>
      <c r="C5" s="8" t="s">
        <v>365</v>
      </c>
      <c r="D5" s="8" t="s">
        <v>131</v>
      </c>
      <c r="E5" s="123">
        <v>30331830</v>
      </c>
      <c r="F5" s="14">
        <v>230</v>
      </c>
      <c r="G5" s="8" t="s">
        <v>126</v>
      </c>
      <c r="H5" s="8"/>
      <c r="I5" s="27">
        <v>210</v>
      </c>
      <c r="J5" s="8">
        <v>625</v>
      </c>
    </row>
    <row r="6" spans="1:10" x14ac:dyDescent="0.25">
      <c r="F6" s="50">
        <f>SUM(F3:F5)</f>
        <v>701.92</v>
      </c>
      <c r="I6" s="50">
        <f>SUM(I3:I5)</f>
        <v>630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5" t="s">
        <v>18</v>
      </c>
      <c r="F38" s="236"/>
      <c r="G38" s="236"/>
      <c r="H38" s="237"/>
      <c r="I38" s="18">
        <f>F37-I36</f>
        <v>73.396400000000085</v>
      </c>
      <c r="J38" s="17"/>
      <c r="R38" s="235" t="s">
        <v>18</v>
      </c>
      <c r="S38" s="236"/>
      <c r="T38" s="236"/>
      <c r="U38" s="23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5" t="s">
        <v>18</v>
      </c>
      <c r="F80" s="236"/>
      <c r="G80" s="236"/>
      <c r="H80" s="237"/>
      <c r="I80" s="18">
        <f>F79-I78</f>
        <v>116.23340000000007</v>
      </c>
      <c r="R80" s="235" t="s">
        <v>18</v>
      </c>
      <c r="S80" s="236"/>
      <c r="T80" s="236"/>
      <c r="U80" s="23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5" t="s">
        <v>18</v>
      </c>
      <c r="F123" s="236"/>
      <c r="G123" s="236"/>
      <c r="H123" s="237"/>
      <c r="I123" s="18">
        <f>F122-I121</f>
        <v>61.100000000000023</v>
      </c>
      <c r="R123" s="235" t="s">
        <v>18</v>
      </c>
      <c r="S123" s="236"/>
      <c r="T123" s="236"/>
      <c r="U123" s="23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2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5" t="s">
        <v>18</v>
      </c>
      <c r="F168" s="236"/>
      <c r="G168" s="236"/>
      <c r="H168" s="237"/>
      <c r="I168" s="18">
        <f>F167-I166</f>
        <v>100.30079999999998</v>
      </c>
      <c r="R168" s="235" t="s">
        <v>18</v>
      </c>
      <c r="S168" s="236"/>
      <c r="T168" s="236"/>
      <c r="U168" s="23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5" t="s">
        <v>18</v>
      </c>
      <c r="F211" s="236"/>
      <c r="G211" s="236"/>
      <c r="H211" s="237"/>
      <c r="I211" s="18">
        <f>F210-I209</f>
        <v>0</v>
      </c>
      <c r="R211" s="235" t="s">
        <v>18</v>
      </c>
      <c r="S211" s="236"/>
      <c r="T211" s="236"/>
      <c r="U211" s="23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5" t="s">
        <v>18</v>
      </c>
      <c r="F254" s="236"/>
      <c r="G254" s="236"/>
      <c r="H254" s="237"/>
      <c r="I254" s="18">
        <f>F253-I252</f>
        <v>0</v>
      </c>
      <c r="R254" s="235" t="s">
        <v>18</v>
      </c>
      <c r="S254" s="236"/>
      <c r="T254" s="236"/>
      <c r="U254" s="23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5" t="s">
        <v>18</v>
      </c>
      <c r="G24" s="236"/>
      <c r="H24" s="236"/>
      <c r="I24" s="237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5" t="s">
        <v>18</v>
      </c>
      <c r="G52" s="236"/>
      <c r="H52" s="236"/>
      <c r="I52" s="237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5" t="s">
        <v>18</v>
      </c>
      <c r="G79" s="236"/>
      <c r="H79" s="236"/>
      <c r="I79" s="237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5" t="s">
        <v>18</v>
      </c>
      <c r="G105" s="236"/>
      <c r="H105" s="236"/>
      <c r="I105" s="237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5" t="s">
        <v>18</v>
      </c>
      <c r="G131" s="236"/>
      <c r="H131" s="236"/>
      <c r="I131" s="237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5" t="s">
        <v>18</v>
      </c>
      <c r="G159" s="236"/>
      <c r="H159" s="236"/>
      <c r="I159" s="237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5" t="s">
        <v>18</v>
      </c>
      <c r="G185" s="236"/>
      <c r="H185" s="236"/>
      <c r="I185" s="237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A90" sqref="A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5" t="s">
        <v>18</v>
      </c>
      <c r="G24" s="236"/>
      <c r="H24" s="236"/>
      <c r="I24" s="237"/>
      <c r="J24" s="30">
        <f>G23-J22</f>
        <v>43.5</v>
      </c>
      <c r="R24" s="235" t="s">
        <v>18</v>
      </c>
      <c r="S24" s="236"/>
      <c r="T24" s="236"/>
      <c r="U24" s="237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5" t="s">
        <v>18</v>
      </c>
      <c r="G52" s="236"/>
      <c r="H52" s="236"/>
      <c r="I52" s="237"/>
      <c r="J52" s="30">
        <f>G51-J50</f>
        <v>92.650000000000091</v>
      </c>
      <c r="R52" s="235" t="s">
        <v>18</v>
      </c>
      <c r="S52" s="236"/>
      <c r="T52" s="236"/>
      <c r="U52" s="237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5" t="s">
        <v>18</v>
      </c>
      <c r="G80" s="236"/>
      <c r="H80" s="236"/>
      <c r="I80" s="237"/>
      <c r="J80" s="30">
        <f>G79-J78</f>
        <v>69.599999999999909</v>
      </c>
      <c r="R80" s="235" t="s">
        <v>18</v>
      </c>
      <c r="S80" s="236"/>
      <c r="T80" s="236"/>
      <c r="U80" s="237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/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5" t="s">
        <v>18</v>
      </c>
      <c r="G107" s="236"/>
      <c r="H107" s="236"/>
      <c r="I107" s="237"/>
      <c r="J107" s="30">
        <f>G106-J105</f>
        <v>34.799999999999955</v>
      </c>
      <c r="R107" s="235" t="s">
        <v>18</v>
      </c>
      <c r="S107" s="236"/>
      <c r="T107" s="236"/>
      <c r="U107" s="237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5" t="s">
        <v>18</v>
      </c>
      <c r="G135" s="236"/>
      <c r="H135" s="236"/>
      <c r="I135" s="237"/>
      <c r="J135" s="30">
        <f>G134-J133</f>
        <v>0</v>
      </c>
      <c r="R135" s="235" t="s">
        <v>18</v>
      </c>
      <c r="S135" s="236"/>
      <c r="T135" s="236"/>
      <c r="U135" s="237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5" t="s">
        <v>18</v>
      </c>
      <c r="G164" s="236"/>
      <c r="H164" s="236"/>
      <c r="I164" s="237"/>
      <c r="J164" s="30">
        <f>G163-J162</f>
        <v>0</v>
      </c>
      <c r="R164" s="235" t="s">
        <v>18</v>
      </c>
      <c r="S164" s="236"/>
      <c r="T164" s="236"/>
      <c r="U164" s="23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228" zoomScale="115" zoomScaleNormal="115" workbookViewId="0">
      <selection activeCell="W205" sqref="W205:AB22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6.7109375" customWidth="1"/>
    <col min="25" max="25" width="14.28515625" customWidth="1"/>
    <col min="26" max="26" width="18.425781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0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0" t="s">
        <v>538</v>
      </c>
      <c r="X84" s="2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0"/>
      <c r="X85" s="2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0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8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8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8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8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8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8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8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0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8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8" x14ac:dyDescent="0.25">
      <c r="G201" s="36"/>
      <c r="H201" s="36"/>
    </row>
    <row r="204" spans="1:28" ht="15.75" thickBot="1" x14ac:dyDescent="0.3"/>
    <row r="205" spans="1:28" ht="48" thickBot="1" x14ac:dyDescent="0.45">
      <c r="C205" s="241" t="s">
        <v>92</v>
      </c>
      <c r="D205" s="241"/>
      <c r="E205" s="241"/>
      <c r="N205" s="241" t="s">
        <v>93</v>
      </c>
      <c r="O205" s="241"/>
      <c r="P205" s="241"/>
      <c r="W205" s="274" t="s">
        <v>533</v>
      </c>
      <c r="X205" s="275" t="s">
        <v>534</v>
      </c>
      <c r="Y205" s="275" t="s">
        <v>535</v>
      </c>
      <c r="Z205" s="275" t="s">
        <v>536</v>
      </c>
      <c r="AA205" s="275" t="s">
        <v>537</v>
      </c>
      <c r="AB205" s="275" t="s">
        <v>7</v>
      </c>
    </row>
    <row r="206" spans="1:28" ht="15.75" thickBot="1" x14ac:dyDescent="0.3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  <c r="W206" s="276">
        <v>1</v>
      </c>
      <c r="X206" s="277">
        <v>101292289</v>
      </c>
      <c r="Y206" s="277"/>
      <c r="Z206" s="277">
        <v>7183511506</v>
      </c>
      <c r="AA206" s="278"/>
      <c r="AB206" s="280">
        <v>250</v>
      </c>
    </row>
    <row r="207" spans="1:28" ht="15.75" thickBot="1" x14ac:dyDescent="0.3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  <c r="W207" s="276">
        <v>2</v>
      </c>
      <c r="X207" s="277">
        <v>101292289</v>
      </c>
      <c r="Y207" s="277"/>
      <c r="Z207" s="277">
        <v>7184400996</v>
      </c>
      <c r="AA207" s="278"/>
      <c r="AB207" s="280">
        <v>175</v>
      </c>
    </row>
    <row r="208" spans="1:28" ht="15.75" thickBot="1" x14ac:dyDescent="0.3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  <c r="W208" s="276">
        <v>3</v>
      </c>
      <c r="X208" s="277">
        <v>101292289</v>
      </c>
      <c r="Y208" s="277"/>
      <c r="Z208" s="277">
        <v>7184423362</v>
      </c>
      <c r="AA208" s="278"/>
      <c r="AB208" s="280">
        <v>175</v>
      </c>
    </row>
    <row r="209" spans="1:28" ht="15.75" thickBot="1" x14ac:dyDescent="0.3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  <c r="W209" s="276">
        <v>4</v>
      </c>
      <c r="X209" s="277">
        <v>101292289</v>
      </c>
      <c r="Y209" s="277"/>
      <c r="Z209" s="277">
        <v>7183641795</v>
      </c>
      <c r="AA209" s="278"/>
      <c r="AB209" s="280">
        <v>250</v>
      </c>
    </row>
    <row r="210" spans="1:28" ht="15.75" thickBot="1" x14ac:dyDescent="0.3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  <c r="W210" s="276">
        <v>5</v>
      </c>
      <c r="X210" s="277">
        <v>101292289</v>
      </c>
      <c r="Y210" s="277"/>
      <c r="Z210" s="277">
        <v>7184425645</v>
      </c>
      <c r="AA210" s="278"/>
      <c r="AB210" s="280">
        <v>250</v>
      </c>
    </row>
    <row r="211" spans="1:28" ht="15.75" thickBot="1" x14ac:dyDescent="0.3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  <c r="W211" s="276">
        <v>6</v>
      </c>
      <c r="X211" s="277">
        <v>101292289</v>
      </c>
      <c r="Y211" s="277"/>
      <c r="Z211" s="277">
        <v>7184155088</v>
      </c>
      <c r="AA211" s="278"/>
      <c r="AB211" s="280">
        <v>250</v>
      </c>
    </row>
    <row r="212" spans="1:28" ht="15.75" thickBot="1" x14ac:dyDescent="0.3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  <c r="W212" s="276">
        <v>7</v>
      </c>
      <c r="X212" s="277">
        <v>101292289</v>
      </c>
      <c r="Y212" s="277"/>
      <c r="Z212" s="277">
        <v>7184423363</v>
      </c>
      <c r="AA212" s="278"/>
      <c r="AB212" s="280">
        <v>250</v>
      </c>
    </row>
    <row r="213" spans="1:28" ht="15.75" thickBot="1" x14ac:dyDescent="0.3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  <c r="W213" s="276">
        <v>8</v>
      </c>
      <c r="X213" s="277">
        <v>101292289</v>
      </c>
      <c r="Y213" s="277"/>
      <c r="Z213" s="277">
        <v>7184270782</v>
      </c>
      <c r="AA213" s="278"/>
      <c r="AB213" s="280">
        <v>175</v>
      </c>
    </row>
    <row r="214" spans="1:28" ht="15.75" thickBot="1" x14ac:dyDescent="0.3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  <c r="W214" s="276">
        <v>9</v>
      </c>
      <c r="X214" s="277">
        <v>101292289</v>
      </c>
      <c r="Y214" s="277"/>
      <c r="Z214" s="277">
        <v>7184161434</v>
      </c>
      <c r="AA214" s="278"/>
      <c r="AB214" s="280">
        <v>175</v>
      </c>
    </row>
    <row r="215" spans="1:28" ht="15.75" thickBot="1" x14ac:dyDescent="0.3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  <c r="W215" s="276">
        <v>10</v>
      </c>
      <c r="X215" s="277">
        <v>101292289</v>
      </c>
      <c r="Y215" s="277"/>
      <c r="Z215" s="277">
        <v>7184188101</v>
      </c>
      <c r="AA215" s="278"/>
      <c r="AB215" s="280">
        <v>175</v>
      </c>
    </row>
    <row r="216" spans="1:28" ht="15.75" thickBot="1" x14ac:dyDescent="0.3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  <c r="W216" s="276">
        <v>11</v>
      </c>
      <c r="X216" s="277">
        <v>101292289</v>
      </c>
      <c r="Y216" s="278"/>
      <c r="Z216" s="277">
        <v>7184034593</v>
      </c>
      <c r="AA216" s="278"/>
      <c r="AB216" s="281">
        <v>274</v>
      </c>
    </row>
    <row r="217" spans="1:28" ht="15.75" thickBot="1" x14ac:dyDescent="0.3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  <c r="W217" s="276">
        <v>12</v>
      </c>
      <c r="X217" s="277">
        <v>101292289</v>
      </c>
      <c r="Y217" s="278"/>
      <c r="Z217" s="277">
        <v>7184270783</v>
      </c>
      <c r="AA217" s="278"/>
      <c r="AB217" s="278"/>
    </row>
    <row r="218" spans="1:28" ht="15.75" thickBot="1" x14ac:dyDescent="0.3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14">
        <v>8028696156</v>
      </c>
      <c r="G218" s="39">
        <v>175</v>
      </c>
      <c r="H218" s="39"/>
      <c r="I218" s="39">
        <f t="shared" si="4"/>
        <v>150</v>
      </c>
      <c r="J218" s="78"/>
      <c r="L218" s="37"/>
      <c r="M218" s="38"/>
      <c r="N218" s="38"/>
      <c r="O218" s="38"/>
      <c r="P218" s="38"/>
      <c r="Q218" s="38"/>
      <c r="R218" s="39"/>
      <c r="S218" s="39"/>
      <c r="T218" s="39"/>
      <c r="W218" s="276">
        <v>13</v>
      </c>
      <c r="X218" s="277">
        <v>101292289</v>
      </c>
      <c r="Y218" s="278"/>
      <c r="Z218" s="277">
        <v>7183957785</v>
      </c>
      <c r="AA218" s="278"/>
      <c r="AB218" s="278"/>
    </row>
    <row r="219" spans="1:28" ht="15.75" thickBot="1" x14ac:dyDescent="0.3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14">
        <v>8028696173</v>
      </c>
      <c r="G219" s="39">
        <v>175</v>
      </c>
      <c r="H219" s="39" t="s">
        <v>718</v>
      </c>
      <c r="I219" s="39">
        <v>164</v>
      </c>
      <c r="J219" s="78"/>
      <c r="L219" s="37"/>
      <c r="M219" s="38"/>
      <c r="N219" s="38"/>
      <c r="O219" s="38"/>
      <c r="P219" s="38"/>
      <c r="Q219" s="38"/>
      <c r="R219" s="39"/>
      <c r="S219" s="39"/>
      <c r="T219" s="39"/>
      <c r="W219" s="276">
        <v>14</v>
      </c>
      <c r="X219" s="277">
        <v>101292289</v>
      </c>
      <c r="Y219" s="278"/>
      <c r="Z219" s="277">
        <v>7184294639</v>
      </c>
      <c r="AA219" s="278"/>
      <c r="AB219" s="280">
        <v>250</v>
      </c>
    </row>
    <row r="220" spans="1:28" ht="15.75" thickBot="1" x14ac:dyDescent="0.3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14">
        <v>8028694816</v>
      </c>
      <c r="G220" s="39">
        <v>250</v>
      </c>
      <c r="H220" s="39"/>
      <c r="I220" s="39">
        <f t="shared" si="4"/>
        <v>200</v>
      </c>
      <c r="J220" s="78"/>
      <c r="L220" s="37"/>
      <c r="M220" s="38"/>
      <c r="N220" s="38"/>
      <c r="O220" s="38"/>
      <c r="P220" s="38"/>
      <c r="Q220" s="38"/>
      <c r="R220" s="39"/>
      <c r="S220" s="39"/>
      <c r="T220" s="39"/>
      <c r="W220" s="276">
        <v>15</v>
      </c>
      <c r="X220" s="277">
        <v>101292289</v>
      </c>
      <c r="Y220" s="278"/>
      <c r="Z220" s="277">
        <v>7183686509</v>
      </c>
      <c r="AA220" s="278"/>
      <c r="AB220" s="281">
        <v>250</v>
      </c>
    </row>
    <row r="221" spans="1:28" ht="15.75" thickBot="1" x14ac:dyDescent="0.3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5">
        <v>8028700515</v>
      </c>
      <c r="G221" s="39">
        <v>250</v>
      </c>
      <c r="H221" s="39"/>
      <c r="I221" s="39">
        <f t="shared" si="4"/>
        <v>200</v>
      </c>
      <c r="J221" s="78"/>
      <c r="L221" s="37"/>
      <c r="M221" s="38"/>
      <c r="N221" s="38"/>
      <c r="O221" s="38"/>
      <c r="P221" s="38"/>
      <c r="Q221" s="38"/>
      <c r="R221" s="39"/>
      <c r="S221" s="39"/>
      <c r="T221" s="39"/>
      <c r="W221" s="279"/>
      <c r="X221" s="278"/>
      <c r="Y221" s="278"/>
      <c r="Z221" s="278"/>
      <c r="AA221" s="278"/>
      <c r="AB221" s="277">
        <v>2899</v>
      </c>
    </row>
    <row r="222" spans="1:28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5">
        <v>8028700528</v>
      </c>
      <c r="G222" s="39">
        <v>250</v>
      </c>
      <c r="H222" s="39"/>
      <c r="I222" s="39">
        <f t="shared" si="4"/>
        <v>200</v>
      </c>
      <c r="J222" s="78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8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5">
        <v>8028700522</v>
      </c>
      <c r="G223" s="39">
        <v>250</v>
      </c>
      <c r="H223" s="39"/>
      <c r="I223" s="39">
        <f t="shared" si="4"/>
        <v>200</v>
      </c>
      <c r="J223" s="78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8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5">
        <v>8028700556</v>
      </c>
      <c r="G224" s="39">
        <v>175</v>
      </c>
      <c r="H224" s="39"/>
      <c r="I224" s="39">
        <f t="shared" si="4"/>
        <v>150</v>
      </c>
      <c r="J224" s="78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5">
        <v>8028700535</v>
      </c>
      <c r="G225" s="39">
        <v>175</v>
      </c>
      <c r="H225" s="39"/>
      <c r="I225" s="39">
        <f t="shared" si="4"/>
        <v>150</v>
      </c>
      <c r="J225" s="78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5">
        <v>8028701229</v>
      </c>
      <c r="G226" s="39">
        <v>175</v>
      </c>
      <c r="H226" s="39"/>
      <c r="I226" s="39">
        <f t="shared" si="4"/>
        <v>150</v>
      </c>
      <c r="J226" s="78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221">
        <v>8028701076</v>
      </c>
      <c r="G227" s="39">
        <v>620</v>
      </c>
      <c r="H227" s="39"/>
      <c r="I227" s="39">
        <v>600</v>
      </c>
      <c r="J227" s="78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0">
        <v>8028701242</v>
      </c>
      <c r="G228" s="39">
        <v>220</v>
      </c>
      <c r="H228" s="39" t="s">
        <v>705</v>
      </c>
      <c r="I228" s="39">
        <v>190</v>
      </c>
      <c r="J228" s="78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5">
        <v>8028709571</v>
      </c>
      <c r="G229" s="39">
        <v>250</v>
      </c>
      <c r="H229" s="39"/>
      <c r="I229" s="39">
        <v>200</v>
      </c>
      <c r="J229" s="78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5">
        <v>8028708611</v>
      </c>
      <c r="G230" s="39">
        <v>274</v>
      </c>
      <c r="H230" s="39"/>
      <c r="I230" s="39">
        <v>200</v>
      </c>
      <c r="J230" s="78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5">
        <v>8028709589</v>
      </c>
      <c r="G231" s="39">
        <v>250</v>
      </c>
      <c r="H231" s="39"/>
      <c r="I231" s="39">
        <v>200</v>
      </c>
      <c r="J231" s="78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5">
        <v>8028718617</v>
      </c>
      <c r="G232" s="39">
        <v>250</v>
      </c>
      <c r="H232" s="39"/>
      <c r="I232" s="39">
        <v>200</v>
      </c>
      <c r="J232" s="78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/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/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6614</v>
      </c>
      <c r="H265" s="14"/>
      <c r="I265" s="16">
        <f>SUM(I207:I264)</f>
        <v>5494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6415.58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921.57999999999993</v>
      </c>
      <c r="J267" s="80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0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0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0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F69" sqref="F69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47" zoomScaleNormal="100" workbookViewId="0">
      <selection activeCell="E63" sqref="E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5" t="s">
        <v>18</v>
      </c>
      <c r="G15" s="236"/>
      <c r="H15" s="236"/>
      <c r="I15" s="237"/>
      <c r="J15" s="30">
        <f>G14-J13</f>
        <v>28.199999999999989</v>
      </c>
      <c r="L15" s="7"/>
      <c r="M15" s="8"/>
      <c r="N15" s="8"/>
      <c r="O15" s="8"/>
      <c r="P15" s="8"/>
      <c r="Q15" s="235" t="s">
        <v>18</v>
      </c>
      <c r="R15" s="236"/>
      <c r="S15" s="236"/>
      <c r="T15" s="23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5" t="s">
        <v>18</v>
      </c>
      <c r="G34" s="236"/>
      <c r="H34" s="236"/>
      <c r="I34" s="237"/>
      <c r="J34" s="30">
        <f>G33-J32</f>
        <v>18.199999999999989</v>
      </c>
      <c r="L34" s="7"/>
      <c r="M34" s="8"/>
      <c r="N34" s="8"/>
      <c r="O34" s="8"/>
      <c r="P34" s="8"/>
      <c r="Q34" s="235" t="s">
        <v>18</v>
      </c>
      <c r="R34" s="236"/>
      <c r="S34" s="236"/>
      <c r="T34" s="237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5" t="s">
        <v>18</v>
      </c>
      <c r="G52" s="236"/>
      <c r="H52" s="236"/>
      <c r="I52" s="237"/>
      <c r="J52" s="30">
        <f>G51-J50</f>
        <v>126.90000000000009</v>
      </c>
      <c r="L52" s="7"/>
      <c r="M52" s="8"/>
      <c r="N52" s="8"/>
      <c r="O52" s="8"/>
      <c r="P52" s="8"/>
      <c r="Q52" s="235" t="s">
        <v>18</v>
      </c>
      <c r="R52" s="236"/>
      <c r="S52" s="236"/>
      <c r="T52" s="237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/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/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5" t="s">
        <v>18</v>
      </c>
      <c r="G71" s="236"/>
      <c r="H71" s="236"/>
      <c r="I71" s="237"/>
      <c r="J71" s="30">
        <f>G70-J69</f>
        <v>91</v>
      </c>
      <c r="L71" s="7"/>
      <c r="M71" s="8"/>
      <c r="N71" s="8"/>
      <c r="O71" s="8"/>
      <c r="P71" s="8"/>
      <c r="Q71" s="235" t="s">
        <v>18</v>
      </c>
      <c r="R71" s="236"/>
      <c r="S71" s="236"/>
      <c r="T71" s="237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5" t="s">
        <v>18</v>
      </c>
      <c r="G89" s="236"/>
      <c r="H89" s="236"/>
      <c r="I89" s="237"/>
      <c r="J89" s="30">
        <f>G88-J87</f>
        <v>0</v>
      </c>
      <c r="L89" s="7"/>
      <c r="M89" s="8"/>
      <c r="N89" s="8"/>
      <c r="O89" s="8"/>
      <c r="P89" s="8"/>
      <c r="Q89" s="235" t="s">
        <v>18</v>
      </c>
      <c r="R89" s="236"/>
      <c r="S89" s="236"/>
      <c r="T89" s="237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5" t="s">
        <v>18</v>
      </c>
      <c r="G108" s="236"/>
      <c r="H108" s="236"/>
      <c r="I108" s="237"/>
      <c r="J108" s="30">
        <f>G107-J106</f>
        <v>0</v>
      </c>
      <c r="L108" s="7"/>
      <c r="M108" s="8"/>
      <c r="N108" s="8"/>
      <c r="O108" s="8"/>
      <c r="P108" s="8"/>
      <c r="Q108" s="235" t="s">
        <v>18</v>
      </c>
      <c r="R108" s="236"/>
      <c r="S108" s="236"/>
      <c r="T108" s="23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abSelected="1"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2023-07-17T20:10:05Z</cp:lastPrinted>
  <dcterms:created xsi:type="dcterms:W3CDTF">2022-12-25T20:49:22Z</dcterms:created>
  <dcterms:modified xsi:type="dcterms:W3CDTF">2023-07-18T21:37:41Z</dcterms:modified>
</cp:coreProperties>
</file>