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42D9476-E3BA-4FAB-AE8E-3D85F081BC9F}" xr6:coauthVersionLast="47" xr6:coauthVersionMax="47" xr10:uidLastSave="{00000000-0000-0000-0000-000000000000}"/>
  <bookViews>
    <workbookView xWindow="-120" yWindow="-120" windowWidth="20730" windowHeight="11040" tabRatio="565" firstSheet="4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2" i="13"/>
  <c r="C705" i="13" s="1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1" i="6"/>
  <c r="C744" i="6" s="1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2" i="2"/>
  <c r="C735" i="2" s="1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Y789" i="6"/>
  <c r="Y792" i="6" s="1"/>
  <c r="B795" i="6"/>
  <c r="Y797" i="6"/>
  <c r="Y816" i="6" s="1"/>
  <c r="Y793" i="6" s="1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<sst xmlns="http://schemas.openxmlformats.org/spreadsheetml/2006/main" count="27877" uniqueCount="1398">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</sst>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0" xfId="0" applyFont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A713" zoomScale="89" zoomScaleNormal="89" workbookViewId="0">
      <selection activeCell="AK725" sqref="AK72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-50.389999999999873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NO PAGAR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NO PAGAR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5" t="s">
        <v>29</v>
      </c>
      <c r="AD800" s="195"/>
      <c r="AE800" s="195"/>
    </row>
    <row r="801" spans="2:41" ht="15" customHeight="1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>
      <c r="H802" s="76"/>
      <c r="I802" s="76"/>
      <c r="J802" s="76"/>
      <c r="V802" s="17"/>
      <c r="AC802" s="195"/>
      <c r="AD802" s="195"/>
      <c r="AE802" s="19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-50.389999999999873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8" t="str">
        <f>IF(C811&lt;0,"NO PAGAR","COBRAR")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NO PAGAR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-50.389999999999873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NO PAGAR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9" t="str">
        <f>IF(C856&lt;0,"NO PAGAR","COBRAR'")</f>
        <v>NO PAGAR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5" t="s">
        <v>29</v>
      </c>
      <c r="AD894" s="195"/>
      <c r="AE894" s="195"/>
    </row>
    <row r="895" spans="8:31" ht="15" customHeight="1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>
      <c r="H896" s="76"/>
      <c r="I896" s="76"/>
      <c r="J896" s="76"/>
      <c r="V896" s="17"/>
      <c r="AC896" s="195"/>
      <c r="AD896" s="195"/>
      <c r="AE896" s="19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-50.389999999999873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8" t="str">
        <f>IF(C905&lt;0,"NO PAGAR","COBRAR")</f>
        <v>NO PAGAR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NO PAGAR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-50.389999999999873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NO PAGAR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9" t="str">
        <f>IF(C950&lt;0,"NO PAGAR","COBRAR'")</f>
        <v>NO PAGAR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5" t="s">
        <v>29</v>
      </c>
      <c r="AD987" s="195"/>
      <c r="AE987" s="195"/>
    </row>
    <row r="988" spans="2:31" ht="15" customHeight="1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>
      <c r="H989" s="76"/>
      <c r="I989" s="76"/>
      <c r="J989" s="76"/>
      <c r="V989" s="17"/>
      <c r="AC989" s="195"/>
      <c r="AD989" s="195"/>
      <c r="AE989" s="19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-50.389999999999873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8" t="str">
        <f>IF(C998&lt;0,"NO PAGAR","COBRAR")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NO PAGAR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-50.389999999999873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NO PAGAR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9" t="str">
        <f>IF(C1043&lt;0,"NO PAGAR","COBRAR'")</f>
        <v>NO PAGAR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AA688" zoomScale="80" zoomScaleNormal="80" zoomScalePageLayoutView="118" workbookViewId="0">
      <selection activeCell="AJ687" sqref="AJ687:AO7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6" t="s">
        <v>28</v>
      </c>
      <c r="J685" s="76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7" t="s">
        <v>10</v>
      </c>
      <c r="AL687" s="207"/>
      <c r="AM687" s="20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1392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7" t="s">
        <v>20</v>
      </c>
      <c r="F732" s="197"/>
      <c r="G732" s="197"/>
      <c r="H732" s="197"/>
      <c r="V732" s="17"/>
      <c r="X732" s="23" t="s">
        <v>32</v>
      </c>
      <c r="Y732" s="20">
        <f>IF(B1532="PAGADO",0,C737)</f>
        <v>-1471.4252550000019</v>
      </c>
      <c r="AA732" s="197" t="s">
        <v>20</v>
      </c>
      <c r="AB732" s="197"/>
      <c r="AC732" s="197"/>
      <c r="AD732" s="197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1471.4252550000019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1471.4252550000019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-1471.4252550000019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-1471.4252550000019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9" t="str">
        <f>IF(C737&lt;0,"NO PAGAR","COBRAR'")</f>
        <v>NO PAGAR</v>
      </c>
      <c r="C739" s="19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1471.4252550000019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1471.4252550000019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1471.4252550000019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5" t="s">
        <v>29</v>
      </c>
      <c r="AD774" s="195"/>
      <c r="AE774" s="195"/>
    </row>
    <row r="775" spans="2:41" ht="15" customHeight="1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>
      <c r="H776" s="76"/>
      <c r="I776" s="76"/>
      <c r="J776" s="76"/>
      <c r="V776" s="17"/>
      <c r="AC776" s="195"/>
      <c r="AD776" s="195"/>
      <c r="AE776" s="195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-1471.4252550000019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-1471.4252550000019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1471.4252550000019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1471.4252550000019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-1471.4252550000019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-1471.4252550000019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1471.4252550000019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1471.4252550000019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1471.4252550000019</v>
      </c>
      <c r="V807" s="17"/>
      <c r="X807" s="15" t="s">
        <v>18</v>
      </c>
      <c r="Y807" s="16">
        <f>SUM(Y788:Y806)</f>
        <v>1471.4252550000019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-1471.4252550000019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-1471.4252550000019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1471.4252550000019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1471.4252550000019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-1471.4252550000019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-1471.4252550000019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1471.4252550000019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1471.4252550000019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1471.4252550000019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1471.4252550000019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5" t="s">
        <v>29</v>
      </c>
      <c r="AD868" s="195"/>
      <c r="AE868" s="195"/>
    </row>
    <row r="869" spans="2:41" ht="15" customHeight="1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>
      <c r="H870" s="76"/>
      <c r="I870" s="76"/>
      <c r="J870" s="76"/>
      <c r="V870" s="17"/>
      <c r="AC870" s="195"/>
      <c r="AD870" s="195"/>
      <c r="AE870" s="195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-1471.4252550000019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-1471.4252550000019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1471.4252550000019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1471.4252550000019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-1471.4252550000019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-1471.4252550000019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1471.4252550000019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1471.4252550000019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1471.4252550000019</v>
      </c>
      <c r="V901" s="17"/>
      <c r="X901" s="15" t="s">
        <v>18</v>
      </c>
      <c r="Y901" s="16">
        <f>SUM(Y882:Y900)</f>
        <v>1471.4252550000019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-1471.4252550000019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-1471.4252550000019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1471.4252550000019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1471.4252550000019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-1471.4252550000019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-1471.4252550000019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1471.4252550000019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1471.4252550000019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1471.4252550000019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1471.4252550000019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5" t="s">
        <v>29</v>
      </c>
      <c r="AD961" s="195"/>
      <c r="AE961" s="195"/>
    </row>
    <row r="962" spans="2:41" ht="15" customHeight="1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>
      <c r="H963" s="76"/>
      <c r="I963" s="76"/>
      <c r="J963" s="76"/>
      <c r="V963" s="17"/>
      <c r="AC963" s="195"/>
      <c r="AD963" s="195"/>
      <c r="AE963" s="195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-1471.4252550000019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-1471.4252550000019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1471.4252550000019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1471.4252550000019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-1471.4252550000019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-1471.4252550000019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1471.4252550000019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1471.4252550000019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1471.4252550000019</v>
      </c>
      <c r="V994" s="17"/>
      <c r="X994" s="15" t="s">
        <v>18</v>
      </c>
      <c r="Y994" s="16">
        <f>SUM(Y975:Y993)</f>
        <v>1471.4252550000019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-1471.4252550000019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-1471.4252550000019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1471.4252550000019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1471.4252550000019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-1471.4252550000019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-1471.4252550000019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1471.4252550000019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1471.4252550000019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1471.4252550000019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1471.4252550000019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B726" zoomScale="82" zoomScaleNormal="82" workbookViewId="0">
      <selection activeCell="AJ724" sqref="AJ724:AO74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1395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-1022.54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1022.54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1022.54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-1022.54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-1022.54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1022.54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1022.54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1022.54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-1022.54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-1022.54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1022.54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1022.54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-1022.54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-1022.54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1022.54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1022.54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1022.54</v>
      </c>
      <c r="V840" s="17"/>
      <c r="X840" s="15" t="s">
        <v>18</v>
      </c>
      <c r="Y840" s="16">
        <f>SUM(Y821:Y839)</f>
        <v>1022.54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-1022.54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-1022.54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1022.54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1022.54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-1022.54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-1022.54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1022.54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1022.54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1022.54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1022.54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-1022.54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-1022.54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1022.54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1022.54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-1022.54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-1022.54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1022.54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1022.54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1022.54</v>
      </c>
      <c r="V934" s="17"/>
      <c r="X934" s="15" t="s">
        <v>18</v>
      </c>
      <c r="Y934" s="16">
        <f>SUM(Y915:Y933)</f>
        <v>1022.54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-1022.54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-1022.54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1022.54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1022.54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-1022.54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-1022.54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1022.54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1022.54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1022.54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1022.54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-1022.54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-1022.54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1022.54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1022.54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-1022.54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-1022.54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1022.54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1022.54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1022.54</v>
      </c>
      <c r="V1027" s="17"/>
      <c r="X1027" s="15" t="s">
        <v>18</v>
      </c>
      <c r="Y1027" s="16">
        <f>SUM(Y1008:Y1026)</f>
        <v>1022.54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-1022.54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-1022.54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1022.54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1022.54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-1022.54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-1022.54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1022.54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1022.54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1022.54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1022.54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AK724:AN724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T697" zoomScale="89" zoomScaleNormal="89" workbookViewId="0">
      <selection activeCell="AK710" sqref="AK7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0</v>
      </c>
      <c r="AA746" s="197" t="s">
        <v>20</v>
      </c>
      <c r="AB746" s="197"/>
      <c r="AC746" s="197"/>
      <c r="AD746" s="197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5" t="s">
        <v>29</v>
      </c>
      <c r="AD788" s="195"/>
      <c r="AE788" s="195"/>
    </row>
    <row r="789" spans="2:41" ht="15" customHeight="1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>
      <c r="H790" s="76"/>
      <c r="I790" s="76"/>
      <c r="J790" s="76"/>
      <c r="V790" s="17"/>
      <c r="AC790" s="195"/>
      <c r="AD790" s="195"/>
      <c r="AE790" s="195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0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0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5" t="s">
        <v>29</v>
      </c>
      <c r="AD882" s="195"/>
      <c r="AE882" s="195"/>
    </row>
    <row r="883" spans="2:41" ht="15" customHeight="1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>
      <c r="H884" s="76"/>
      <c r="I884" s="76"/>
      <c r="J884" s="76"/>
      <c r="V884" s="17"/>
      <c r="AC884" s="195"/>
      <c r="AD884" s="195"/>
      <c r="AE884" s="195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0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0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5" t="s">
        <v>29</v>
      </c>
      <c r="AD975" s="195"/>
      <c r="AE975" s="195"/>
    </row>
    <row r="976" spans="2:31" ht="15" customHeight="1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>
      <c r="H977" s="76"/>
      <c r="I977" s="76"/>
      <c r="J977" s="76"/>
      <c r="V977" s="17"/>
      <c r="AC977" s="195"/>
      <c r="AD977" s="195"/>
      <c r="AE977" s="195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0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0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52" zoomScale="82" zoomScaleNormal="82" workbookViewId="0">
      <selection activeCell="X690" sqref="X689:Y69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39"/>
      <c r="AD653" s="239"/>
      <c r="AE653" s="239"/>
    </row>
    <row r="654" spans="2:31" ht="26.25" customHeight="1">
      <c r="H654" s="196" t="s">
        <v>28</v>
      </c>
      <c r="I654" s="196"/>
      <c r="J654" s="196"/>
      <c r="V654" s="17"/>
      <c r="AC654" s="239" t="s">
        <v>29</v>
      </c>
      <c r="AD654" s="239"/>
      <c r="AE654" s="239"/>
    </row>
    <row r="655" spans="2:31" ht="15" customHeight="1">
      <c r="H655" s="196"/>
      <c r="I655" s="196"/>
      <c r="J655" s="196"/>
      <c r="V655" s="17"/>
      <c r="AC655" s="239"/>
      <c r="AD655" s="239"/>
      <c r="AE655" s="239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282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0</v>
      </c>
      <c r="AA702" s="197" t="s">
        <v>20</v>
      </c>
      <c r="AB702" s="197"/>
      <c r="AC702" s="197"/>
      <c r="AD702" s="197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COBRAR'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9" t="str">
        <f>IF(C707&lt;0,"NO PAGAR","COBRAR'")</f>
        <v>COBRAR'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5" t="s">
        <v>29</v>
      </c>
      <c r="AD744" s="195"/>
      <c r="AE744" s="195"/>
    </row>
    <row r="745" spans="2:41">
      <c r="H745" s="196" t="s">
        <v>28</v>
      </c>
      <c r="I745" s="196"/>
      <c r="J745" s="196"/>
      <c r="V745" s="17"/>
      <c r="AC745" s="195"/>
      <c r="AD745" s="195"/>
      <c r="AE745" s="195"/>
    </row>
    <row r="746" spans="2:41">
      <c r="H746" s="196"/>
      <c r="I746" s="196"/>
      <c r="J746" s="196"/>
      <c r="V746" s="17"/>
      <c r="AC746" s="195"/>
      <c r="AD746" s="195"/>
      <c r="AE746" s="195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0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8" t="str">
        <f>IF(C755&lt;0,"NO PAGAR","COBRAR")</f>
        <v>COBRAR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COBRAR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0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COBRAR'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9" t="str">
        <f>IF(C800&lt;0,"NO PAGAR","COBRAR'")</f>
        <v>COBRAR'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5" t="s">
        <v>29</v>
      </c>
      <c r="AD838" s="195"/>
      <c r="AE838" s="195"/>
    </row>
    <row r="839" spans="2:41">
      <c r="H839" s="196" t="s">
        <v>28</v>
      </c>
      <c r="I839" s="196"/>
      <c r="J839" s="196"/>
      <c r="V839" s="17"/>
      <c r="AC839" s="195"/>
      <c r="AD839" s="195"/>
      <c r="AE839" s="195"/>
    </row>
    <row r="840" spans="2:41">
      <c r="H840" s="196"/>
      <c r="I840" s="196"/>
      <c r="J840" s="196"/>
      <c r="V840" s="17"/>
      <c r="AC840" s="195"/>
      <c r="AD840" s="195"/>
      <c r="AE840" s="195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0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8" t="str">
        <f>IF(C849&lt;0,"NO PAGAR","COBRAR")</f>
        <v>COBRAR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COBRAR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0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COBRAR'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9" t="str">
        <f>IF(C894&lt;0,"NO PAGAR","COBRAR'")</f>
        <v>COBRAR'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5" t="s">
        <v>29</v>
      </c>
      <c r="AD931" s="195"/>
      <c r="AE931" s="195"/>
    </row>
    <row r="932" spans="2:41">
      <c r="H932" s="196" t="s">
        <v>28</v>
      </c>
      <c r="I932" s="196"/>
      <c r="J932" s="196"/>
      <c r="V932" s="17"/>
      <c r="AC932" s="195"/>
      <c r="AD932" s="195"/>
      <c r="AE932" s="195"/>
    </row>
    <row r="933" spans="2:41">
      <c r="H933" s="196"/>
      <c r="I933" s="196"/>
      <c r="J933" s="196"/>
      <c r="V933" s="17"/>
      <c r="AC933" s="195"/>
      <c r="AD933" s="195"/>
      <c r="AE933" s="195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0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8" t="str">
        <f>IF(C942&lt;0,"NO PAGAR","COBRAR")</f>
        <v>COBRAR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COBRAR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0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COBRAR'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9" t="str">
        <f>IF(C987&lt;0,"NO PAGAR","COBRAR'")</f>
        <v>COBRAR'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abSelected="1" topLeftCell="AA694" zoomScale="93" zoomScaleNormal="93" workbookViewId="0">
      <selection activeCell="AG711" sqref="AG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1396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1397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1388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-1063.0810000000019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1063.0810000000019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1063.0810000000019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-1063.0810000000019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-1063.0810000000019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1063.0810000000019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1063.0810000000019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1063.0810000000019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6" t="s">
        <v>28</v>
      </c>
      <c r="I782" s="196"/>
      <c r="J782" s="196"/>
      <c r="V782" s="17"/>
      <c r="AC782" s="195"/>
      <c r="AD782" s="195"/>
      <c r="AE782" s="195"/>
    </row>
    <row r="783" spans="8:31">
      <c r="H783" s="196"/>
      <c r="I783" s="196"/>
      <c r="J783" s="196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-1063.0810000000019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-1063.0810000000019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1063.0810000000019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1063.0810000000019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-1063.0810000000019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-1063.0810000000019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1063.0810000000019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1063.0810000000019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1063.0810000000019</v>
      </c>
      <c r="V814" s="17"/>
      <c r="X814" s="15" t="s">
        <v>18</v>
      </c>
      <c r="Y814" s="16">
        <f>SUM(Y795:Y813)</f>
        <v>1063.0810000000019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-1063.0810000000019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-1063.0810000000019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1063.0810000000019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1063.0810000000019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-1063.0810000000019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-1063.0810000000019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1063.0810000000019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1063.0810000000019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1063.0810000000019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1063.0810000000019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6" t="s">
        <v>28</v>
      </c>
      <c r="I876" s="196"/>
      <c r="J876" s="196"/>
      <c r="V876" s="17"/>
      <c r="AC876" s="195"/>
      <c r="AD876" s="195"/>
      <c r="AE876" s="195"/>
    </row>
    <row r="877" spans="2:31">
      <c r="H877" s="196"/>
      <c r="I877" s="196"/>
      <c r="J877" s="196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-1063.0810000000019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-1063.0810000000019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1063.0810000000019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1063.0810000000019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-1063.0810000000019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-1063.0810000000019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1063.0810000000019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1063.0810000000019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1063.0810000000019</v>
      </c>
      <c r="V908" s="17"/>
      <c r="X908" s="15" t="s">
        <v>18</v>
      </c>
      <c r="Y908" s="16">
        <f>SUM(Y889:Y907)</f>
        <v>1063.0810000000019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-1063.0810000000019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-1063.0810000000019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1063.0810000000019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1063.0810000000019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-1063.0810000000019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-1063.0810000000019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1063.0810000000019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1063.0810000000019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1063.0810000000019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1063.0810000000019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6" t="s">
        <v>28</v>
      </c>
      <c r="I969" s="196"/>
      <c r="J969" s="196"/>
      <c r="V969" s="17"/>
      <c r="AC969" s="195"/>
      <c r="AD969" s="195"/>
      <c r="AE969" s="195"/>
    </row>
    <row r="970" spans="2:41">
      <c r="H970" s="196"/>
      <c r="I970" s="196"/>
      <c r="J970" s="196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-1063.0810000000019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-1063.0810000000019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1063.0810000000019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1063.0810000000019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-1063.0810000000019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-1063.0810000000019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1063.0810000000019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1063.0810000000019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1063.0810000000019</v>
      </c>
      <c r="V1001" s="17"/>
      <c r="X1001" s="15" t="s">
        <v>18</v>
      </c>
      <c r="Y1001" s="16">
        <f>SUM(Y982:Y1000)</f>
        <v>1063.0810000000019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-1063.0810000000019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-1063.0810000000019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1063.0810000000019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1063.0810000000019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-1063.0810000000019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-1063.0810000000019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1063.0810000000019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1063.0810000000019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1063.0810000000019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1063.0810000000019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K698:AM698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1391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7" t="s">
        <v>20</v>
      </c>
      <c r="F735" s="197"/>
      <c r="G735" s="197"/>
      <c r="H735" s="197"/>
      <c r="V735" s="17"/>
      <c r="X735" s="23" t="s">
        <v>32</v>
      </c>
      <c r="Y735" s="20">
        <f>IF(B1535="PAGADO",0,C740)</f>
        <v>-1000</v>
      </c>
      <c r="AA735" s="197" t="s">
        <v>20</v>
      </c>
      <c r="AB735" s="197"/>
      <c r="AC735" s="197"/>
      <c r="AD735" s="197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NO PAGAR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9" t="str">
        <f>IF(C740&lt;0,"NO PAGAR","COBRAR'")</f>
        <v>NO PAGAR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5" t="s">
        <v>29</v>
      </c>
      <c r="AD777" s="195"/>
      <c r="AE777" s="195"/>
    </row>
    <row r="778" spans="2:41">
      <c r="H778" s="196" t="s">
        <v>28</v>
      </c>
      <c r="I778" s="196"/>
      <c r="J778" s="196"/>
      <c r="V778" s="17"/>
      <c r="AC778" s="195"/>
      <c r="AD778" s="195"/>
      <c r="AE778" s="195"/>
    </row>
    <row r="779" spans="2:41">
      <c r="H779" s="196"/>
      <c r="I779" s="196"/>
      <c r="J779" s="196"/>
      <c r="V779" s="17"/>
      <c r="AC779" s="195"/>
      <c r="AD779" s="195"/>
      <c r="AE779" s="195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-1000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-1000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8" t="str">
        <f>IF(C788&lt;0,"NO PAGAR","COBRAR")</f>
        <v>NO PAGAR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NO PAGAR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-1000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-1000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NO PAGAR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9" t="str">
        <f>IF(C833&lt;0,"NO PAGAR","COBRAR'")</f>
        <v>NO PAGAR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5" t="s">
        <v>29</v>
      </c>
      <c r="AD871" s="195"/>
      <c r="AE871" s="195"/>
    </row>
    <row r="872" spans="2:41">
      <c r="H872" s="196" t="s">
        <v>28</v>
      </c>
      <c r="I872" s="196"/>
      <c r="J872" s="196"/>
      <c r="V872" s="17"/>
      <c r="AC872" s="195"/>
      <c r="AD872" s="195"/>
      <c r="AE872" s="195"/>
    </row>
    <row r="873" spans="2:41">
      <c r="H873" s="196"/>
      <c r="I873" s="196"/>
      <c r="J873" s="196"/>
      <c r="V873" s="17"/>
      <c r="AC873" s="195"/>
      <c r="AD873" s="195"/>
      <c r="AE873" s="195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-1000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-1000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8" t="str">
        <f>IF(C882&lt;0,"NO PAGAR","COBRAR")</f>
        <v>NO PAGAR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NO PAGAR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-1000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-1000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NO PAGAR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9" t="str">
        <f>IF(C927&lt;0,"NO PAGAR","COBRAR'")</f>
        <v>NO PAGAR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5" t="s">
        <v>29</v>
      </c>
      <c r="AD964" s="195"/>
      <c r="AE964" s="195"/>
    </row>
    <row r="965" spans="2:41">
      <c r="H965" s="196" t="s">
        <v>28</v>
      </c>
      <c r="I965" s="196"/>
      <c r="J965" s="196"/>
      <c r="V965" s="17"/>
      <c r="AC965" s="195"/>
      <c r="AD965" s="195"/>
      <c r="AE965" s="195"/>
    </row>
    <row r="966" spans="2:41">
      <c r="H966" s="196"/>
      <c r="I966" s="196"/>
      <c r="J966" s="196"/>
      <c r="V966" s="17"/>
      <c r="AC966" s="195"/>
      <c r="AD966" s="195"/>
      <c r="AE966" s="195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-1000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-1000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8" t="str">
        <f>IF(C975&lt;0,"NO PAGAR","COBRAR")</f>
        <v>NO PAGAR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NO PAGAR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-1000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-1000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NO PAGAR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9" t="str">
        <f>IF(C1020&lt;0,"NO PAGAR","COBRAR'")</f>
        <v>NO PAGAR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AK692:AM692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C695" zoomScale="89" zoomScaleNormal="89" workbookViewId="0">
      <selection activeCell="AJ689" sqref="AJ689:AO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7" t="s">
        <v>110</v>
      </c>
      <c r="AL689" s="207"/>
      <c r="AM689" s="207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1384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8" t="str">
        <f>IF(C701&lt;0,"NO PAGAR","COBRAR")</f>
        <v>NO PAGAR</v>
      </c>
      <c r="C702" s="198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1393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1394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1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3.25">
      <c r="B741" s="23" t="s">
        <v>32</v>
      </c>
      <c r="C741" s="20">
        <f>IF(X692="PAGADO",0,C701)</f>
        <v>-2037.6929999999993</v>
      </c>
      <c r="E741" s="197" t="s">
        <v>20</v>
      </c>
      <c r="F741" s="197"/>
      <c r="G741" s="197"/>
      <c r="H741" s="197"/>
      <c r="V741" s="17"/>
      <c r="X741" s="23" t="s">
        <v>32</v>
      </c>
      <c r="Y741" s="20">
        <f>IF(B1541="PAGADO",0,C746)</f>
        <v>-1585.7429999999995</v>
      </c>
      <c r="AA741" s="197" t="s">
        <v>20</v>
      </c>
      <c r="AB741" s="197"/>
      <c r="AC741" s="197"/>
      <c r="AD741" s="197"/>
    </row>
    <row r="742" spans="2:41">
      <c r="B742" s="1" t="s">
        <v>0</v>
      </c>
      <c r="C742" s="19">
        <f>H757</f>
        <v>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1585.7429999999995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1585.7429999999995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-1585.7429999999995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-1585.7429999999995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9" t="str">
        <f>IF(C746&lt;0,"NO PAGAR","COBRAR'")</f>
        <v>NO PAGAR</v>
      </c>
      <c r="C748" s="199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1585.7429999999995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E762" s="14"/>
      <c r="V762" s="17"/>
      <c r="X762" s="12"/>
      <c r="Y762" s="10"/>
      <c r="AA762" s="14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1585.7429999999995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1585.7429999999995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-1585.7429999999995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-1585.7429999999995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1585.7429999999995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1585.7429999999995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-1585.7429999999995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-1585.7429999999995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8" t="str">
        <f>IF(C794&lt;0,"NO PAGAR","COBRAR")</f>
        <v>NO PAGAR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1585.7429999999995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1585.7429999999995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1585.7429999999995</v>
      </c>
      <c r="V816" s="17"/>
      <c r="X816" s="15" t="s">
        <v>18</v>
      </c>
      <c r="Y816" s="16">
        <f>SUM(Y797:Y815)</f>
        <v>1585.7429999999995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-1585.7429999999995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-1585.7429999999995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1585.7429999999995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1585.7429999999995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-1585.7429999999995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-1585.7429999999995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9" t="str">
        <f>IF(C839&lt;0,"NO PAGAR","COBRAR'")</f>
        <v>NO PAGAR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1585.7429999999995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1585.7429999999995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1585.7429999999995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1585.7429999999995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-1585.7429999999995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-1585.7429999999995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1585.7429999999995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1585.7429999999995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-1585.7429999999995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-1585.7429999999995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8" t="str">
        <f>IF(C888&lt;0,"NO PAGAR","COBRAR")</f>
        <v>NO PAGAR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1585.7429999999995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1585.7429999999995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1585.7429999999995</v>
      </c>
      <c r="V910" s="17"/>
      <c r="X910" s="15" t="s">
        <v>18</v>
      </c>
      <c r="Y910" s="16">
        <f>SUM(Y891:Y909)</f>
        <v>1585.7429999999995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-1585.7429999999995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-1585.7429999999995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1585.7429999999995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1585.7429999999995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-1585.7429999999995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-1585.7429999999995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9" t="str">
        <f>IF(C933&lt;0,"NO PAGAR","COBRAR'")</f>
        <v>NO PAGAR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1585.7429999999995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1585.7429999999995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1585.7429999999995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1585.7429999999995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-1585.7429999999995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-1585.7429999999995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1585.7429999999995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1585.7429999999995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-1585.7429999999995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-1585.7429999999995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8" t="str">
        <f>IF(C981&lt;0,"NO PAGAR","COBRAR")</f>
        <v>NO PAGAR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1585.7429999999995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1585.7429999999995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1585.7429999999995</v>
      </c>
      <c r="V1003" s="17"/>
      <c r="X1003" s="15" t="s">
        <v>18</v>
      </c>
      <c r="Y1003" s="16">
        <f>SUM(Y984:Y1002)</f>
        <v>1585.7429999999995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-1585.7429999999995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-1585.7429999999995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1585.7429999999995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1585.7429999999995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-1585.7429999999995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-1585.7429999999995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9" t="str">
        <f>IF(C1026&lt;0,"NO PAGAR","COBRAR'")</f>
        <v>NO PAGAR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1585.7429999999995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1585.7429999999995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1585.7429999999995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1585.7429999999995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0">
    <mergeCell ref="AA944:AC944"/>
    <mergeCell ref="N946:Q946"/>
    <mergeCell ref="AJ946:AM946"/>
    <mergeCell ref="E928:H928"/>
    <mergeCell ref="AA928:AD928"/>
    <mergeCell ref="X934:Y934"/>
    <mergeCell ref="AA883:AD8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33" workbookViewId="0">
      <selection activeCell="X723" sqref="X722:AE75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5" t="s">
        <v>29</v>
      </c>
      <c r="AD809" s="195"/>
      <c r="AE809" s="195"/>
    </row>
    <row r="810" spans="2:41">
      <c r="H810" s="196" t="s">
        <v>28</v>
      </c>
      <c r="I810" s="196"/>
      <c r="J810" s="196"/>
      <c r="V810" s="17"/>
      <c r="AC810" s="195"/>
      <c r="AD810" s="195"/>
      <c r="AE810" s="195"/>
    </row>
    <row r="811" spans="2:41">
      <c r="H811" s="196"/>
      <c r="I811" s="196"/>
      <c r="J811" s="196"/>
      <c r="V811" s="17"/>
      <c r="AC811" s="195"/>
      <c r="AD811" s="195"/>
      <c r="AE811" s="195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0</v>
      </c>
      <c r="AA815" s="197" t="s">
        <v>20</v>
      </c>
      <c r="AB815" s="197"/>
      <c r="AC815" s="197"/>
      <c r="AD815" s="19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>
      <c r="H856" s="196"/>
      <c r="I856" s="196"/>
      <c r="J856" s="196"/>
      <c r="V856" s="17"/>
      <c r="AA856" s="196"/>
      <c r="AB856" s="196"/>
      <c r="AC856" s="196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0</v>
      </c>
      <c r="AA860" s="197" t="s">
        <v>20</v>
      </c>
      <c r="AB860" s="197"/>
      <c r="AC860" s="197"/>
      <c r="AD860" s="19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5" t="s">
        <v>29</v>
      </c>
      <c r="AD903" s="195"/>
      <c r="AE903" s="195"/>
    </row>
    <row r="904" spans="2:41">
      <c r="H904" s="196" t="s">
        <v>28</v>
      </c>
      <c r="I904" s="196"/>
      <c r="J904" s="196"/>
      <c r="V904" s="17"/>
      <c r="AC904" s="195"/>
      <c r="AD904" s="195"/>
      <c r="AE904" s="195"/>
    </row>
    <row r="905" spans="2:41">
      <c r="H905" s="196"/>
      <c r="I905" s="196"/>
      <c r="J905" s="196"/>
      <c r="V905" s="17"/>
      <c r="AC905" s="195"/>
      <c r="AD905" s="195"/>
      <c r="AE905" s="195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0</v>
      </c>
      <c r="AA909" s="197" t="s">
        <v>20</v>
      </c>
      <c r="AB909" s="197"/>
      <c r="AC909" s="197"/>
      <c r="AD909" s="19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>
      <c r="H950" s="196"/>
      <c r="I950" s="196"/>
      <c r="J950" s="196"/>
      <c r="V950" s="17"/>
      <c r="AA950" s="196"/>
      <c r="AB950" s="196"/>
      <c r="AC950" s="196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0</v>
      </c>
      <c r="AA954" s="197" t="s">
        <v>20</v>
      </c>
      <c r="AB954" s="197"/>
      <c r="AC954" s="197"/>
      <c r="AD954" s="19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5" t="s">
        <v>29</v>
      </c>
      <c r="AD996" s="195"/>
      <c r="AE996" s="195"/>
    </row>
    <row r="997" spans="2:41">
      <c r="H997" s="196" t="s">
        <v>28</v>
      </c>
      <c r="I997" s="196"/>
      <c r="J997" s="196"/>
      <c r="V997" s="17"/>
      <c r="AC997" s="195"/>
      <c r="AD997" s="195"/>
      <c r="AE997" s="195"/>
    </row>
    <row r="998" spans="2:41">
      <c r="H998" s="196"/>
      <c r="I998" s="196"/>
      <c r="J998" s="196"/>
      <c r="V998" s="17"/>
      <c r="AC998" s="195"/>
      <c r="AD998" s="195"/>
      <c r="AE998" s="195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0</v>
      </c>
      <c r="AA1002" s="197" t="s">
        <v>20</v>
      </c>
      <c r="AB1002" s="197"/>
      <c r="AC1002" s="197"/>
      <c r="AD1002" s="19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>
      <c r="H1043" s="196"/>
      <c r="I1043" s="196"/>
      <c r="J1043" s="196"/>
      <c r="V1043" s="17"/>
      <c r="AA1043" s="196"/>
      <c r="AB1043" s="196"/>
      <c r="AC1043" s="196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0</v>
      </c>
      <c r="AA1047" s="197" t="s">
        <v>20</v>
      </c>
      <c r="AB1047" s="197"/>
      <c r="AC1047" s="197"/>
      <c r="AD1047" s="19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96" workbookViewId="0">
      <selection activeCell="B106" sqref="B106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8">
      <c r="A113" s="25">
        <v>45181</v>
      </c>
      <c r="B113" s="3" t="s">
        <v>1378</v>
      </c>
      <c r="C113" s="3" t="s">
        <v>1379</v>
      </c>
      <c r="D113" s="3" t="s">
        <v>1284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8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8">
      <c r="A115" s="25">
        <v>45181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8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8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8">
      <c r="A118" s="25">
        <v>45151</v>
      </c>
      <c r="B118" s="3" t="s">
        <v>1389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8">
      <c r="A119" s="25">
        <v>45151</v>
      </c>
      <c r="B119" s="3" t="s">
        <v>1389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>
      <c r="A112" s="29"/>
      <c r="E112" s="232"/>
      <c r="I112" s="30"/>
      <c r="J112" s="29"/>
      <c r="N112" s="232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>
      <c r="A135" s="29"/>
      <c r="E135" s="232"/>
      <c r="I135" s="30"/>
      <c r="J135" s="29"/>
      <c r="N135" s="232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2" t="s">
        <v>112</v>
      </c>
      <c r="E1" s="222"/>
      <c r="F1" s="222"/>
      <c r="N1" s="222" t="s">
        <v>112</v>
      </c>
      <c r="O1" s="222"/>
      <c r="P1" s="22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2023-09-14T16:26:09Z</dcterms:modified>
</cp:coreProperties>
</file>