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8402091D-A37C-4364-A4CF-31A8ABFDF613}" xr6:coauthVersionLast="47" xr6:coauthVersionMax="47" xr10:uidLastSave="{00000000-0000-0000-0000-000000000000}"/>
  <bookViews>
    <workbookView xWindow="-120" yWindow="-120" windowWidth="20730" windowHeight="11040" tabRatio="647" firstSheet="13" activeTab="14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Alrimal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</sheets>
  <externalReferences>
    <externalReference r:id="rId2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3" i="19" l="1"/>
  <c r="G172" i="1" l="1"/>
  <c r="F166" i="2"/>
  <c r="F121" i="3"/>
  <c r="G129" i="4"/>
  <c r="G197" i="7"/>
  <c r="G62" i="15"/>
  <c r="I95" i="11"/>
  <c r="H95" i="11"/>
  <c r="G95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1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6" i="20"/>
  <c r="L45" i="20"/>
  <c r="L44" i="20"/>
  <c r="L43" i="20"/>
  <c r="L42" i="20"/>
  <c r="L41" i="20"/>
  <c r="L40" i="20"/>
  <c r="E40" i="20"/>
  <c r="E48" i="20" s="1"/>
  <c r="E151" i="13" s="1"/>
  <c r="L39" i="20"/>
  <c r="L29" i="20"/>
  <c r="L23" i="20"/>
  <c r="E29" i="20"/>
  <c r="E23" i="20"/>
  <c r="E31" i="20" s="1"/>
  <c r="E89" i="13" s="1"/>
  <c r="L12" i="20"/>
  <c r="L9" i="20"/>
  <c r="L6" i="20"/>
  <c r="E6" i="20"/>
  <c r="E7" i="20"/>
  <c r="E8" i="20"/>
  <c r="E9" i="20"/>
  <c r="E10" i="20"/>
  <c r="E11" i="20"/>
  <c r="E12" i="20"/>
  <c r="E5" i="20"/>
  <c r="L31" i="20" l="1"/>
  <c r="E121" i="13" s="1"/>
  <c r="L14" i="20"/>
  <c r="E59" i="13" s="1"/>
  <c r="E83" i="20"/>
  <c r="E101" i="20"/>
  <c r="L65" i="20"/>
  <c r="L83" i="20"/>
  <c r="L101" i="20"/>
  <c r="L48" i="20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E181" i="13"/>
  <c r="E180" i="13"/>
  <c r="E179" i="13"/>
  <c r="E178" i="13"/>
  <c r="E177" i="13"/>
  <c r="E176" i="13"/>
  <c r="E174" i="13"/>
  <c r="E173" i="13"/>
  <c r="E172" i="13"/>
  <c r="E171" i="13"/>
  <c r="E170" i="13"/>
  <c r="E169" i="13"/>
  <c r="E168" i="13"/>
  <c r="E167" i="13"/>
  <c r="E166" i="13"/>
  <c r="E165" i="13"/>
  <c r="E164" i="13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6" i="18"/>
  <c r="S166" i="18"/>
  <c r="R166" i="18"/>
  <c r="R167" i="18" s="1"/>
  <c r="J166" i="18"/>
  <c r="H166" i="18"/>
  <c r="G166" i="18"/>
  <c r="G167" i="18" s="1"/>
  <c r="U138" i="18"/>
  <c r="S138" i="18"/>
  <c r="R138" i="18"/>
  <c r="R139" i="18" s="1"/>
  <c r="J138" i="18"/>
  <c r="H138" i="18"/>
  <c r="G138" i="18"/>
  <c r="G139" i="18" s="1"/>
  <c r="U110" i="18"/>
  <c r="S110" i="18"/>
  <c r="R110" i="18"/>
  <c r="R111" i="18" s="1"/>
  <c r="J110" i="18"/>
  <c r="H110" i="18"/>
  <c r="G110" i="18"/>
  <c r="G111" i="18" s="1"/>
  <c r="U82" i="18"/>
  <c r="S82" i="18"/>
  <c r="R82" i="18"/>
  <c r="R83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2" i="11"/>
  <c r="H192" i="11"/>
  <c r="G192" i="11"/>
  <c r="G193" i="11" s="1"/>
  <c r="S159" i="11"/>
  <c r="R159" i="11"/>
  <c r="Q159" i="11"/>
  <c r="Q160" i="11" s="1"/>
  <c r="I159" i="11"/>
  <c r="H159" i="11"/>
  <c r="G159" i="11"/>
  <c r="G160" i="11" s="1"/>
  <c r="S127" i="11"/>
  <c r="R127" i="11"/>
  <c r="Q127" i="11"/>
  <c r="Q128" i="11" s="1"/>
  <c r="I127" i="11"/>
  <c r="H127" i="11"/>
  <c r="G127" i="11"/>
  <c r="G128" i="11" s="1"/>
  <c r="S95" i="11"/>
  <c r="R95" i="11"/>
  <c r="Q95" i="11"/>
  <c r="Q96" i="11" s="1"/>
  <c r="G96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J168" i="12"/>
  <c r="J112" i="18"/>
  <c r="J168" i="19"/>
  <c r="J84" i="17"/>
  <c r="E150" i="13" s="1"/>
  <c r="H175" i="10"/>
  <c r="H176" i="10" s="1"/>
  <c r="I161" i="11"/>
  <c r="U84" i="12"/>
  <c r="U26" i="18"/>
  <c r="E55" i="13" s="1"/>
  <c r="U140" i="18"/>
  <c r="U84" i="19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29" i="11"/>
  <c r="U55" i="12"/>
  <c r="E116" i="13" s="1"/>
  <c r="U168" i="12"/>
  <c r="U112" i="18"/>
  <c r="U55" i="19"/>
  <c r="E118" i="13" s="1"/>
  <c r="U168" i="19"/>
  <c r="U84" i="17"/>
  <c r="X22" i="10"/>
  <c r="AB22" i="10" s="1"/>
  <c r="AC22" i="10" s="1"/>
  <c r="P75" i="16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4" i="18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7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4" i="11"/>
  <c r="U112" i="12"/>
  <c r="U55" i="18"/>
  <c r="E117" i="13" s="1"/>
  <c r="U168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AA85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3" i="1"/>
  <c r="U353" i="1"/>
  <c r="S353" i="1"/>
  <c r="K352" i="1"/>
  <c r="I352" i="1"/>
  <c r="G352" i="1"/>
  <c r="W293" i="1"/>
  <c r="U293" i="1"/>
  <c r="S293" i="1"/>
  <c r="K292" i="1"/>
  <c r="I292" i="1"/>
  <c r="G292" i="1"/>
  <c r="W232" i="1"/>
  <c r="U232" i="1"/>
  <c r="S232" i="1"/>
  <c r="K231" i="1"/>
  <c r="I231" i="1"/>
  <c r="G231" i="1"/>
  <c r="W173" i="1"/>
  <c r="U173" i="1"/>
  <c r="S173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T267" i="7" l="1"/>
  <c r="T408" i="7"/>
  <c r="U134" i="15"/>
  <c r="G232" i="1"/>
  <c r="G233" i="1" s="1"/>
  <c r="I232" i="1" s="1"/>
  <c r="V168" i="3"/>
  <c r="V123" i="3"/>
  <c r="V211" i="3"/>
  <c r="U71" i="6"/>
  <c r="S82" i="8"/>
  <c r="V254" i="3"/>
  <c r="J135" i="5"/>
  <c r="J234" i="1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E175" i="13" s="1"/>
  <c r="E186" i="13" s="1"/>
  <c r="H3" i="14" s="1"/>
  <c r="H6" i="14" s="1"/>
  <c r="H15" i="14" s="1"/>
  <c r="U52" i="6"/>
  <c r="AA148" i="10"/>
  <c r="I211" i="3"/>
  <c r="S59" i="8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S104" i="8"/>
  <c r="U131" i="9"/>
  <c r="G353" i="1"/>
  <c r="G354" i="1" s="1"/>
  <c r="I353" i="1" s="1"/>
  <c r="J355" i="1" s="1"/>
  <c r="U108" i="6"/>
  <c r="U108" i="9"/>
  <c r="L115" i="10"/>
  <c r="AC176" i="10"/>
  <c r="S174" i="1"/>
  <c r="S175" i="1" s="1"/>
  <c r="U174" i="1" s="1"/>
  <c r="V176" i="1" s="1"/>
  <c r="V80" i="5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I227" i="2"/>
  <c r="U227" i="2"/>
  <c r="I286" i="2"/>
  <c r="U286" i="2"/>
  <c r="I345" i="2"/>
  <c r="U345" i="2"/>
  <c r="T199" i="7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3" i="1"/>
  <c r="S234" i="1" s="1"/>
  <c r="U233" i="1" s="1"/>
  <c r="V235" i="1" s="1"/>
  <c r="G293" i="1"/>
  <c r="G294" i="1" s="1"/>
  <c r="I293" i="1" s="1"/>
  <c r="J295" i="1" s="1"/>
  <c r="S294" i="1"/>
  <c r="S295" i="1" s="1"/>
  <c r="U294" i="1" s="1"/>
  <c r="V296" i="1" s="1"/>
  <c r="S354" i="1"/>
  <c r="S355" i="1" s="1"/>
  <c r="U354" i="1" s="1"/>
  <c r="V356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56" i="13" l="1"/>
  <c r="G3" i="14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 l="1"/>
</calcChain>
</file>

<file path=xl/sharedStrings.xml><?xml version="1.0" encoding="utf-8"?>
<sst xmlns="http://schemas.openxmlformats.org/spreadsheetml/2006/main" count="7646" uniqueCount="596">
  <si>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</si>
  <si>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</si>
  <si>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</si>
  <si>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</si>
  <si>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</si>
  <si>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</si>
  <si>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</si>
  <si>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</si>
  <si>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</si>
  <si>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</si>
  <si>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</si>
  <si>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</si>
  <si>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</si>
  <si>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</si>
  <si>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</si>
  <si>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</si>
  <si>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</si>
  <si>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</si>
  <si>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</si>
  <si>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</si>
  <si>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</si>
  <si>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</si>
  <si>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</si>
  <si>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</si>
  <si>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</si>
  <si>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</si>
  <si>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</si>
  <si>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</si>
  <si>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</si>
  <si>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</si>
  <si>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</si>
  <si>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</si>
  <si>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</si>
  <si>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</si>
  <si>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</si>
  <si>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</si>
  <si>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</si>
  <si>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</si>
  <si>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</si>
  <si>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</si>
  <si>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</si>
  <si>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</si>
  <si>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</si>
  <si>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</si>
  <si>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</si>
  <si>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</si>
  <si>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</si>
  <si>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</si>
  <si>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</si>
  <si>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</si>
  <si>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</si>
  <si>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</si>
  <si>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</si>
  <si>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</si>
  <si>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</si>
  <si>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</si>
  <si>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</si>
  <si>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</si>
  <si>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</si>
  <si>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</si>
  <si>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</si>
  <si>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</si>
  <si>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</si>
  <si>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</si>
  <si>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</si>
  <si>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</si>
  <si>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</si>
  <si>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</si>
  <si>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</si>
  <si>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</si>
  <si>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</si>
  <si>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</si>
  <si>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</si>
  <si>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</si>
  <si>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</si>
  <si>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</si>
  <si>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</si>
  <si>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</si>
  <si>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</si>
  <si>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</si>
  <si>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</si>
  <si>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</si>
  <si>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</si>
  <si>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</si>
  <si>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</si>
  <si>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</si>
  <si>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</si>
  <si>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</si>
  <si>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</si>
  <si>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</si>
  <si>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</si>
  <si>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</si>
  <si>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</si>
  <si>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</si>
  <si>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</si>
  <si>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</si>
  <si>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</si>
  <si>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</si>
  <si>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</si>
  <si>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</si>
  <si>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</si>
  <si>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</si>
  <si>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</si>
  <si>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</si>
  <si>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</si>
  <si>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</si>
  <si>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</si>
  <si>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</si>
  <si>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</si>
  <si>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</si>
  <si>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</si>
  <si>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</si>
  <si>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</si>
  <si>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</si>
  <si>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</si>
  <si>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</si>
  <si>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</si>
  <si>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</si>
  <si>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</si>
  <si>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</si>
  <si>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</si>
  <si>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</si>
  <si>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</si>
  <si>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</si>
  <si>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</si>
  <si>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</si>
  <si>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</si>
  <si>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</si>
  <si>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</si>
  <si>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</si>
  <si>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</si>
  <si>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</si>
  <si>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</si>
  <si>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</si>
  <si>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</si>
  <si>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</si>
  <si>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</si>
  <si>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</si>
  <si>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</si>
  <si>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</si>
  <si>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</si>
  <si>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</si>
  <si>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</si>
  <si>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</si>
  <si>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</si>
  <si>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</si>
  <si>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</si>
  <si>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</si>
  <si>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</si>
  <si>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</si>
  <si>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</si>
  <si>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</si>
  <si>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</si>
  <si>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</si>
  <si>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</si>
  <si>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</si>
  <si>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</si>
  <si>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</si>
  <si>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</si>
  <si>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</si>
  <si>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</si>
  <si>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</si>
  <si>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</si>
  <si>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</si>
  <si>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</si>
  <si>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</si>
  <si>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</si>
  <si>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</si>
  <si>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</si>
  <si>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</si>
  <si>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</si>
  <si>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</si>
  <si>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</si>
  <si>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</si>
  <si>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</si>
  <si>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</si>
  <si>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</si>
  <si>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</si>
  <si>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</si>
  <si>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</si>
  <si>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</si>
  <si>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</si>
  <si>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</si>
  <si>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</si>
  <si>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</si>
  <si>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</si>
  <si>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</si>
  <si>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</si>
  <si>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</si>
  <si>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</si>
  <si>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</si>
  <si>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</si>
  <si>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</si>
  <si>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</si>
  <si>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</si>
  <si>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</si>
  <si>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</si>
  <si>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</si>
  <si>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</si>
  <si>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</si>
  <si>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</si>
  <si>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</si>
  <si>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</si>
  <si>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</si>
  <si>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</si>
  <si>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</si>
  <si>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</si>
  <si>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</si>
  <si>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</si>
  <si>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</si>
  <si>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</si>
  <si>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</si>
  <si>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</si>
  <si>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</si>
  <si>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</si>
  <si>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</si>
  <si>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</si>
  <si>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</si>
  <si>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</si>
  <si>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</si>
  <si>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</si>
  <si>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</si>
  <si>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</si>
  <si>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</si>
  <si>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</si>
  <si>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</si>
  <si>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</si>
  <si>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</si>
  <si>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</si>
  <si>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</si>
  <si>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</si>
  <si>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</si>
  <si>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</si>
  <si>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</si>
  <si>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</si>
  <si>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</si>
  <si>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</si>
  <si>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</si>
  <si>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</si>
  <si>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</si>
  <si>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</si>
  <si>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</si>
  <si>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</si>
  <si>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</si>
  <si>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</si>
  <si>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</si>
  <si>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</si>
  <si>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</si>
  <si>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</si>
  <si>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</si>
  <si>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</si>
  <si>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</si>
  <si>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</si>
  <si>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</si>
  <si>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</si>
  <si>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</si>
  <si>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</si>
  <si>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</si>
  <si>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</si>
  <si>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</si>
  <si>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</si>
  <si>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</si>
  <si>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</si>
  <si>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</si>
  <si>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</si>
  <si>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</si>
  <si>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</si>
  <si>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</si>
  <si>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</si>
  <si>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</si>
  <si>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</si>
  <si>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</si>
  <si>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</si>
  <si>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</si>
  <si>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</si>
  <si>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</si>
  <si>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</si>
  <si>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</si>
  <si>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</si>
  <si>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</si>
  <si>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</si>
  <si>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</si>
  <si>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</si>
  <si>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</si>
  <si>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</si>
  <si>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</si>
  <si>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</si>
  <si>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</si>
  <si>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</si>
  <si>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</si>
  <si>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</si>
  <si>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</si>
  <si>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</si>
  <si>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</si>
  <si>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</si>
  <si>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</si>
  <si>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</si>
  <si>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</si>
  <si>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</si>
  <si>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</si>
  <si>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</si>
  <si>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</si>
  <si>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</si>
  <si>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</si>
  <si>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</si>
  <si>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</si>
  <si>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</si>
  <si>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</si>
  <si>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</si>
  <si>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</si>
  <si>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</si>
  <si>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</si>
  <si>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</si>
  <si>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</si>
  <si>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</si>
  <si>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</si>
  <si>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</si>
  <si>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</si>
  <si>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</si>
  <si>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</si>
  <si>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</si>
  <si>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</si>
  <si>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</si>
  <si>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</si>
  <si>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</si>
  <si>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</si>
  <si>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</si>
  <si>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</si>
  <si>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</si>
  <si>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</si>
  <si>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</si>
  <si>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</si>
  <si>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</si>
  <si>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</si>
  <si>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</si>
  <si>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</si>
  <si>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</si>
  <si>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</si>
  <si>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</si>
  <si>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</si>
  <si>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</si>
  <si>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</si>
  <si>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</si>
  <si>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</si>
  <si>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</si>
  <si>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</si>
  <si>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</si>
  <si>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</si>
  <si>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</si>
  <si>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</si>
  <si>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</si>
  <si>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</si>
  <si>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</si>
  <si>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</si>
  <si>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</si>
  <si>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</si>
  <si>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</si>
  <si>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</si>
  <si>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</si>
  <si>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</si>
  <si>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</si>
  <si>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</si>
  <si>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</si>
  <si>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</si>
  <si>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</si>
  <si>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</si>
  <si>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</si>
  <si>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</si>
  <si>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</si>
  <si>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</si>
  <si>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</si>
  <si>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</si>
  <si>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</si>
  <si>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</si>
  <si>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</si>
  <si>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</si>
  <si>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</si>
  <si>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</si>
  <si>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</si>
  <si>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</si>
  <si>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</si>
  <si>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</si>
  <si>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</si>
  <si>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</si>
  <si>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</si>
  <si>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</si>
  <si>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</si>
  <si>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</si>
  <si>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</si>
  <si>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</si>
  <si>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</si>
  <si>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</si>
  <si>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</si>
  <si>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</si>
  <si>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</si>
  <si>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</si>
  <si>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</si>
  <si>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</si>
  <si>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</si>
  <si>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</si>
  <si>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</si>
  <si>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</si>
  <si>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</si>
  <si>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</si>
  <si>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</si>
  <si>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</si>
  <si>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</si>
  <si>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</si>
  <si>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</si>
  <si>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</si>
  <si>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</si>
  <si>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</si>
  <si>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</si>
  <si>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</si>
  <si>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</si>
  <si>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</si>
  <si>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</si>
  <si>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</si>
  <si>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</si>
  <si>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</si>
  <si>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</si>
  <si>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</si>
  <si>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</si>
  <si>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</si>
  <si>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</si>
  <si>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</si>
  <si>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</si>
  <si>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</si>
  <si>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</si>
  <si>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</si>
  <si>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</si>
  <si>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</si>
  <si>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</si>
  <si>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</si>
  <si>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</si>
  <si>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</si>
  <si>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</si>
  <si>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</si>
  <si>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</si>
  <si>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</si>
  <si>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</si>
  <si>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</si>
  <si>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</si>
  <si>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</si>
  <si>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</si>
  <si>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</si>
  <si>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</si>
  <si>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</si>
  <si>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</si>
  <si>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</si>
  <si>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</si>
  <si>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</si>
  <si>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</si>
  <si>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</si>
  <si>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</si>
  <si>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</si>
  <si>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</si>
  <si>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</si>
  <si>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</si>
  <si>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</si>
  <si>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</si>
  <si>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</si>
  <si>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</si>
  <si>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</si>
  <si>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</si>
  <si>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</si>
  <si>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</si>
  <si>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</si>
  <si>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</si>
  <si>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</si>
  <si>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</si>
  <si>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</si>
  <si>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</si>
  <si>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</si>
  <si>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</si>
  <si>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</si>
  <si>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</si>
  <si>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</si>
  <si>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</si>
  <si>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</si>
  <si>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</si>
  <si>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</si>
  <si>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</si>
  <si>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</si>
  <si>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</si>
  <si>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</si>
  <si>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</si>
  <si>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</si>
  <si>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</si>
  <si>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</si>
  <si>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</si>
  <si>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</si>
  <si>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</si>
  <si>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</si>
  <si>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</si>
  <si>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</si>
  <si>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</si>
  <si>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</si>
  <si>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</si>
  <si>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</si>
  <si>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</si>
  <si>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</si>
  <si>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</si>
  <si>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</si>
  <si>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</si>
  <si>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</si>
  <si>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</si>
  <si>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</si>
  <si>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</si>
  <si>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</si>
  <si>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</si>
  <si>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</si>
  <si>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</si>
  <si>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</si>
  <si>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</si>
  <si>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</si>
  <si>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</si>
  <si>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</si>
  <si>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</si>
  <si>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</si>
  <si>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</si>
  <si>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</si>
  <si>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</si>
  <si>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</si>
  <si>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</si>
  <si>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</si>
  <si>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</si>
  <si>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</si>
  <si>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</si>
  <si>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</si>
  <si>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</si>
  <si>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</si>
  <si>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</si>
  <si>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</si>
  <si>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</si>
  <si>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</si>
  <si>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</si>
  <si>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</si>
  <si>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</si>
  <si>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</si>
  <si>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</si>
  <si>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</si>
  <si>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</si>
  <si>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</si>
  <si>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</si>
  <si>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</si>
  <si>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</si>
  <si>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</si>
  <si>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</si>
  <si>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</si>
  <si>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</si>
  <si>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</si>
  <si>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</si>
  <si>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</si>
  <si>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</si>
  <si>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</si>
  <si>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</si>
  <si>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</si>
  <si>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</si>
  <si>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</si>
  <si>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</si>
  <si>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</si>
  <si>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</si>
  <si>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</si>
  <si>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</si>
  <si>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</si>
  <si>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</si>
  <si>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</si>
  <si>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</si>
  <si>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</si>
  <si>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</si>
  <si>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</si>
  <si>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</si>
  <si>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</si>
  <si>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</si>
  <si>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</si>
  <si>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</si>
  <si>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</si>
  <si>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</si>
  <si>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</si>
  <si>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</si>
  <si>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</si>
  <si>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</si>
  <si>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</si>
  <si>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</si>
  <si>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</si>
  <si>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</si>
  <si>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</si>
  <si>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</si>
  <si>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</si>
  <si>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</si>
  <si>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</si>
  <si>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</si>
  <si>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>Marcelo &lt;abril</t>
  </si>
  <si>
    <t xml:space="preserve">Cambio gerente </t>
  </si>
  <si>
    <t xml:space="preserve">PAGO NOMINAS EMPLEADOS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</si>
</sst>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4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7"/>
  <sheetViews>
    <sheetView topLeftCell="A142" zoomScaleNormal="100" workbookViewId="0">
      <selection activeCell="G173" sqref="G173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02" t="s">
        <v>24</v>
      </c>
      <c r="E1" s="202"/>
      <c r="F1" s="202"/>
      <c r="G1" s="202"/>
      <c r="H1" s="2"/>
      <c r="I1" s="2"/>
      <c r="M1" s="1"/>
      <c r="N1" s="2"/>
      <c r="O1" s="2"/>
      <c r="P1" s="202" t="s">
        <v>87</v>
      </c>
      <c r="Q1" s="202"/>
      <c r="R1" s="202"/>
      <c r="S1" s="202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03" t="s">
        <v>18</v>
      </c>
      <c r="G55" s="203"/>
      <c r="H55" s="203"/>
      <c r="I55" s="203"/>
      <c r="J55" s="204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05"/>
      <c r="K56" s="8"/>
      <c r="M56" s="8"/>
      <c r="N56" s="8"/>
      <c r="O56" s="8"/>
      <c r="P56" s="8"/>
      <c r="Q56" s="8"/>
      <c r="R56" s="203" t="s">
        <v>18</v>
      </c>
      <c r="S56" s="203"/>
      <c r="T56" s="203"/>
      <c r="U56" s="203"/>
      <c r="V56" s="204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05"/>
      <c r="W57" s="8"/>
    </row>
    <row r="63" spans="1:23" ht="28.9" x14ac:dyDescent="0.55000000000000004">
      <c r="A63" s="1"/>
      <c r="B63" s="2"/>
      <c r="C63" s="2"/>
      <c r="D63" s="202" t="s">
        <v>88</v>
      </c>
      <c r="E63" s="202"/>
      <c r="F63" s="202"/>
      <c r="G63" s="202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02" t="s">
        <v>89</v>
      </c>
      <c r="Q64" s="202"/>
      <c r="R64" s="202"/>
      <c r="S64" s="202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/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/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120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7305</v>
      </c>
      <c r="T116" s="16" t="s">
        <v>16</v>
      </c>
      <c r="U116" s="13">
        <f>S117-U115</f>
        <v>7111.95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03" t="s">
        <v>18</v>
      </c>
      <c r="G117" s="203"/>
      <c r="H117" s="203"/>
      <c r="I117" s="203"/>
      <c r="J117" s="204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7231.95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05"/>
      <c r="K118" s="8"/>
      <c r="M118" s="8"/>
      <c r="N118" s="8"/>
      <c r="O118" s="8"/>
      <c r="P118" s="8"/>
      <c r="Q118" s="8"/>
      <c r="R118" s="203" t="s">
        <v>18</v>
      </c>
      <c r="S118" s="203"/>
      <c r="T118" s="203"/>
      <c r="U118" s="203"/>
      <c r="V118" s="204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05"/>
      <c r="W119" s="8"/>
    </row>
    <row r="122" spans="1:23" ht="28.5" x14ac:dyDescent="0.45">
      <c r="A122" s="1"/>
      <c r="B122" s="2"/>
      <c r="C122" s="2"/>
      <c r="D122" s="202" t="s">
        <v>90</v>
      </c>
      <c r="E122" s="202"/>
      <c r="F122" s="202"/>
      <c r="G122" s="202"/>
      <c r="H122" s="2"/>
      <c r="I122" s="2"/>
    </row>
    <row r="123" spans="1:23" ht="28.5" x14ac:dyDescent="0.4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1"/>
      <c r="N123" s="2"/>
      <c r="O123" s="2"/>
      <c r="P123" s="202" t="s">
        <v>91</v>
      </c>
      <c r="Q123" s="202"/>
      <c r="R123" s="202"/>
      <c r="S123" s="202"/>
      <c r="T123" s="2"/>
      <c r="U123" s="2"/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5">
        <v>4335</v>
      </c>
      <c r="G124" s="182">
        <v>207</v>
      </c>
      <c r="H124" s="8"/>
      <c r="I124" s="10"/>
      <c r="J124" s="8">
        <v>548</v>
      </c>
      <c r="K124" s="9">
        <v>170</v>
      </c>
      <c r="M124" s="4" t="s">
        <v>1</v>
      </c>
      <c r="N124" s="5" t="s">
        <v>2</v>
      </c>
      <c r="O124" s="5" t="s">
        <v>3</v>
      </c>
      <c r="P124" s="5" t="s">
        <v>4</v>
      </c>
      <c r="Q124" s="5" t="s">
        <v>5</v>
      </c>
      <c r="R124" s="5" t="s">
        <v>6</v>
      </c>
      <c r="S124" s="6" t="s">
        <v>7</v>
      </c>
      <c r="T124" s="5" t="s">
        <v>8</v>
      </c>
      <c r="U124" s="5" t="s">
        <v>9</v>
      </c>
      <c r="V124" s="5" t="s">
        <v>10</v>
      </c>
      <c r="W124" s="5" t="s">
        <v>11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8">
        <v>4373</v>
      </c>
      <c r="G125" s="9">
        <v>180</v>
      </c>
      <c r="H125" s="8"/>
      <c r="I125" s="10"/>
      <c r="J125" s="8"/>
      <c r="K125" s="9">
        <v>170</v>
      </c>
      <c r="M125" s="7"/>
      <c r="N125" s="8"/>
      <c r="O125" s="8"/>
      <c r="P125" s="8"/>
      <c r="Q125" s="8"/>
      <c r="R125" s="8"/>
      <c r="S125" s="9"/>
      <c r="T125" s="8"/>
      <c r="U125" s="10"/>
      <c r="V125" s="8"/>
      <c r="W125" s="9"/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8">
        <v>4374</v>
      </c>
      <c r="G126" s="9">
        <v>180</v>
      </c>
      <c r="H126" s="8"/>
      <c r="I126" s="10"/>
      <c r="J126" s="8"/>
      <c r="K126" s="9">
        <v>170</v>
      </c>
      <c r="M126" s="7"/>
      <c r="N126" s="8"/>
      <c r="O126" s="8"/>
      <c r="P126" s="8"/>
      <c r="Q126" s="8"/>
      <c r="R126" s="8"/>
      <c r="S126" s="9"/>
      <c r="T126" s="8"/>
      <c r="U126" s="10"/>
      <c r="V126" s="8"/>
      <c r="W126" s="9"/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8">
        <v>4378</v>
      </c>
      <c r="G127" s="9">
        <v>405</v>
      </c>
      <c r="H127" s="8">
        <v>10</v>
      </c>
      <c r="I127" s="10" t="s">
        <v>555</v>
      </c>
      <c r="J127" s="8"/>
      <c r="K127" s="9">
        <v>380</v>
      </c>
      <c r="M127" s="7"/>
      <c r="N127" s="8"/>
      <c r="O127" s="8"/>
      <c r="P127" s="8"/>
      <c r="Q127" s="8"/>
      <c r="R127" s="8"/>
      <c r="S127" s="9"/>
      <c r="T127" s="8"/>
      <c r="U127" s="10"/>
      <c r="V127" s="8"/>
      <c r="W127" s="9"/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8">
        <v>4372</v>
      </c>
      <c r="G128" s="9">
        <v>180</v>
      </c>
      <c r="H128" s="8"/>
      <c r="I128" s="10"/>
      <c r="J128" s="8"/>
      <c r="K128" s="9">
        <v>170</v>
      </c>
      <c r="M128" s="7"/>
      <c r="N128" s="8"/>
      <c r="O128" s="8"/>
      <c r="P128" s="8"/>
      <c r="Q128" s="8"/>
      <c r="R128" s="8"/>
      <c r="S128" s="9"/>
      <c r="T128" s="8"/>
      <c r="U128" s="10"/>
      <c r="V128" s="8"/>
      <c r="W128" s="9"/>
    </row>
    <row r="129" spans="1:23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8">
        <v>4376</v>
      </c>
      <c r="G129" s="9">
        <v>225</v>
      </c>
      <c r="H129" s="8"/>
      <c r="I129" s="10"/>
      <c r="J129" s="8"/>
      <c r="K129" s="9">
        <v>190</v>
      </c>
      <c r="M129" s="7"/>
      <c r="N129" s="8"/>
      <c r="O129" s="8"/>
      <c r="P129" s="8"/>
      <c r="Q129" s="8"/>
      <c r="R129" s="8"/>
      <c r="S129" s="9"/>
      <c r="T129" s="8"/>
      <c r="U129" s="10"/>
      <c r="V129" s="8"/>
      <c r="W129" s="9"/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8">
        <v>4379</v>
      </c>
      <c r="G130" s="9">
        <v>405</v>
      </c>
      <c r="H130" s="8">
        <v>10</v>
      </c>
      <c r="I130" s="10" t="s">
        <v>554</v>
      </c>
      <c r="J130" s="8"/>
      <c r="K130" s="9">
        <v>380</v>
      </c>
      <c r="M130" s="7"/>
      <c r="N130" s="8"/>
      <c r="O130" s="8"/>
      <c r="P130" s="8"/>
      <c r="Q130" s="8"/>
      <c r="R130" s="8"/>
      <c r="S130" s="9"/>
      <c r="T130" s="8"/>
      <c r="U130" s="10"/>
      <c r="V130" s="8"/>
      <c r="W130" s="9"/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8">
        <v>4394</v>
      </c>
      <c r="G131" s="9">
        <v>180</v>
      </c>
      <c r="H131" s="8">
        <v>10</v>
      </c>
      <c r="I131" s="10" t="s">
        <v>137</v>
      </c>
      <c r="J131" s="8"/>
      <c r="K131" s="9">
        <v>170</v>
      </c>
      <c r="M131" s="7"/>
      <c r="N131" s="8"/>
      <c r="O131" s="8"/>
      <c r="P131" s="8"/>
      <c r="Q131" s="8"/>
      <c r="R131" s="8"/>
      <c r="S131" s="9"/>
      <c r="T131" s="8"/>
      <c r="U131" s="10"/>
      <c r="V131" s="8"/>
      <c r="W131" s="9"/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8">
        <v>4417</v>
      </c>
      <c r="G132" s="9">
        <v>180</v>
      </c>
      <c r="H132" s="8">
        <v>10</v>
      </c>
      <c r="I132" s="10" t="s">
        <v>554</v>
      </c>
      <c r="J132" s="8"/>
      <c r="K132" s="9">
        <v>170</v>
      </c>
      <c r="M132" s="7"/>
      <c r="N132" s="8"/>
      <c r="O132" s="8"/>
      <c r="P132" s="8"/>
      <c r="Q132" s="8"/>
      <c r="R132" s="8"/>
      <c r="S132" s="9"/>
      <c r="T132" s="8"/>
      <c r="U132" s="10"/>
      <c r="V132" s="8"/>
      <c r="W132" s="9"/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8">
        <v>4434</v>
      </c>
      <c r="G133" s="9">
        <v>180</v>
      </c>
      <c r="H133" s="8"/>
      <c r="I133" s="10"/>
      <c r="J133" s="8"/>
      <c r="K133" s="9">
        <v>170</v>
      </c>
      <c r="M133" s="7"/>
      <c r="N133" s="8"/>
      <c r="O133" s="8"/>
      <c r="P133" s="8"/>
      <c r="Q133" s="8"/>
      <c r="R133" s="8"/>
      <c r="S133" s="9"/>
      <c r="T133" s="8"/>
      <c r="U133" s="10"/>
      <c r="V133" s="8"/>
      <c r="W133" s="9"/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8">
        <v>4438</v>
      </c>
      <c r="G134" s="9">
        <v>405</v>
      </c>
      <c r="H134" s="8">
        <v>10</v>
      </c>
      <c r="I134" s="10" t="s">
        <v>137</v>
      </c>
      <c r="J134" s="8"/>
      <c r="K134" s="9">
        <v>380</v>
      </c>
      <c r="M134" s="7"/>
      <c r="N134" s="8"/>
      <c r="O134" s="8"/>
      <c r="P134" s="8"/>
      <c r="Q134" s="8"/>
      <c r="R134" s="8"/>
      <c r="S134" s="9"/>
      <c r="T134" s="8"/>
      <c r="U134" s="10"/>
      <c r="V134" s="8"/>
      <c r="W134" s="9"/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8">
        <v>4433</v>
      </c>
      <c r="G135" s="9">
        <v>180</v>
      </c>
      <c r="H135" s="8"/>
      <c r="I135" s="10"/>
      <c r="J135" s="8"/>
      <c r="K135" s="9">
        <v>170</v>
      </c>
      <c r="M135" s="7"/>
      <c r="N135" s="8"/>
      <c r="O135" s="8"/>
      <c r="P135" s="8"/>
      <c r="Q135" s="8"/>
      <c r="R135" s="8"/>
      <c r="S135" s="9"/>
      <c r="T135" s="8"/>
      <c r="U135" s="10"/>
      <c r="V135" s="8"/>
      <c r="W135" s="9"/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8">
        <v>4432</v>
      </c>
      <c r="G136" s="9">
        <v>180</v>
      </c>
      <c r="H136" s="8"/>
      <c r="I136" s="10"/>
      <c r="J136" s="8"/>
      <c r="K136" s="9">
        <v>170</v>
      </c>
      <c r="M136" s="7"/>
      <c r="N136" s="8"/>
      <c r="O136" s="8"/>
      <c r="P136" s="8"/>
      <c r="Q136" s="8"/>
      <c r="R136" s="8"/>
      <c r="S136" s="9"/>
      <c r="T136" s="8"/>
      <c r="U136" s="10"/>
      <c r="V136" s="8"/>
      <c r="W136" s="9"/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8">
        <v>4439</v>
      </c>
      <c r="G137" s="9">
        <v>197</v>
      </c>
      <c r="H137" s="8"/>
      <c r="I137" s="10"/>
      <c r="J137" s="8"/>
      <c r="K137" s="9">
        <v>197</v>
      </c>
      <c r="M137" s="7"/>
      <c r="N137" s="8"/>
      <c r="O137" s="8"/>
      <c r="P137" s="8"/>
      <c r="Q137" s="8"/>
      <c r="R137" s="8"/>
      <c r="S137" s="9"/>
      <c r="T137" s="8"/>
      <c r="U137" s="10"/>
      <c r="V137" s="8"/>
      <c r="W137" s="9"/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8">
        <v>4464</v>
      </c>
      <c r="G138" s="9">
        <v>180</v>
      </c>
      <c r="H138" s="8"/>
      <c r="I138" s="10"/>
      <c r="J138" s="8"/>
      <c r="K138" s="9">
        <v>170</v>
      </c>
      <c r="M138" s="7"/>
      <c r="N138" s="8"/>
      <c r="O138" s="8"/>
      <c r="P138" s="8"/>
      <c r="Q138" s="8"/>
      <c r="R138" s="8"/>
      <c r="S138" s="9"/>
      <c r="T138" s="8"/>
      <c r="U138" s="10"/>
      <c r="V138" s="8"/>
      <c r="W138" s="9"/>
    </row>
    <row r="139" spans="1:23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8">
        <v>4463</v>
      </c>
      <c r="G139" s="9">
        <v>180</v>
      </c>
      <c r="H139" s="8"/>
      <c r="I139" s="10"/>
      <c r="J139" s="8"/>
      <c r="K139" s="9">
        <v>170</v>
      </c>
      <c r="M139" s="7"/>
      <c r="N139" s="8"/>
      <c r="O139" s="8"/>
      <c r="P139" s="8"/>
      <c r="Q139" s="8"/>
      <c r="R139" s="8"/>
      <c r="S139" s="9"/>
      <c r="T139" s="8"/>
      <c r="U139" s="10"/>
      <c r="V139" s="8"/>
      <c r="W139" s="9"/>
    </row>
    <row r="140" spans="1:23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8">
        <v>4483</v>
      </c>
      <c r="G140" s="9">
        <v>180</v>
      </c>
      <c r="H140" s="8">
        <v>10</v>
      </c>
      <c r="I140" s="10" t="s">
        <v>137</v>
      </c>
      <c r="J140" s="8"/>
      <c r="K140" s="9">
        <v>170</v>
      </c>
      <c r="M140" s="7"/>
      <c r="N140" s="8"/>
      <c r="O140" s="8"/>
      <c r="P140" s="8"/>
      <c r="Q140" s="8"/>
      <c r="R140" s="8"/>
      <c r="S140" s="9"/>
      <c r="T140" s="8"/>
      <c r="U140" s="10"/>
      <c r="V140" s="8"/>
      <c r="W140" s="9"/>
    </row>
    <row r="141" spans="1:23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5">
        <v>4505</v>
      </c>
      <c r="G141" s="9">
        <v>180</v>
      </c>
      <c r="H141" s="8"/>
      <c r="I141" s="10"/>
      <c r="J141" s="8"/>
      <c r="K141" s="9">
        <v>170</v>
      </c>
      <c r="M141" s="7"/>
      <c r="N141" s="8"/>
      <c r="O141" s="8"/>
      <c r="P141" s="8"/>
      <c r="Q141" s="8"/>
      <c r="R141" s="8"/>
      <c r="S141" s="9"/>
      <c r="T141" s="8"/>
      <c r="U141" s="10"/>
      <c r="V141" s="8"/>
      <c r="W141" s="9"/>
    </row>
    <row r="142" spans="1:23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5">
        <v>4507</v>
      </c>
      <c r="G142" s="9">
        <v>197</v>
      </c>
      <c r="H142" s="8"/>
      <c r="I142" s="10"/>
      <c r="J142" s="8"/>
      <c r="K142" s="9">
        <v>190</v>
      </c>
      <c r="M142" s="7"/>
      <c r="N142" s="8"/>
      <c r="O142" s="8"/>
      <c r="P142" s="8"/>
      <c r="Q142" s="8"/>
      <c r="R142" s="8"/>
      <c r="S142" s="9"/>
      <c r="T142" s="8"/>
      <c r="U142" s="10"/>
      <c r="V142" s="8"/>
      <c r="W142" s="9"/>
    </row>
    <row r="143" spans="1:23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5">
        <v>4512</v>
      </c>
      <c r="G143" s="9">
        <v>407</v>
      </c>
      <c r="H143" s="8">
        <v>10</v>
      </c>
      <c r="I143" s="10" t="s">
        <v>554</v>
      </c>
      <c r="J143" s="8"/>
      <c r="K143" s="9">
        <v>380</v>
      </c>
      <c r="M143" s="7"/>
      <c r="N143" s="8"/>
      <c r="O143" s="8"/>
      <c r="P143" s="8"/>
      <c r="Q143" s="8"/>
      <c r="R143" s="8"/>
      <c r="S143" s="9"/>
      <c r="T143" s="8"/>
      <c r="U143" s="10"/>
      <c r="V143" s="8"/>
      <c r="W143" s="9"/>
    </row>
    <row r="144" spans="1:23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5">
        <v>4509</v>
      </c>
      <c r="G144" s="9">
        <v>197</v>
      </c>
      <c r="H144" s="8"/>
      <c r="I144" s="10"/>
      <c r="J144" s="8"/>
      <c r="K144" s="9">
        <v>190</v>
      </c>
      <c r="M144" s="7"/>
      <c r="N144" s="8"/>
      <c r="O144" s="8"/>
      <c r="P144" s="8"/>
      <c r="Q144" s="8"/>
      <c r="R144" s="8"/>
      <c r="S144" s="9"/>
      <c r="T144" s="8"/>
      <c r="U144" s="10"/>
      <c r="V144" s="8"/>
      <c r="W144" s="9"/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5">
        <v>4508</v>
      </c>
      <c r="G145" s="9">
        <v>197</v>
      </c>
      <c r="H145" s="8"/>
      <c r="I145" s="10"/>
      <c r="J145" s="8"/>
      <c r="K145" s="9">
        <v>190</v>
      </c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5">
        <v>4523</v>
      </c>
      <c r="G146" s="9">
        <v>197</v>
      </c>
      <c r="H146" s="8"/>
      <c r="I146" s="10"/>
      <c r="J146" s="8"/>
      <c r="K146" s="9">
        <v>170</v>
      </c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94">
        <v>4538</v>
      </c>
      <c r="G147" s="9">
        <v>180</v>
      </c>
      <c r="H147" s="8"/>
      <c r="I147" s="10"/>
      <c r="J147" s="8"/>
      <c r="K147" s="9">
        <v>170</v>
      </c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5">
        <v>4554</v>
      </c>
      <c r="G148" s="9">
        <v>197</v>
      </c>
      <c r="H148" s="8"/>
      <c r="I148" s="10"/>
      <c r="J148" s="8"/>
      <c r="K148" s="9">
        <v>190</v>
      </c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8" t="s">
        <v>211</v>
      </c>
      <c r="F149" s="35">
        <v>4575</v>
      </c>
      <c r="G149" s="9">
        <v>407</v>
      </c>
      <c r="H149" s="8"/>
      <c r="I149" s="10"/>
      <c r="J149" s="8"/>
      <c r="K149" s="9">
        <v>380</v>
      </c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8" t="s">
        <v>211</v>
      </c>
      <c r="F150" s="35">
        <v>4576</v>
      </c>
      <c r="G150" s="9">
        <v>407</v>
      </c>
      <c r="H150" s="8"/>
      <c r="I150" s="10"/>
      <c r="J150" s="8"/>
      <c r="K150" s="9">
        <v>380</v>
      </c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8" t="s">
        <v>131</v>
      </c>
      <c r="F151" s="35">
        <v>4573</v>
      </c>
      <c r="G151" s="9">
        <v>180</v>
      </c>
      <c r="H151" s="8"/>
      <c r="I151" s="10"/>
      <c r="J151" s="8"/>
      <c r="K151" s="9">
        <v>170</v>
      </c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8" t="s">
        <v>131</v>
      </c>
      <c r="F152" s="35">
        <v>4572</v>
      </c>
      <c r="G152" s="9">
        <v>180</v>
      </c>
      <c r="H152" s="8"/>
      <c r="I152" s="10"/>
      <c r="J152" s="8"/>
      <c r="K152" s="9">
        <v>170</v>
      </c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8" t="s">
        <v>514</v>
      </c>
      <c r="F153" s="35">
        <v>4567</v>
      </c>
      <c r="G153" s="9">
        <v>197</v>
      </c>
      <c r="H153" s="8"/>
      <c r="I153" s="10"/>
      <c r="J153" s="8"/>
      <c r="K153" s="9">
        <v>190</v>
      </c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8" t="s">
        <v>514</v>
      </c>
      <c r="F154" s="35">
        <v>4568</v>
      </c>
      <c r="G154" s="9">
        <v>225</v>
      </c>
      <c r="H154" s="8"/>
      <c r="I154" s="10"/>
      <c r="J154" s="8"/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8" t="s">
        <v>579</v>
      </c>
      <c r="F155" s="35">
        <v>4588</v>
      </c>
      <c r="G155" s="9">
        <v>197</v>
      </c>
      <c r="H155" s="8"/>
      <c r="I155" s="10"/>
      <c r="J155" s="8"/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8" t="s">
        <v>131</v>
      </c>
      <c r="F156" s="8">
        <v>4602</v>
      </c>
      <c r="G156" s="9">
        <v>180</v>
      </c>
      <c r="H156" s="8"/>
      <c r="I156" s="10"/>
      <c r="J156" s="8"/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8" t="s">
        <v>131</v>
      </c>
      <c r="F157" s="8">
        <v>4601</v>
      </c>
      <c r="G157" s="9">
        <v>180</v>
      </c>
      <c r="H157" s="8"/>
      <c r="I157" s="10"/>
      <c r="J157" s="8"/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9"/>
      <c r="T161" s="8"/>
      <c r="U161" s="10"/>
      <c r="V161" s="8"/>
      <c r="W161" s="9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8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11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10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7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7729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8"/>
      <c r="S172" s="10"/>
      <c r="T172" s="8"/>
      <c r="U172" s="8"/>
      <c r="V172" s="8"/>
      <c r="W172" s="10"/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7729</v>
      </c>
      <c r="H173" s="16" t="s">
        <v>16</v>
      </c>
      <c r="I173" s="13">
        <f>G174-I172</f>
        <v>7651.71</v>
      </c>
      <c r="J173" s="16"/>
      <c r="K173" s="10"/>
      <c r="M173" s="8"/>
      <c r="N173" s="8"/>
      <c r="O173" s="8"/>
      <c r="P173" s="8"/>
      <c r="Q173" s="8"/>
      <c r="R173" s="12" t="s">
        <v>14</v>
      </c>
      <c r="S173" s="13">
        <f>SUM(S125:S172)</f>
        <v>0</v>
      </c>
      <c r="T173" s="14"/>
      <c r="U173" s="15">
        <f>SUM(U125:U172)</f>
        <v>0</v>
      </c>
      <c r="V173" s="16"/>
      <c r="W173" s="13">
        <f>SUM(W125:W172)</f>
        <v>0</v>
      </c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7651.71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15</v>
      </c>
      <c r="S174" s="13">
        <f>U173+S173</f>
        <v>0</v>
      </c>
      <c r="T174" s="16" t="s">
        <v>16</v>
      </c>
      <c r="U174" s="13">
        <f>S175-U173</f>
        <v>0</v>
      </c>
      <c r="V174" s="16"/>
      <c r="W174" s="10"/>
    </row>
    <row r="175" spans="1:23" x14ac:dyDescent="0.25">
      <c r="A175" s="8"/>
      <c r="B175" s="8"/>
      <c r="C175" s="8"/>
      <c r="D175" s="8"/>
      <c r="E175" s="8"/>
      <c r="F175" s="203" t="s">
        <v>18</v>
      </c>
      <c r="G175" s="203"/>
      <c r="H175" s="203"/>
      <c r="I175" s="203"/>
      <c r="J175" s="204">
        <f>I173-K172</f>
        <v>424.71000000000004</v>
      </c>
      <c r="K175" s="8"/>
      <c r="M175" s="8"/>
      <c r="N175" s="8"/>
      <c r="O175" s="8"/>
      <c r="P175" s="8"/>
      <c r="Q175" s="8"/>
      <c r="R175" s="12" t="s">
        <v>17</v>
      </c>
      <c r="S175" s="13">
        <f>S174*0.99</f>
        <v>0</v>
      </c>
      <c r="T175" s="8"/>
      <c r="U175" s="8"/>
      <c r="V175" s="8"/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05"/>
      <c r="K176" s="8"/>
      <c r="M176" s="8"/>
      <c r="N176" s="8"/>
      <c r="O176" s="8"/>
      <c r="P176" s="8"/>
      <c r="Q176" s="8"/>
      <c r="R176" s="203" t="s">
        <v>18</v>
      </c>
      <c r="S176" s="203"/>
      <c r="T176" s="203"/>
      <c r="U176" s="203"/>
      <c r="V176" s="204">
        <f>U174-W173</f>
        <v>0</v>
      </c>
      <c r="W176" s="8"/>
    </row>
    <row r="177" spans="1:23" x14ac:dyDescent="0.25">
      <c r="M177" s="8"/>
      <c r="N177" s="8"/>
      <c r="O177" s="8"/>
      <c r="P177" s="8"/>
      <c r="Q177" s="8"/>
      <c r="R177" s="8"/>
      <c r="S177" s="8"/>
      <c r="T177" s="8"/>
      <c r="U177" s="8"/>
      <c r="V177" s="205"/>
      <c r="W177" s="8"/>
    </row>
    <row r="180" spans="1:23" ht="28.5" x14ac:dyDescent="0.45">
      <c r="A180" s="1"/>
      <c r="B180" s="2"/>
      <c r="C180" s="2"/>
      <c r="D180" s="202" t="s">
        <v>92</v>
      </c>
      <c r="E180" s="202"/>
      <c r="F180" s="202"/>
      <c r="G180" s="202"/>
      <c r="H180" s="2"/>
      <c r="I180" s="2"/>
    </row>
    <row r="181" spans="1:23" ht="28.5" x14ac:dyDescent="0.4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1"/>
      <c r="N181" s="2"/>
      <c r="O181" s="2"/>
      <c r="P181" s="202" t="s">
        <v>93</v>
      </c>
      <c r="Q181" s="202"/>
      <c r="R181" s="202"/>
      <c r="S181" s="202"/>
      <c r="T181" s="2"/>
      <c r="U181" s="2"/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4" t="s">
        <v>1</v>
      </c>
      <c r="N182" s="5" t="s">
        <v>2</v>
      </c>
      <c r="O182" s="5" t="s">
        <v>3</v>
      </c>
      <c r="P182" s="5" t="s">
        <v>4</v>
      </c>
      <c r="Q182" s="5" t="s">
        <v>5</v>
      </c>
      <c r="R182" s="5" t="s">
        <v>6</v>
      </c>
      <c r="S182" s="6" t="s">
        <v>7</v>
      </c>
      <c r="T182" s="5" t="s">
        <v>8</v>
      </c>
      <c r="U182" s="5" t="s">
        <v>9</v>
      </c>
      <c r="V182" s="5" t="s">
        <v>10</v>
      </c>
      <c r="W182" s="5" t="s">
        <v>11</v>
      </c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9"/>
      <c r="T220" s="8"/>
      <c r="U220" s="10"/>
      <c r="V220" s="8"/>
      <c r="W220" s="9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8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11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10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7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8"/>
      <c r="S231" s="10"/>
      <c r="T231" s="8"/>
      <c r="U231" s="8"/>
      <c r="V231" s="8"/>
      <c r="W231" s="10"/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14</v>
      </c>
      <c r="S232" s="13">
        <f>SUM(S183:S231)</f>
        <v>0</v>
      </c>
      <c r="T232" s="14"/>
      <c r="U232" s="15">
        <f>SUM(U183:U231)</f>
        <v>0</v>
      </c>
      <c r="V232" s="16"/>
      <c r="W232" s="13">
        <f>SUM(W183:W231)</f>
        <v>0</v>
      </c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15</v>
      </c>
      <c r="S233" s="13">
        <f>U232+S232</f>
        <v>0</v>
      </c>
      <c r="T233" s="16" t="s">
        <v>16</v>
      </c>
      <c r="U233" s="13">
        <f>S234-U232</f>
        <v>0</v>
      </c>
      <c r="V233" s="16"/>
      <c r="W233" s="10"/>
    </row>
    <row r="234" spans="1:23" x14ac:dyDescent="0.25">
      <c r="A234" s="8"/>
      <c r="B234" s="8"/>
      <c r="C234" s="8"/>
      <c r="D234" s="8"/>
      <c r="E234" s="8"/>
      <c r="F234" s="203" t="s">
        <v>18</v>
      </c>
      <c r="G234" s="203"/>
      <c r="H234" s="203"/>
      <c r="I234" s="203"/>
      <c r="J234" s="204">
        <f>I232-K231</f>
        <v>0</v>
      </c>
      <c r="K234" s="8"/>
      <c r="M234" s="8"/>
      <c r="N234" s="8"/>
      <c r="O234" s="8"/>
      <c r="P234" s="8"/>
      <c r="Q234" s="8"/>
      <c r="R234" s="12" t="s">
        <v>17</v>
      </c>
      <c r="S234" s="13">
        <f>S233*0.99</f>
        <v>0</v>
      </c>
      <c r="T234" s="8"/>
      <c r="U234" s="8"/>
      <c r="V234" s="8"/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05"/>
      <c r="K235" s="8"/>
      <c r="M235" s="8"/>
      <c r="N235" s="8"/>
      <c r="O235" s="8"/>
      <c r="P235" s="8"/>
      <c r="Q235" s="8"/>
      <c r="R235" s="203" t="s">
        <v>18</v>
      </c>
      <c r="S235" s="203"/>
      <c r="T235" s="203"/>
      <c r="U235" s="203"/>
      <c r="V235" s="204">
        <f>U233-W232</f>
        <v>0</v>
      </c>
      <c r="W235" s="8"/>
    </row>
    <row r="236" spans="1:23" x14ac:dyDescent="0.25">
      <c r="M236" s="8"/>
      <c r="N236" s="8"/>
      <c r="O236" s="8"/>
      <c r="P236" s="8"/>
      <c r="Q236" s="8"/>
      <c r="R236" s="8"/>
      <c r="S236" s="8"/>
      <c r="T236" s="8"/>
      <c r="U236" s="8"/>
      <c r="V236" s="205"/>
      <c r="W236" s="8"/>
    </row>
    <row r="241" spans="1:23" ht="28.5" x14ac:dyDescent="0.45">
      <c r="A241" s="1"/>
      <c r="B241" s="2"/>
      <c r="C241" s="2"/>
      <c r="D241" s="202" t="s">
        <v>94</v>
      </c>
      <c r="E241" s="202"/>
      <c r="F241" s="202"/>
      <c r="G241" s="202"/>
      <c r="H241" s="2"/>
      <c r="I241" s="2"/>
    </row>
    <row r="242" spans="1:23" ht="28.5" x14ac:dyDescent="0.4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1"/>
      <c r="N242" s="2"/>
      <c r="O242" s="2"/>
      <c r="P242" s="202" t="s">
        <v>95</v>
      </c>
      <c r="Q242" s="202"/>
      <c r="R242" s="202"/>
      <c r="S242" s="202"/>
      <c r="T242" s="2"/>
      <c r="U242" s="2"/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4" t="s">
        <v>1</v>
      </c>
      <c r="N243" s="5" t="s">
        <v>2</v>
      </c>
      <c r="O243" s="5" t="s">
        <v>3</v>
      </c>
      <c r="P243" s="5" t="s">
        <v>4</v>
      </c>
      <c r="Q243" s="5" t="s">
        <v>5</v>
      </c>
      <c r="R243" s="5" t="s">
        <v>6</v>
      </c>
      <c r="S243" s="6" t="s">
        <v>7</v>
      </c>
      <c r="T243" s="5" t="s">
        <v>8</v>
      </c>
      <c r="U243" s="5" t="s">
        <v>9</v>
      </c>
      <c r="V243" s="5" t="s">
        <v>10</v>
      </c>
      <c r="W243" s="5" t="s">
        <v>11</v>
      </c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9"/>
      <c r="T281" s="8"/>
      <c r="U281" s="10"/>
      <c r="V281" s="8"/>
      <c r="W281" s="9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8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11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10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7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8"/>
      <c r="S292" s="10"/>
      <c r="T292" s="8"/>
      <c r="U292" s="8"/>
      <c r="V292" s="8"/>
      <c r="W292" s="10"/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14</v>
      </c>
      <c r="S293" s="13">
        <f>SUM(S244:S292)</f>
        <v>0</v>
      </c>
      <c r="T293" s="14"/>
      <c r="U293" s="15">
        <f>SUM(U244:U292)</f>
        <v>0</v>
      </c>
      <c r="V293" s="16"/>
      <c r="W293" s="13">
        <f>SUM(W244:W292)</f>
        <v>0</v>
      </c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15</v>
      </c>
      <c r="S294" s="13">
        <f>U293+S293</f>
        <v>0</v>
      </c>
      <c r="T294" s="16" t="s">
        <v>16</v>
      </c>
      <c r="U294" s="13">
        <f>S295-U293</f>
        <v>0</v>
      </c>
      <c r="V294" s="16"/>
      <c r="W294" s="10"/>
    </row>
    <row r="295" spans="1:23" x14ac:dyDescent="0.25">
      <c r="A295" s="8"/>
      <c r="B295" s="8"/>
      <c r="C295" s="8"/>
      <c r="D295" s="8"/>
      <c r="E295" s="8"/>
      <c r="F295" s="203" t="s">
        <v>18</v>
      </c>
      <c r="G295" s="203"/>
      <c r="H295" s="203"/>
      <c r="I295" s="203"/>
      <c r="J295" s="204">
        <f>I293-K292</f>
        <v>0</v>
      </c>
      <c r="K295" s="8"/>
      <c r="M295" s="8"/>
      <c r="N295" s="8"/>
      <c r="O295" s="8"/>
      <c r="P295" s="8"/>
      <c r="Q295" s="8"/>
      <c r="R295" s="12" t="s">
        <v>17</v>
      </c>
      <c r="S295" s="13">
        <f>S294*0.99</f>
        <v>0</v>
      </c>
      <c r="T295" s="8"/>
      <c r="U295" s="8"/>
      <c r="V295" s="8"/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05"/>
      <c r="K296" s="8"/>
      <c r="M296" s="8"/>
      <c r="N296" s="8"/>
      <c r="O296" s="8"/>
      <c r="P296" s="8"/>
      <c r="Q296" s="8"/>
      <c r="R296" s="203" t="s">
        <v>18</v>
      </c>
      <c r="S296" s="203"/>
      <c r="T296" s="203"/>
      <c r="U296" s="203"/>
      <c r="V296" s="204">
        <f>U294-W293</f>
        <v>0</v>
      </c>
      <c r="W296" s="8"/>
    </row>
    <row r="297" spans="1:23" x14ac:dyDescent="0.25">
      <c r="M297" s="8"/>
      <c r="N297" s="8"/>
      <c r="O297" s="8"/>
      <c r="P297" s="8"/>
      <c r="Q297" s="8"/>
      <c r="R297" s="8"/>
      <c r="S297" s="8"/>
      <c r="T297" s="8"/>
      <c r="U297" s="8"/>
      <c r="V297" s="205"/>
      <c r="W297" s="8"/>
    </row>
    <row r="301" spans="1:23" ht="28.5" x14ac:dyDescent="0.45">
      <c r="A301" s="1"/>
      <c r="B301" s="2"/>
      <c r="C301" s="2"/>
      <c r="D301" s="202" t="s">
        <v>96</v>
      </c>
      <c r="E301" s="202"/>
      <c r="F301" s="202"/>
      <c r="G301" s="202"/>
      <c r="H301" s="2"/>
      <c r="I301" s="2"/>
    </row>
    <row r="302" spans="1:23" ht="28.5" x14ac:dyDescent="0.4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1"/>
      <c r="N302" s="2"/>
      <c r="O302" s="2"/>
      <c r="P302" s="202" t="s">
        <v>30</v>
      </c>
      <c r="Q302" s="202"/>
      <c r="R302" s="202"/>
      <c r="S302" s="202"/>
      <c r="T302" s="2"/>
      <c r="U302" s="2"/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4" t="s">
        <v>1</v>
      </c>
      <c r="N303" s="5" t="s">
        <v>2</v>
      </c>
      <c r="O303" s="5" t="s">
        <v>3</v>
      </c>
      <c r="P303" s="5" t="s">
        <v>4</v>
      </c>
      <c r="Q303" s="5" t="s">
        <v>5</v>
      </c>
      <c r="R303" s="5" t="s">
        <v>6</v>
      </c>
      <c r="S303" s="6" t="s">
        <v>7</v>
      </c>
      <c r="T303" s="5" t="s">
        <v>8</v>
      </c>
      <c r="U303" s="5" t="s">
        <v>9</v>
      </c>
      <c r="V303" s="5" t="s">
        <v>10</v>
      </c>
      <c r="W303" s="5" t="s">
        <v>11</v>
      </c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9"/>
      <c r="T341" s="8"/>
      <c r="U341" s="10"/>
      <c r="V341" s="8"/>
      <c r="W341" s="9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8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11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10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7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8"/>
      <c r="S352" s="10"/>
      <c r="T352" s="8"/>
      <c r="U352" s="8"/>
      <c r="V352" s="8"/>
      <c r="W352" s="10"/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14</v>
      </c>
      <c r="S353" s="13">
        <f>SUM(S304:S352)</f>
        <v>0</v>
      </c>
      <c r="T353" s="14"/>
      <c r="U353" s="15">
        <f>SUM(U304:U352)</f>
        <v>0</v>
      </c>
      <c r="V353" s="16"/>
      <c r="W353" s="13">
        <f>SUM(W304:W352)</f>
        <v>0</v>
      </c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15</v>
      </c>
      <c r="S354" s="13">
        <f>U353+S353</f>
        <v>0</v>
      </c>
      <c r="T354" s="16" t="s">
        <v>16</v>
      </c>
      <c r="U354" s="13">
        <f>S355-U353</f>
        <v>0</v>
      </c>
      <c r="V354" s="16"/>
      <c r="W354" s="10"/>
    </row>
    <row r="355" spans="1:23" x14ac:dyDescent="0.25">
      <c r="A355" s="8"/>
      <c r="B355" s="8"/>
      <c r="C355" s="8"/>
      <c r="D355" s="8"/>
      <c r="E355" s="8"/>
      <c r="F355" s="203" t="s">
        <v>18</v>
      </c>
      <c r="G355" s="203"/>
      <c r="H355" s="203"/>
      <c r="I355" s="203"/>
      <c r="J355" s="204">
        <f>I353-K352</f>
        <v>0</v>
      </c>
      <c r="K355" s="8"/>
      <c r="M355" s="8"/>
      <c r="N355" s="8"/>
      <c r="O355" s="8"/>
      <c r="P355" s="8"/>
      <c r="Q355" s="8"/>
      <c r="R355" s="12" t="s">
        <v>17</v>
      </c>
      <c r="S355" s="13">
        <f>S354*0.99</f>
        <v>0</v>
      </c>
      <c r="T355" s="8"/>
      <c r="U355" s="8"/>
      <c r="V355" s="8"/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05"/>
      <c r="K356" s="8"/>
      <c r="M356" s="8"/>
      <c r="N356" s="8"/>
      <c r="O356" s="8"/>
      <c r="P356" s="8"/>
      <c r="Q356" s="8"/>
      <c r="R356" s="203" t="s">
        <v>18</v>
      </c>
      <c r="S356" s="203"/>
      <c r="T356" s="203"/>
      <c r="U356" s="203"/>
      <c r="V356" s="204">
        <f>U354-W353</f>
        <v>0</v>
      </c>
      <c r="W356" s="8"/>
    </row>
    <row r="357" spans="1:23" x14ac:dyDescent="0.25">
      <c r="M357" s="8"/>
      <c r="N357" s="8"/>
      <c r="O357" s="8"/>
      <c r="P357" s="8"/>
      <c r="Q357" s="8"/>
      <c r="R357" s="8"/>
      <c r="S357" s="8"/>
      <c r="T357" s="8"/>
      <c r="U357" s="8"/>
      <c r="V357" s="205"/>
      <c r="W357" s="8"/>
    </row>
  </sheetData>
  <mergeCells count="36">
    <mergeCell ref="V296:V297"/>
    <mergeCell ref="D301:G301"/>
    <mergeCell ref="P302:S302"/>
    <mergeCell ref="F355:I355"/>
    <mergeCell ref="J355:J356"/>
    <mergeCell ref="R356:U356"/>
    <mergeCell ref="V356:V357"/>
    <mergeCell ref="D241:G241"/>
    <mergeCell ref="P242:S242"/>
    <mergeCell ref="F295:I295"/>
    <mergeCell ref="J295:J296"/>
    <mergeCell ref="R296:U296"/>
    <mergeCell ref="V176:V177"/>
    <mergeCell ref="D180:G180"/>
    <mergeCell ref="P181:S181"/>
    <mergeCell ref="F234:I234"/>
    <mergeCell ref="J234:J235"/>
    <mergeCell ref="R235:U235"/>
    <mergeCell ref="V235:V236"/>
    <mergeCell ref="D122:G122"/>
    <mergeCell ref="P123:S123"/>
    <mergeCell ref="F175:I175"/>
    <mergeCell ref="J175:J176"/>
    <mergeCell ref="R176:U176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A43" workbookViewId="0">
      <selection activeCell="I49" sqref="I49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20" t="s">
        <v>24</v>
      </c>
      <c r="E1" s="220"/>
      <c r="F1" s="220"/>
      <c r="G1" s="220"/>
      <c r="O1" s="220" t="s">
        <v>87</v>
      </c>
      <c r="P1" s="220"/>
      <c r="Q1" s="220"/>
      <c r="R1" s="220"/>
    </row>
    <row r="2" spans="1:21" x14ac:dyDescent="0.25">
      <c r="D2" s="202"/>
      <c r="E2" s="202"/>
      <c r="F2" s="202"/>
      <c r="G2" s="202"/>
      <c r="O2" s="202"/>
      <c r="P2" s="202"/>
      <c r="Q2" s="202"/>
      <c r="R2" s="202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16" t="s">
        <v>18</v>
      </c>
      <c r="G19" s="217"/>
      <c r="H19" s="218"/>
      <c r="I19" s="42">
        <f>G18-I17</f>
        <v>0</v>
      </c>
      <c r="L19" s="8"/>
      <c r="M19" s="8"/>
      <c r="N19" s="8"/>
      <c r="O19" s="8"/>
      <c r="P19" s="8"/>
      <c r="Q19" s="216" t="s">
        <v>18</v>
      </c>
      <c r="R19" s="217"/>
      <c r="S19" s="218"/>
      <c r="T19" s="42">
        <f>T18-U17</f>
        <v>15.5</v>
      </c>
    </row>
    <row r="23" spans="1:21" x14ac:dyDescent="0.25">
      <c r="D23" s="220" t="s">
        <v>88</v>
      </c>
      <c r="E23" s="220"/>
      <c r="F23" s="220"/>
      <c r="G23" s="220"/>
      <c r="O23" s="220" t="s">
        <v>89</v>
      </c>
      <c r="P23" s="220"/>
      <c r="Q23" s="220"/>
      <c r="R23" s="220"/>
    </row>
    <row r="24" spans="1:21" x14ac:dyDescent="0.25">
      <c r="D24" s="202"/>
      <c r="E24" s="202"/>
      <c r="F24" s="202"/>
      <c r="G24" s="202"/>
      <c r="O24" s="202"/>
      <c r="P24" s="202"/>
      <c r="Q24" s="202"/>
      <c r="R24" s="202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16" t="s">
        <v>18</v>
      </c>
      <c r="G41" s="217"/>
      <c r="H41" s="218"/>
      <c r="I41" s="42">
        <f>I40-J39</f>
        <v>15.5</v>
      </c>
      <c r="L41" s="8"/>
      <c r="M41" s="8"/>
      <c r="N41" s="8"/>
      <c r="O41" s="8"/>
      <c r="P41" s="8"/>
      <c r="Q41" s="216" t="s">
        <v>18</v>
      </c>
      <c r="R41" s="217"/>
      <c r="S41" s="218"/>
      <c r="T41" s="42">
        <f>R40-T39</f>
        <v>0</v>
      </c>
    </row>
    <row r="45" spans="1:21" x14ac:dyDescent="0.25">
      <c r="D45" s="220" t="s">
        <v>90</v>
      </c>
      <c r="E45" s="220"/>
      <c r="F45" s="220"/>
      <c r="G45" s="220"/>
      <c r="O45" s="220" t="s">
        <v>91</v>
      </c>
      <c r="P45" s="220"/>
      <c r="Q45" s="220"/>
      <c r="R45" s="220"/>
    </row>
    <row r="46" spans="1:21" x14ac:dyDescent="0.25">
      <c r="D46" s="202"/>
      <c r="E46" s="202"/>
      <c r="F46" s="202"/>
      <c r="G46" s="202"/>
      <c r="O46" s="202"/>
      <c r="P46" s="202"/>
      <c r="Q46" s="202"/>
      <c r="R46" s="202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/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0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16" t="s">
        <v>18</v>
      </c>
      <c r="G63" s="217"/>
      <c r="H63" s="218"/>
      <c r="I63" s="42">
        <f>G62-J61</f>
        <v>8.5999999999999943</v>
      </c>
      <c r="L63" s="8"/>
      <c r="M63" s="8"/>
      <c r="N63" s="8"/>
      <c r="O63" s="8"/>
      <c r="P63" s="8"/>
      <c r="Q63" s="216" t="s">
        <v>18</v>
      </c>
      <c r="R63" s="217"/>
      <c r="S63" s="218"/>
      <c r="T63" s="42">
        <f>R62-T61</f>
        <v>0</v>
      </c>
    </row>
    <row r="69" spans="1:21" x14ac:dyDescent="0.25">
      <c r="D69" s="220" t="s">
        <v>92</v>
      </c>
      <c r="E69" s="220"/>
      <c r="F69" s="220"/>
      <c r="G69" s="220"/>
      <c r="O69" s="220" t="s">
        <v>93</v>
      </c>
      <c r="P69" s="220"/>
      <c r="Q69" s="220"/>
      <c r="R69" s="220"/>
    </row>
    <row r="70" spans="1:21" x14ac:dyDescent="0.25">
      <c r="D70" s="202"/>
      <c r="E70" s="202"/>
      <c r="F70" s="202"/>
      <c r="G70" s="202"/>
      <c r="O70" s="202"/>
      <c r="P70" s="202"/>
      <c r="Q70" s="202"/>
      <c r="R70" s="202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16" t="s">
        <v>18</v>
      </c>
      <c r="G87" s="217"/>
      <c r="H87" s="218"/>
      <c r="I87" s="42">
        <f>G86-I85</f>
        <v>0</v>
      </c>
      <c r="L87" s="8"/>
      <c r="M87" s="8"/>
      <c r="N87" s="8"/>
      <c r="O87" s="8"/>
      <c r="P87" s="8"/>
      <c r="Q87" s="216" t="s">
        <v>18</v>
      </c>
      <c r="R87" s="217"/>
      <c r="S87" s="218"/>
      <c r="T87" s="42">
        <f>R86-T85</f>
        <v>0</v>
      </c>
    </row>
    <row r="92" spans="1:21" x14ac:dyDescent="0.25">
      <c r="D92" s="220" t="s">
        <v>94</v>
      </c>
      <c r="E92" s="220"/>
      <c r="F92" s="220"/>
      <c r="G92" s="220"/>
      <c r="O92" s="220" t="s">
        <v>99</v>
      </c>
      <c r="P92" s="220"/>
      <c r="Q92" s="220"/>
      <c r="R92" s="220"/>
    </row>
    <row r="93" spans="1:21" x14ac:dyDescent="0.25">
      <c r="D93" s="202"/>
      <c r="E93" s="202"/>
      <c r="F93" s="202"/>
      <c r="G93" s="202"/>
      <c r="O93" s="202"/>
      <c r="P93" s="202"/>
      <c r="Q93" s="202"/>
      <c r="R93" s="202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16" t="s">
        <v>18</v>
      </c>
      <c r="G110" s="217"/>
      <c r="H110" s="218"/>
      <c r="I110" s="42">
        <f>G109-I108</f>
        <v>0</v>
      </c>
      <c r="L110" s="8"/>
      <c r="M110" s="8"/>
      <c r="N110" s="8"/>
      <c r="O110" s="8"/>
      <c r="P110" s="8"/>
      <c r="Q110" s="216" t="s">
        <v>18</v>
      </c>
      <c r="R110" s="217"/>
      <c r="S110" s="218"/>
      <c r="T110" s="42">
        <f>R109-T108</f>
        <v>0</v>
      </c>
    </row>
    <row r="115" spans="1:21" x14ac:dyDescent="0.25">
      <c r="D115" s="220" t="s">
        <v>96</v>
      </c>
      <c r="E115" s="220"/>
      <c r="F115" s="220"/>
      <c r="G115" s="220"/>
      <c r="O115" s="220" t="s">
        <v>0</v>
      </c>
      <c r="P115" s="220"/>
      <c r="Q115" s="220"/>
      <c r="R115" s="220"/>
    </row>
    <row r="116" spans="1:21" x14ac:dyDescent="0.25">
      <c r="D116" s="202"/>
      <c r="E116" s="202"/>
      <c r="F116" s="202"/>
      <c r="G116" s="202"/>
      <c r="O116" s="202"/>
      <c r="P116" s="202"/>
      <c r="Q116" s="202"/>
      <c r="R116" s="202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16" t="s">
        <v>18</v>
      </c>
      <c r="G133" s="217"/>
      <c r="H133" s="218"/>
      <c r="I133" s="42">
        <f>G132-I131</f>
        <v>0</v>
      </c>
      <c r="L133" s="8"/>
      <c r="M133" s="8"/>
      <c r="N133" s="8"/>
      <c r="O133" s="8"/>
      <c r="P133" s="8"/>
      <c r="Q133" s="216" t="s">
        <v>18</v>
      </c>
      <c r="R133" s="217"/>
      <c r="S133" s="218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60" zoomScale="96" zoomScaleNormal="96" workbookViewId="0">
      <selection activeCell="F73" sqref="F73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14" t="s">
        <v>24</v>
      </c>
      <c r="C1" s="214"/>
      <c r="D1" s="214"/>
      <c r="E1" s="214"/>
      <c r="F1" s="214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14" t="s">
        <v>87</v>
      </c>
      <c r="R2" s="214"/>
      <c r="S2" s="214"/>
      <c r="T2" s="214"/>
      <c r="U2" s="214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16" t="s">
        <v>18</v>
      </c>
      <c r="H25" s="217"/>
      <c r="I25" s="217"/>
      <c r="J25" s="218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16" t="s">
        <v>18</v>
      </c>
      <c r="W26" s="217"/>
      <c r="X26" s="217"/>
      <c r="Y26" s="218"/>
      <c r="Z26" s="55"/>
      <c r="AA26" s="42">
        <f>W25-Z24</f>
        <v>23.314499999999953</v>
      </c>
      <c r="AB26" s="61"/>
      <c r="AC26" s="17"/>
    </row>
    <row r="30" spans="1:42" ht="25.9" x14ac:dyDescent="0.5">
      <c r="B30" s="214" t="s">
        <v>88</v>
      </c>
      <c r="C30" s="214"/>
      <c r="D30" s="214"/>
      <c r="E30" s="214"/>
      <c r="F30" s="214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14" t="s">
        <v>89</v>
      </c>
      <c r="R31" s="214"/>
      <c r="S31" s="214"/>
      <c r="T31" s="214"/>
      <c r="U31" s="214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16" t="s">
        <v>18</v>
      </c>
      <c r="H54" s="217"/>
      <c r="I54" s="217"/>
      <c r="J54" s="218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16" t="s">
        <v>18</v>
      </c>
      <c r="W55" s="217"/>
      <c r="X55" s="217"/>
      <c r="Y55" s="218"/>
      <c r="Z55" s="55"/>
      <c r="AA55" s="42">
        <f>W54-Z53</f>
        <v>38.263499999999112</v>
      </c>
      <c r="AB55" s="61"/>
      <c r="AC55" s="17"/>
    </row>
    <row r="60" spans="1:42" ht="26.25" x14ac:dyDescent="0.4">
      <c r="B60" s="214" t="s">
        <v>97</v>
      </c>
      <c r="C60" s="214"/>
      <c r="D60" s="214"/>
      <c r="E60" s="214"/>
      <c r="F60" s="214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14" t="s">
        <v>91</v>
      </c>
      <c r="R61" s="214"/>
      <c r="S61" s="214"/>
      <c r="T61" s="214"/>
      <c r="U61" s="214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/>
      <c r="Q63" s="38"/>
      <c r="R63" s="38"/>
      <c r="S63" s="38"/>
      <c r="T63" s="38"/>
      <c r="U63" s="38"/>
      <c r="V63" s="45"/>
      <c r="W63" s="45">
        <f>V63*0.99</f>
        <v>0</v>
      </c>
      <c r="X63" s="45">
        <f>W63*0.99</f>
        <v>0</v>
      </c>
      <c r="Y63" s="45"/>
      <c r="Z63" s="45">
        <f>W63*0.98</f>
        <v>0</v>
      </c>
      <c r="AA63" s="46"/>
      <c r="AB63" s="59">
        <f>X63-Y63</f>
        <v>0</v>
      </c>
      <c r="AC63" s="10">
        <f>AB63*0.99</f>
        <v>0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/>
      <c r="Q64" s="38"/>
      <c r="R64" s="38"/>
      <c r="S64" s="38"/>
      <c r="T64" s="38"/>
      <c r="U64" s="38"/>
      <c r="V64" s="45"/>
      <c r="W64" s="45">
        <f t="shared" ref="W64:X64" si="64">V64*0.99</f>
        <v>0</v>
      </c>
      <c r="X64" s="45">
        <f t="shared" si="64"/>
        <v>0</v>
      </c>
      <c r="Y64" s="45"/>
      <c r="Z64" s="45">
        <f t="shared" ref="Z64:Z81" si="65">W64*0.98</f>
        <v>0</v>
      </c>
      <c r="AA64" s="46"/>
      <c r="AB64" s="59">
        <f t="shared" ref="AB64:AB81" si="66">X64-Y64</f>
        <v>0</v>
      </c>
      <c r="AC64" s="10">
        <f t="shared" ref="AC64:AC76" si="67">AB64*0.99</f>
        <v>0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/>
      <c r="Q65" s="38"/>
      <c r="R65" s="38"/>
      <c r="S65" s="38"/>
      <c r="T65" s="38"/>
      <c r="U65" s="38"/>
      <c r="V65" s="45"/>
      <c r="W65" s="45">
        <f t="shared" ref="W65:X65" si="69">V65*0.99</f>
        <v>0</v>
      </c>
      <c r="X65" s="45">
        <f t="shared" si="69"/>
        <v>0</v>
      </c>
      <c r="Y65" s="45"/>
      <c r="Z65" s="45">
        <f t="shared" si="65"/>
        <v>0</v>
      </c>
      <c r="AA65" s="46"/>
      <c r="AB65" s="59">
        <f t="shared" si="66"/>
        <v>0</v>
      </c>
      <c r="AC65" s="10">
        <f t="shared" si="67"/>
        <v>0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/>
      <c r="Q66" s="38"/>
      <c r="R66" s="38"/>
      <c r="S66" s="38"/>
      <c r="T66" s="38"/>
      <c r="U66" s="38"/>
      <c r="V66" s="45"/>
      <c r="W66" s="45">
        <f t="shared" ref="W66:X66" si="71">V66*0.99</f>
        <v>0</v>
      </c>
      <c r="X66" s="45">
        <f t="shared" si="71"/>
        <v>0</v>
      </c>
      <c r="Y66" s="45"/>
      <c r="Z66" s="45">
        <f t="shared" si="65"/>
        <v>0</v>
      </c>
      <c r="AA66" s="46"/>
      <c r="AB66" s="59">
        <f t="shared" si="66"/>
        <v>0</v>
      </c>
      <c r="AC66" s="10">
        <f t="shared" si="67"/>
        <v>0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/>
      <c r="K67" s="45">
        <f t="shared" si="60"/>
        <v>562.71600000000001</v>
      </c>
      <c r="L67" s="188">
        <v>551</v>
      </c>
      <c r="M67" s="59">
        <f t="shared" si="61"/>
        <v>568.45800000000008</v>
      </c>
      <c r="N67" s="10">
        <f t="shared" si="62"/>
        <v>562.7734200000001</v>
      </c>
      <c r="P67" s="44"/>
      <c r="Q67" s="38"/>
      <c r="R67" s="38"/>
      <c r="S67" s="38"/>
      <c r="T67" s="38"/>
      <c r="U67" s="38"/>
      <c r="V67" s="45"/>
      <c r="W67" s="45">
        <f t="shared" ref="W67:X67" si="73">V67*0.99</f>
        <v>0</v>
      </c>
      <c r="X67" s="45">
        <f t="shared" si="73"/>
        <v>0</v>
      </c>
      <c r="Y67" s="45"/>
      <c r="Z67" s="45">
        <f t="shared" si="65"/>
        <v>0</v>
      </c>
      <c r="AA67" s="46"/>
      <c r="AB67" s="59">
        <f t="shared" si="66"/>
        <v>0</v>
      </c>
      <c r="AC67" s="10">
        <f t="shared" si="67"/>
        <v>0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/>
      <c r="Q68" s="38"/>
      <c r="R68" s="38"/>
      <c r="S68" s="38"/>
      <c r="T68" s="38"/>
      <c r="U68" s="38"/>
      <c r="V68" s="45"/>
      <c r="W68" s="45">
        <f t="shared" ref="W68:X68" si="75">V68*0.99</f>
        <v>0</v>
      </c>
      <c r="X68" s="45">
        <f t="shared" si="75"/>
        <v>0</v>
      </c>
      <c r="Y68" s="45"/>
      <c r="Z68" s="45">
        <f t="shared" si="65"/>
        <v>0</v>
      </c>
      <c r="AA68" s="46"/>
      <c r="AB68" s="59">
        <f t="shared" si="66"/>
        <v>0</v>
      </c>
      <c r="AC68" s="10">
        <f t="shared" si="67"/>
        <v>0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/>
      <c r="Q69" s="38"/>
      <c r="R69" s="38"/>
      <c r="S69" s="38"/>
      <c r="T69" s="38"/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/>
      <c r="Q70" s="38"/>
      <c r="R70" s="38"/>
      <c r="S70" s="38"/>
      <c r="T70" s="38"/>
      <c r="U70" s="38"/>
      <c r="V70" s="45"/>
      <c r="W70" s="45">
        <f t="shared" ref="W70:X70" si="79">V70*0.99</f>
        <v>0</v>
      </c>
      <c r="X70" s="45">
        <f t="shared" si="79"/>
        <v>0</v>
      </c>
      <c r="Y70" s="45"/>
      <c r="Z70" s="45">
        <f t="shared" si="65"/>
        <v>0</v>
      </c>
      <c r="AA70" s="46"/>
      <c r="AB70" s="59">
        <f t="shared" si="66"/>
        <v>0</v>
      </c>
      <c r="AC70" s="10">
        <f t="shared" si="67"/>
        <v>0</v>
      </c>
    </row>
    <row r="71" spans="1:29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/>
      <c r="Q71" s="38"/>
      <c r="R71" s="38"/>
      <c r="S71" s="38"/>
      <c r="T71" s="38"/>
      <c r="U71" s="38"/>
      <c r="V71" s="45"/>
      <c r="W71" s="45">
        <f t="shared" ref="W71:X71" si="81">V71*0.99</f>
        <v>0</v>
      </c>
      <c r="X71" s="45">
        <f t="shared" si="81"/>
        <v>0</v>
      </c>
      <c r="Y71" s="45"/>
      <c r="Z71" s="45">
        <f t="shared" si="65"/>
        <v>0</v>
      </c>
      <c r="AA71" s="46"/>
      <c r="AB71" s="59">
        <f t="shared" si="66"/>
        <v>0</v>
      </c>
      <c r="AC71" s="10">
        <f t="shared" si="67"/>
        <v>0</v>
      </c>
    </row>
    <row r="72" spans="1:29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46"/>
      <c r="M72" s="59">
        <f t="shared" si="61"/>
        <v>135.22399999999999</v>
      </c>
      <c r="N72" s="10">
        <f t="shared" si="62"/>
        <v>133.87175999999999</v>
      </c>
      <c r="P72" s="44"/>
      <c r="Q72" s="38"/>
      <c r="R72" s="38"/>
      <c r="S72" s="38"/>
      <c r="T72" s="38"/>
      <c r="U72" s="38"/>
      <c r="V72" s="45"/>
      <c r="W72" s="45">
        <f t="shared" ref="W72:X72" si="82">V72*0.99</f>
        <v>0</v>
      </c>
      <c r="X72" s="45">
        <f t="shared" si="82"/>
        <v>0</v>
      </c>
      <c r="Y72" s="45"/>
      <c r="Z72" s="45">
        <f t="shared" si="65"/>
        <v>0</v>
      </c>
      <c r="AA72" s="46"/>
      <c r="AB72" s="59">
        <f t="shared" si="66"/>
        <v>0</v>
      </c>
      <c r="AC72" s="10">
        <f t="shared" si="67"/>
        <v>0</v>
      </c>
    </row>
    <row r="73" spans="1:29" x14ac:dyDescent="0.25">
      <c r="A73" s="44">
        <v>45076</v>
      </c>
      <c r="B73" s="38" t="s">
        <v>123</v>
      </c>
      <c r="C73" s="38" t="s">
        <v>213</v>
      </c>
      <c r="D73" s="38" t="s">
        <v>333</v>
      </c>
      <c r="E73" s="38" t="s">
        <v>217</v>
      </c>
      <c r="F73" s="38"/>
      <c r="G73" s="45">
        <v>150</v>
      </c>
      <c r="H73" s="45">
        <f t="shared" si="80"/>
        <v>148.5</v>
      </c>
      <c r="I73" s="45">
        <f t="shared" si="80"/>
        <v>147.01499999999999</v>
      </c>
      <c r="J73" s="45"/>
      <c r="K73" s="45">
        <f t="shared" si="60"/>
        <v>145.53</v>
      </c>
      <c r="L73" s="46"/>
      <c r="M73" s="59">
        <f t="shared" si="61"/>
        <v>147.01499999999999</v>
      </c>
      <c r="N73" s="10">
        <f t="shared" si="62"/>
        <v>145.54485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/>
      <c r="Q74" s="38"/>
      <c r="R74" s="38"/>
      <c r="S74" s="38"/>
      <c r="T74" s="38"/>
      <c r="U74" s="38"/>
      <c r="V74" s="45"/>
      <c r="W74" s="45">
        <f t="shared" ref="W74:X74" si="85">V74*0.99</f>
        <v>0</v>
      </c>
      <c r="X74" s="45">
        <f t="shared" si="85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3114.54</v>
      </c>
      <c r="I82" s="13"/>
      <c r="J82" s="13" t="s">
        <v>82</v>
      </c>
      <c r="K82" s="13">
        <f>SUM(K62:K81)</f>
        <v>3052.2492000000002</v>
      </c>
      <c r="L82" s="13"/>
      <c r="M82" s="13"/>
      <c r="N82" s="13">
        <f>SUM(N62:N81)</f>
        <v>2557.5606540000008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3083.3946000000001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0</v>
      </c>
      <c r="X83" s="13"/>
      <c r="Y83" s="13" t="s">
        <v>82</v>
      </c>
      <c r="Z83" s="13">
        <f>SUM(Z63:Z82)</f>
        <v>0</v>
      </c>
      <c r="AA83" s="13"/>
      <c r="AB83" s="13"/>
      <c r="AC83" s="13">
        <f>SUM(AC63:AC82)</f>
        <v>0</v>
      </c>
    </row>
    <row r="84" spans="1:29" ht="15.75" x14ac:dyDescent="0.25">
      <c r="A84" s="37"/>
      <c r="B84" s="38"/>
      <c r="C84" s="38"/>
      <c r="D84" s="38"/>
      <c r="E84" s="38"/>
      <c r="F84" s="38"/>
      <c r="G84" s="216" t="s">
        <v>18</v>
      </c>
      <c r="H84" s="217"/>
      <c r="I84" s="217"/>
      <c r="J84" s="218"/>
      <c r="K84" s="55"/>
      <c r="L84" s="42">
        <f>H83-K82</f>
        <v>31.145399999999881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0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16" t="s">
        <v>18</v>
      </c>
      <c r="W85" s="217"/>
      <c r="X85" s="217"/>
      <c r="Y85" s="218"/>
      <c r="Z85" s="55"/>
      <c r="AA85" s="42">
        <f>W84-Z83</f>
        <v>0</v>
      </c>
      <c r="AB85" s="61"/>
      <c r="AC85" s="17"/>
    </row>
    <row r="91" spans="1:29" ht="26.25" x14ac:dyDescent="0.4">
      <c r="B91" s="214" t="s">
        <v>92</v>
      </c>
      <c r="C91" s="214"/>
      <c r="D91" s="214"/>
      <c r="E91" s="214"/>
      <c r="F91" s="214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14" t="s">
        <v>93</v>
      </c>
      <c r="R92" s="214"/>
      <c r="S92" s="214"/>
      <c r="T92" s="214"/>
      <c r="U92" s="214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16" t="s">
        <v>18</v>
      </c>
      <c r="H115" s="217"/>
      <c r="I115" s="217"/>
      <c r="J115" s="218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16" t="s">
        <v>18</v>
      </c>
      <c r="W116" s="217"/>
      <c r="X116" s="217"/>
      <c r="Y116" s="218"/>
      <c r="Z116" s="55"/>
      <c r="AA116" s="42">
        <f>W115-Z114</f>
        <v>0</v>
      </c>
      <c r="AB116" s="61"/>
      <c r="AC116" s="17"/>
    </row>
    <row r="123" spans="1:29" ht="26.25" x14ac:dyDescent="0.4">
      <c r="B123" s="214" t="s">
        <v>94</v>
      </c>
      <c r="C123" s="214"/>
      <c r="D123" s="214"/>
      <c r="E123" s="214"/>
      <c r="F123" s="214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14" t="s">
        <v>99</v>
      </c>
      <c r="R124" s="214"/>
      <c r="S124" s="214"/>
      <c r="T124" s="214"/>
      <c r="U124" s="214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16" t="s">
        <v>18</v>
      </c>
      <c r="H147" s="217"/>
      <c r="I147" s="217"/>
      <c r="J147" s="218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16" t="s">
        <v>18</v>
      </c>
      <c r="W148" s="217"/>
      <c r="X148" s="217"/>
      <c r="Y148" s="218"/>
      <c r="Z148" s="55"/>
      <c r="AA148" s="42">
        <f>W147-Z146</f>
        <v>0</v>
      </c>
      <c r="AB148" s="61"/>
      <c r="AC148" s="17"/>
    </row>
    <row r="153" spans="1:29" ht="26.25" x14ac:dyDescent="0.4">
      <c r="B153" s="214" t="s">
        <v>96</v>
      </c>
      <c r="C153" s="214"/>
      <c r="D153" s="214"/>
      <c r="E153" s="214"/>
      <c r="F153" s="214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14" t="s">
        <v>0</v>
      </c>
      <c r="R154" s="214"/>
      <c r="S154" s="214"/>
      <c r="T154" s="214"/>
      <c r="U154" s="214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16" t="s">
        <v>18</v>
      </c>
      <c r="H177" s="217"/>
      <c r="I177" s="217"/>
      <c r="J177" s="218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16" t="s">
        <v>18</v>
      </c>
      <c r="W178" s="217"/>
      <c r="X178" s="217"/>
      <c r="Y178" s="218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194"/>
  <sheetViews>
    <sheetView topLeftCell="A77" zoomScale="87" zoomScaleNormal="87" workbookViewId="0">
      <selection activeCell="L89" sqref="L89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21" t="s">
        <v>24</v>
      </c>
      <c r="D1" s="221"/>
      <c r="E1" s="221"/>
      <c r="M1" s="221" t="s">
        <v>87</v>
      </c>
      <c r="N1" s="221"/>
      <c r="O1" s="221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09" t="s">
        <v>18</v>
      </c>
      <c r="G28" s="210"/>
      <c r="H28" s="211"/>
      <c r="I28" s="42">
        <f>G27-I26</f>
        <v>97.199999999999818</v>
      </c>
      <c r="P28" s="209" t="s">
        <v>18</v>
      </c>
      <c r="Q28" s="210"/>
      <c r="R28" s="211"/>
      <c r="S28" s="42">
        <f>Q27-S26</f>
        <v>299</v>
      </c>
    </row>
    <row r="34" spans="1:28" ht="25.9" x14ac:dyDescent="0.5">
      <c r="C34" s="221" t="s">
        <v>88</v>
      </c>
      <c r="D34" s="221"/>
      <c r="E34" s="221"/>
      <c r="M34" s="221" t="s">
        <v>89</v>
      </c>
      <c r="N34" s="221"/>
      <c r="O34" s="221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19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19" ht="15.75" x14ac:dyDescent="0.25">
      <c r="F66" s="209" t="s">
        <v>18</v>
      </c>
      <c r="G66" s="210"/>
      <c r="H66" s="211"/>
      <c r="I66" s="42">
        <f>G65-I64</f>
        <v>341</v>
      </c>
      <c r="P66" s="209" t="s">
        <v>18</v>
      </c>
      <c r="Q66" s="210"/>
      <c r="R66" s="211"/>
      <c r="S66" s="42">
        <f>Q65-S64</f>
        <v>176.10000000000036</v>
      </c>
    </row>
    <row r="70" spans="1:19" ht="26.25" x14ac:dyDescent="0.4">
      <c r="C70" s="221" t="s">
        <v>90</v>
      </c>
      <c r="D70" s="221"/>
      <c r="E70" s="221"/>
      <c r="M70" s="221" t="s">
        <v>91</v>
      </c>
      <c r="N70" s="221"/>
      <c r="O70" s="221"/>
    </row>
    <row r="71" spans="1:19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</row>
    <row r="72" spans="1:19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K72" s="37"/>
      <c r="L72" s="38"/>
      <c r="M72" s="38"/>
      <c r="N72" s="38"/>
      <c r="O72" s="38"/>
      <c r="P72" s="38"/>
      <c r="Q72" s="48"/>
      <c r="R72" s="48"/>
      <c r="S72" s="49"/>
    </row>
    <row r="73" spans="1:19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K73" s="37"/>
      <c r="L73" s="38"/>
      <c r="M73" s="38"/>
      <c r="N73" s="38"/>
      <c r="O73" s="38"/>
      <c r="P73" s="38"/>
      <c r="Q73" s="48"/>
      <c r="R73" s="48"/>
      <c r="S73" s="49"/>
    </row>
    <row r="74" spans="1:19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K74" s="37"/>
      <c r="L74" s="38"/>
      <c r="M74" s="38"/>
      <c r="N74" s="38"/>
      <c r="O74" s="38"/>
      <c r="P74" s="38"/>
      <c r="Q74" s="48"/>
      <c r="R74" s="48"/>
      <c r="S74" s="49"/>
    </row>
    <row r="75" spans="1:19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K75" s="37"/>
      <c r="L75" s="38"/>
      <c r="M75" s="38"/>
      <c r="N75" s="38"/>
      <c r="O75" s="38"/>
      <c r="P75" s="38"/>
      <c r="Q75" s="48"/>
      <c r="R75" s="48"/>
      <c r="S75" s="49"/>
    </row>
    <row r="76" spans="1:19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K76" s="37"/>
      <c r="L76" s="38"/>
      <c r="M76" s="38"/>
      <c r="N76" s="38"/>
      <c r="O76" s="38"/>
      <c r="P76" s="38"/>
      <c r="Q76" s="48"/>
      <c r="R76" s="48"/>
      <c r="S76" s="49"/>
    </row>
    <row r="77" spans="1:19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K77" s="37"/>
      <c r="L77" s="38"/>
      <c r="M77" s="38"/>
      <c r="N77" s="38"/>
      <c r="O77" s="38"/>
      <c r="P77" s="38"/>
      <c r="Q77" s="48"/>
      <c r="R77" s="48"/>
      <c r="S77" s="49"/>
    </row>
    <row r="78" spans="1:19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K78" s="37"/>
      <c r="L78" s="38"/>
      <c r="M78" s="38"/>
      <c r="N78" s="38"/>
      <c r="O78" s="38"/>
      <c r="P78" s="38"/>
      <c r="Q78" s="48"/>
      <c r="R78" s="48"/>
      <c r="S78" s="49"/>
    </row>
    <row r="79" spans="1:19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340</v>
      </c>
      <c r="H79" s="48"/>
      <c r="I79" s="49">
        <v>325</v>
      </c>
      <c r="K79" s="37"/>
      <c r="L79" s="38"/>
      <c r="M79" s="38"/>
      <c r="N79" s="38"/>
      <c r="O79" s="38"/>
      <c r="P79" s="38"/>
      <c r="Q79" s="48"/>
      <c r="R79" s="48"/>
      <c r="S79" s="49"/>
    </row>
    <row r="80" spans="1:19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K80" s="37"/>
      <c r="L80" s="38"/>
      <c r="M80" s="38"/>
      <c r="N80" s="38"/>
      <c r="O80" s="38"/>
      <c r="P80" s="38"/>
      <c r="Q80" s="48"/>
      <c r="R80" s="48"/>
      <c r="S80" s="49"/>
    </row>
    <row r="81" spans="1:19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K81" s="37"/>
      <c r="L81" s="38"/>
      <c r="M81" s="38"/>
      <c r="N81" s="38"/>
      <c r="O81" s="38"/>
      <c r="P81" s="38"/>
      <c r="Q81" s="48"/>
      <c r="R81" s="48"/>
      <c r="S81" s="49"/>
    </row>
    <row r="82" spans="1:19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K82" s="37"/>
      <c r="L82" s="38"/>
      <c r="M82" s="38"/>
      <c r="N82" s="38"/>
      <c r="O82" s="38"/>
      <c r="P82" s="38"/>
      <c r="Q82" s="48"/>
      <c r="R82" s="48"/>
      <c r="S82" s="49"/>
    </row>
    <row r="83" spans="1:19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K83" s="37"/>
      <c r="L83" s="38"/>
      <c r="M83" s="38"/>
      <c r="N83" s="38"/>
      <c r="O83" s="38"/>
      <c r="P83" s="38"/>
      <c r="Q83" s="48"/>
      <c r="R83" s="48"/>
      <c r="S83" s="49"/>
    </row>
    <row r="84" spans="1:19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K84" s="37"/>
      <c r="L84" s="38"/>
      <c r="M84" s="38"/>
      <c r="N84" s="38"/>
      <c r="O84" s="38"/>
      <c r="P84" s="38"/>
      <c r="Q84" s="48"/>
      <c r="R84" s="48"/>
      <c r="S84" s="49"/>
    </row>
    <row r="85" spans="1:19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K85" s="37"/>
      <c r="L85" s="38"/>
      <c r="M85" s="38"/>
      <c r="N85" s="38"/>
      <c r="O85" s="38"/>
      <c r="P85" s="38"/>
      <c r="Q85" s="48"/>
      <c r="R85" s="48"/>
      <c r="S85" s="49"/>
    </row>
    <row r="86" spans="1:19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K86" s="37"/>
      <c r="L86" s="38"/>
      <c r="M86" s="38"/>
      <c r="N86" s="38"/>
      <c r="O86" s="38"/>
      <c r="P86" s="38"/>
      <c r="Q86" s="48"/>
      <c r="R86" s="48"/>
      <c r="S86" s="49"/>
    </row>
    <row r="87" spans="1:19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19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19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19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19" x14ac:dyDescent="0.25">
      <c r="A91" s="7">
        <v>45076</v>
      </c>
      <c r="B91" s="8" t="s">
        <v>149</v>
      </c>
      <c r="C91" s="8" t="s">
        <v>136</v>
      </c>
      <c r="D91" s="8" t="s">
        <v>332</v>
      </c>
      <c r="E91" s="8" t="s">
        <v>192</v>
      </c>
      <c r="F91" s="8">
        <v>7217</v>
      </c>
      <c r="G91" s="49">
        <v>300</v>
      </c>
      <c r="H91" s="49"/>
      <c r="I91" s="49">
        <v>285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19" x14ac:dyDescent="0.25">
      <c r="A92" s="7"/>
      <c r="B92" s="8"/>
      <c r="C92" s="8"/>
      <c r="D92" s="8"/>
      <c r="E92" s="8"/>
      <c r="F92" s="8"/>
      <c r="G92" s="49"/>
      <c r="H92" s="49"/>
      <c r="I92" s="49"/>
      <c r="K92" s="7"/>
      <c r="L92" s="8"/>
      <c r="M92" s="8"/>
      <c r="N92" s="8"/>
      <c r="O92" s="8"/>
      <c r="P92" s="8"/>
      <c r="Q92" s="49"/>
      <c r="R92" s="49"/>
      <c r="S92" s="49"/>
    </row>
    <row r="93" spans="1:19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19" x14ac:dyDescent="0.25">
      <c r="A94" s="7"/>
      <c r="B94" s="8"/>
      <c r="C94" s="8"/>
      <c r="D94" s="8"/>
      <c r="E94" s="8"/>
      <c r="F94" s="10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19" x14ac:dyDescent="0.25">
      <c r="A95" s="7"/>
      <c r="B95" s="8"/>
      <c r="C95" s="8"/>
      <c r="D95" s="8"/>
      <c r="E95" s="8"/>
      <c r="F95" s="13" t="s">
        <v>14</v>
      </c>
      <c r="G95" s="13">
        <f>SUM(G72:G94)</f>
        <v>6100</v>
      </c>
      <c r="H95" s="13">
        <f>SUM(H72:H94)</f>
        <v>150</v>
      </c>
      <c r="I95" s="13">
        <f>SUM(I72:I94)</f>
        <v>5650</v>
      </c>
      <c r="K95" s="7"/>
      <c r="L95" s="8"/>
      <c r="M95" s="8"/>
      <c r="N95" s="8"/>
      <c r="O95" s="8"/>
      <c r="P95" s="13" t="s">
        <v>14</v>
      </c>
      <c r="Q95" s="13">
        <f>SUM(Q72:Q94)</f>
        <v>0</v>
      </c>
      <c r="R95" s="13">
        <f>SUM(R88:R94)</f>
        <v>0</v>
      </c>
      <c r="S95" s="13">
        <f>SUM(S72:S94)</f>
        <v>0</v>
      </c>
    </row>
    <row r="96" spans="1:19" x14ac:dyDescent="0.25">
      <c r="A96" s="7"/>
      <c r="B96" s="8"/>
      <c r="C96" s="8"/>
      <c r="D96" s="8"/>
      <c r="E96" s="8"/>
      <c r="F96" s="13" t="s">
        <v>17</v>
      </c>
      <c r="G96" s="13">
        <f>G95*0.99</f>
        <v>6039</v>
      </c>
      <c r="H96" s="10"/>
      <c r="I96" s="10"/>
      <c r="K96" s="7"/>
      <c r="L96" s="8"/>
      <c r="M96" s="8"/>
      <c r="N96" s="8"/>
      <c r="O96" s="8"/>
      <c r="P96" s="13" t="s">
        <v>17</v>
      </c>
      <c r="Q96" s="13">
        <f>Q95*0.99</f>
        <v>0</v>
      </c>
      <c r="R96" s="10"/>
      <c r="S96" s="10"/>
    </row>
    <row r="97" spans="1:19" ht="15.75" x14ac:dyDescent="0.25">
      <c r="F97" s="209" t="s">
        <v>18</v>
      </c>
      <c r="G97" s="210"/>
      <c r="H97" s="211"/>
      <c r="I97" s="42">
        <f>G96-I95</f>
        <v>389</v>
      </c>
      <c r="P97" s="209" t="s">
        <v>18</v>
      </c>
      <c r="Q97" s="210"/>
      <c r="R97" s="211"/>
      <c r="S97" s="42">
        <f>Q96-S95</f>
        <v>0</v>
      </c>
    </row>
    <row r="102" spans="1:19" ht="26.25" x14ac:dyDescent="0.4">
      <c r="C102" s="221" t="s">
        <v>92</v>
      </c>
      <c r="D102" s="221"/>
      <c r="E102" s="221"/>
      <c r="M102" s="221" t="s">
        <v>93</v>
      </c>
      <c r="N102" s="221"/>
      <c r="O102" s="221"/>
    </row>
    <row r="103" spans="1:19" x14ac:dyDescent="0.25">
      <c r="A103" s="5" t="s">
        <v>1</v>
      </c>
      <c r="B103" s="5" t="s">
        <v>42</v>
      </c>
      <c r="C103" s="5" t="s">
        <v>3</v>
      </c>
      <c r="D103" s="5" t="s">
        <v>4</v>
      </c>
      <c r="E103" s="5" t="s">
        <v>5</v>
      </c>
      <c r="F103" s="5" t="s">
        <v>6</v>
      </c>
      <c r="G103" s="5" t="s">
        <v>7</v>
      </c>
      <c r="H103" s="5" t="s">
        <v>43</v>
      </c>
      <c r="I103" s="5" t="s">
        <v>33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37"/>
      <c r="B104" s="38"/>
      <c r="C104" s="38"/>
      <c r="D104" s="38"/>
      <c r="E104" s="38"/>
      <c r="F104" s="38"/>
      <c r="G104" s="48"/>
      <c r="H104" s="48"/>
      <c r="I104" s="49"/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7"/>
      <c r="B122" s="8"/>
      <c r="C122" s="8"/>
      <c r="D122" s="8"/>
      <c r="E122" s="8"/>
      <c r="F122" s="8"/>
      <c r="G122" s="49"/>
      <c r="H122" s="49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10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3" t="s">
        <v>14</v>
      </c>
      <c r="G127" s="13">
        <f>SUM(G104:G126)</f>
        <v>0</v>
      </c>
      <c r="H127" s="13">
        <f>SUM(H120:H126)</f>
        <v>0</v>
      </c>
      <c r="I127" s="13">
        <f>SUM(I104:I126)</f>
        <v>0</v>
      </c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17</v>
      </c>
      <c r="G128" s="13">
        <f>G127*0.99</f>
        <v>0</v>
      </c>
      <c r="H128" s="10"/>
      <c r="I128" s="10"/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F129" s="209" t="s">
        <v>18</v>
      </c>
      <c r="G129" s="210"/>
      <c r="H129" s="211"/>
      <c r="I129" s="42">
        <f>G128-I127</f>
        <v>0</v>
      </c>
      <c r="P129" s="209" t="s">
        <v>18</v>
      </c>
      <c r="Q129" s="210"/>
      <c r="R129" s="211"/>
      <c r="S129" s="42">
        <f>Q128-S127</f>
        <v>0</v>
      </c>
    </row>
    <row r="134" spans="1:19" ht="26.25" x14ac:dyDescent="0.4">
      <c r="C134" s="221" t="s">
        <v>94</v>
      </c>
      <c r="D134" s="221"/>
      <c r="E134" s="221"/>
      <c r="M134" s="221" t="s">
        <v>99</v>
      </c>
      <c r="N134" s="221"/>
      <c r="O134" s="221"/>
    </row>
    <row r="135" spans="1:19" x14ac:dyDescent="0.25">
      <c r="A135" s="5" t="s">
        <v>1</v>
      </c>
      <c r="B135" s="5" t="s">
        <v>42</v>
      </c>
      <c r="C135" s="5" t="s">
        <v>3</v>
      </c>
      <c r="D135" s="5" t="s">
        <v>4</v>
      </c>
      <c r="E135" s="5" t="s">
        <v>5</v>
      </c>
      <c r="F135" s="5" t="s">
        <v>6</v>
      </c>
      <c r="G135" s="5" t="s">
        <v>7</v>
      </c>
      <c r="H135" s="5" t="s">
        <v>43</v>
      </c>
      <c r="I135" s="5" t="s">
        <v>33</v>
      </c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37"/>
      <c r="B136" s="38"/>
      <c r="C136" s="38"/>
      <c r="D136" s="38"/>
      <c r="E136" s="38"/>
      <c r="F136" s="38"/>
      <c r="G136" s="48"/>
      <c r="H136" s="48"/>
      <c r="I136" s="49"/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7"/>
      <c r="B154" s="8"/>
      <c r="C154" s="8"/>
      <c r="D154" s="8"/>
      <c r="E154" s="8"/>
      <c r="F154" s="8"/>
      <c r="G154" s="49"/>
      <c r="H154" s="49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10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3" t="s">
        <v>14</v>
      </c>
      <c r="G159" s="13">
        <f>SUM(G136:G158)</f>
        <v>0</v>
      </c>
      <c r="H159" s="13">
        <f>SUM(H152:H158)</f>
        <v>0</v>
      </c>
      <c r="I159" s="13">
        <f>SUM(I136:I158)</f>
        <v>0</v>
      </c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17</v>
      </c>
      <c r="G160" s="13">
        <f>G159*0.99</f>
        <v>0</v>
      </c>
      <c r="H160" s="10"/>
      <c r="I160" s="10"/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F161" s="209" t="s">
        <v>18</v>
      </c>
      <c r="G161" s="210"/>
      <c r="H161" s="211"/>
      <c r="I161" s="42">
        <f>G160-I159</f>
        <v>0</v>
      </c>
      <c r="P161" s="209" t="s">
        <v>18</v>
      </c>
      <c r="Q161" s="210"/>
      <c r="R161" s="211"/>
      <c r="S161" s="42">
        <f>Q160-S159</f>
        <v>0</v>
      </c>
    </row>
    <row r="167" spans="1:19" ht="26.25" x14ac:dyDescent="0.4">
      <c r="C167" s="221" t="s">
        <v>96</v>
      </c>
      <c r="D167" s="221"/>
      <c r="E167" s="221"/>
      <c r="M167" s="221" t="s">
        <v>0</v>
      </c>
      <c r="N167" s="221"/>
      <c r="O167" s="221"/>
    </row>
    <row r="168" spans="1:19" x14ac:dyDescent="0.25">
      <c r="A168" s="5" t="s">
        <v>1</v>
      </c>
      <c r="B168" s="5" t="s">
        <v>42</v>
      </c>
      <c r="C168" s="5" t="s">
        <v>3</v>
      </c>
      <c r="D168" s="5" t="s">
        <v>4</v>
      </c>
      <c r="E168" s="5" t="s">
        <v>5</v>
      </c>
      <c r="F168" s="5" t="s">
        <v>6</v>
      </c>
      <c r="G168" s="5" t="s">
        <v>7</v>
      </c>
      <c r="H168" s="5" t="s">
        <v>43</v>
      </c>
      <c r="I168" s="5" t="s">
        <v>33</v>
      </c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37"/>
      <c r="B169" s="38"/>
      <c r="C169" s="38"/>
      <c r="D169" s="38"/>
      <c r="E169" s="38"/>
      <c r="F169" s="38"/>
      <c r="G169" s="48"/>
      <c r="H169" s="48"/>
      <c r="I169" s="49"/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7"/>
      <c r="B187" s="8"/>
      <c r="C187" s="8"/>
      <c r="D187" s="8"/>
      <c r="E187" s="8"/>
      <c r="F187" s="8"/>
      <c r="G187" s="49"/>
      <c r="H187" s="49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10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3" t="s">
        <v>14</v>
      </c>
      <c r="G192" s="13">
        <f>SUM(G169:G191)</f>
        <v>0</v>
      </c>
      <c r="H192" s="13">
        <f>SUM(H185:H191)</f>
        <v>0</v>
      </c>
      <c r="I192" s="13">
        <f>SUM(I169:I191)</f>
        <v>0</v>
      </c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17</v>
      </c>
      <c r="G193" s="13">
        <f>G192*0.99</f>
        <v>0</v>
      </c>
      <c r="H193" s="10"/>
      <c r="I193" s="10"/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F194" s="209" t="s">
        <v>18</v>
      </c>
      <c r="G194" s="210"/>
      <c r="H194" s="211"/>
      <c r="I194" s="42">
        <f>G193-I192</f>
        <v>0</v>
      </c>
      <c r="P194" s="209" t="s">
        <v>18</v>
      </c>
      <c r="Q194" s="210"/>
      <c r="R194" s="211"/>
      <c r="S194" s="42">
        <f>Q193-S192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7:H97"/>
    <mergeCell ref="P97:R97"/>
    <mergeCell ref="C102:E102"/>
    <mergeCell ref="M102:O102"/>
    <mergeCell ref="F129:H129"/>
    <mergeCell ref="P129:R129"/>
    <mergeCell ref="C134:E134"/>
    <mergeCell ref="M134:O134"/>
    <mergeCell ref="F161:H161"/>
    <mergeCell ref="P161:R161"/>
    <mergeCell ref="C167:E167"/>
    <mergeCell ref="M167:O167"/>
    <mergeCell ref="F194:H194"/>
    <mergeCell ref="P194:R19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53" zoomScale="112" zoomScaleNormal="112" workbookViewId="0">
      <selection activeCell="K92" sqref="K92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22" t="s">
        <v>24</v>
      </c>
      <c r="D1" s="222"/>
      <c r="E1" s="222"/>
      <c r="F1" s="222"/>
      <c r="N1" s="222" t="s">
        <v>87</v>
      </c>
      <c r="O1" s="222"/>
      <c r="P1" s="222"/>
      <c r="Q1" s="22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09" t="s">
        <v>18</v>
      </c>
      <c r="G26" s="210"/>
      <c r="H26" s="211"/>
      <c r="I26" s="51"/>
      <c r="J26" s="42">
        <f>G25-J24</f>
        <v>37.899999999999977</v>
      </c>
      <c r="Q26" s="209" t="s">
        <v>18</v>
      </c>
      <c r="R26" s="210"/>
      <c r="S26" s="211"/>
      <c r="T26" s="51"/>
      <c r="U26" s="42">
        <f>R25-U24</f>
        <v>77.200000000000045</v>
      </c>
    </row>
    <row r="30" spans="1:21" ht="23.25" x14ac:dyDescent="0.35">
      <c r="C30" s="222" t="s">
        <v>101</v>
      </c>
      <c r="D30" s="222"/>
      <c r="E30" s="222"/>
      <c r="F30" s="222"/>
      <c r="N30" s="222" t="s">
        <v>89</v>
      </c>
      <c r="O30" s="222"/>
      <c r="P30" s="222"/>
      <c r="Q30" s="22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80</v>
      </c>
      <c r="H33" s="8">
        <v>504</v>
      </c>
      <c r="I33" s="49" t="s">
        <v>440</v>
      </c>
      <c r="J33" s="49">
        <v>75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80</v>
      </c>
      <c r="H35" s="8">
        <v>504</v>
      </c>
      <c r="I35" s="49" t="s">
        <v>440</v>
      </c>
      <c r="J35" s="49">
        <v>75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80</v>
      </c>
      <c r="H36" s="8">
        <v>504</v>
      </c>
      <c r="I36" s="49" t="s">
        <v>440</v>
      </c>
      <c r="J36" s="49">
        <v>75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240</v>
      </c>
      <c r="H37" s="8">
        <v>504</v>
      </c>
      <c r="I37" s="49" t="s">
        <v>440</v>
      </c>
      <c r="J37" s="49">
        <v>225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80</v>
      </c>
      <c r="H38" s="8">
        <v>504</v>
      </c>
      <c r="I38" s="49" t="s">
        <v>440</v>
      </c>
      <c r="J38" s="49">
        <v>75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800</v>
      </c>
      <c r="H53" s="13">
        <f>SUM(H46:H52)</f>
        <v>0</v>
      </c>
      <c r="I53" s="13"/>
      <c r="J53" s="13">
        <f>SUM(J32:J52)</f>
        <v>750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792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09" t="s">
        <v>18</v>
      </c>
      <c r="G55" s="210"/>
      <c r="H55" s="211"/>
      <c r="I55" s="51"/>
      <c r="J55" s="42">
        <f>G54-J53</f>
        <v>42</v>
      </c>
      <c r="Q55" s="209" t="s">
        <v>18</v>
      </c>
      <c r="R55" s="210"/>
      <c r="S55" s="211"/>
      <c r="T55" s="51"/>
      <c r="U55" s="42">
        <f>R54-U53</f>
        <v>43.5</v>
      </c>
    </row>
    <row r="59" spans="1:21" ht="23.25" x14ac:dyDescent="0.35">
      <c r="C59" s="222" t="s">
        <v>97</v>
      </c>
      <c r="D59" s="222"/>
      <c r="E59" s="222"/>
      <c r="F59" s="222"/>
      <c r="N59" s="222" t="s">
        <v>91</v>
      </c>
      <c r="O59" s="222"/>
      <c r="P59" s="222"/>
      <c r="Q59" s="22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45049</v>
      </c>
      <c r="B61" s="8" t="s">
        <v>212</v>
      </c>
      <c r="C61" s="8" t="s">
        <v>117</v>
      </c>
      <c r="D61" s="8" t="s">
        <v>150</v>
      </c>
      <c r="E61" s="8" t="s">
        <v>217</v>
      </c>
      <c r="F61" s="8"/>
      <c r="G61" s="49">
        <v>80</v>
      </c>
      <c r="H61" s="49"/>
      <c r="I61" s="49"/>
      <c r="J61" s="49">
        <v>75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>
        <v>240</v>
      </c>
      <c r="H62" s="49"/>
      <c r="I62" s="49"/>
      <c r="J62" s="49">
        <v>225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>
        <v>800</v>
      </c>
      <c r="H63" s="49"/>
      <c r="I63" s="49"/>
      <c r="J63" s="49">
        <v>750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1120</v>
      </c>
      <c r="H82" s="13">
        <f>SUM(H75:H81)</f>
        <v>0</v>
      </c>
      <c r="I82" s="13"/>
      <c r="J82" s="13">
        <f>SUM(J61:J81)</f>
        <v>1050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1108.8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9" t="s">
        <v>18</v>
      </c>
      <c r="G84" s="210"/>
      <c r="H84" s="211"/>
      <c r="I84" s="51"/>
      <c r="J84" s="42">
        <f>G83-J82</f>
        <v>58.799999999999955</v>
      </c>
      <c r="Q84" s="209" t="s">
        <v>18</v>
      </c>
      <c r="R84" s="210"/>
      <c r="S84" s="211"/>
      <c r="T84" s="51"/>
      <c r="U84" s="42">
        <f>R83-U82</f>
        <v>0</v>
      </c>
    </row>
    <row r="87" spans="1:21" ht="23.25" x14ac:dyDescent="0.35">
      <c r="C87" s="222" t="s">
        <v>92</v>
      </c>
      <c r="D87" s="222"/>
      <c r="E87" s="222"/>
      <c r="F87" s="222"/>
      <c r="N87" s="222" t="s">
        <v>93</v>
      </c>
      <c r="O87" s="222"/>
      <c r="P87" s="222"/>
      <c r="Q87" s="22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9" t="s">
        <v>18</v>
      </c>
      <c r="G112" s="210"/>
      <c r="H112" s="211"/>
      <c r="I112" s="51"/>
      <c r="J112" s="42">
        <f>G111-J110</f>
        <v>0</v>
      </c>
      <c r="Q112" s="209" t="s">
        <v>18</v>
      </c>
      <c r="R112" s="210"/>
      <c r="S112" s="211"/>
      <c r="T112" s="51"/>
      <c r="U112" s="42">
        <f>R111-U110</f>
        <v>0</v>
      </c>
    </row>
    <row r="115" spans="1:21" ht="23.25" x14ac:dyDescent="0.35">
      <c r="C115" s="222" t="s">
        <v>94</v>
      </c>
      <c r="D115" s="222"/>
      <c r="E115" s="222"/>
      <c r="F115" s="222"/>
      <c r="N115" s="222" t="s">
        <v>99</v>
      </c>
      <c r="O115" s="222"/>
      <c r="P115" s="222"/>
      <c r="Q115" s="22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9" t="s">
        <v>18</v>
      </c>
      <c r="G140" s="210"/>
      <c r="H140" s="211"/>
      <c r="I140" s="51"/>
      <c r="J140" s="42">
        <f>G139-J138</f>
        <v>0</v>
      </c>
      <c r="Q140" s="209" t="s">
        <v>18</v>
      </c>
      <c r="R140" s="210"/>
      <c r="S140" s="211"/>
      <c r="T140" s="51"/>
      <c r="U140" s="42">
        <f>R139-U138</f>
        <v>0</v>
      </c>
    </row>
    <row r="143" spans="1:21" ht="23.25" x14ac:dyDescent="0.35">
      <c r="C143" s="222" t="s">
        <v>96</v>
      </c>
      <c r="D143" s="222"/>
      <c r="E143" s="222"/>
      <c r="F143" s="222"/>
      <c r="N143" s="222" t="s">
        <v>0</v>
      </c>
      <c r="O143" s="222"/>
      <c r="P143" s="222"/>
      <c r="Q143" s="22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9" t="s">
        <v>18</v>
      </c>
      <c r="G168" s="210"/>
      <c r="H168" s="211"/>
      <c r="I168" s="51"/>
      <c r="J168" s="42">
        <f>G167-J166</f>
        <v>0</v>
      </c>
      <c r="Q168" s="209" t="s">
        <v>18</v>
      </c>
      <c r="R168" s="210"/>
      <c r="S168" s="21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A69" zoomScale="95" zoomScaleNormal="95" workbookViewId="0">
      <selection activeCell="J68" sqref="J68:J70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22" t="s">
        <v>24</v>
      </c>
      <c r="D1" s="222"/>
      <c r="E1" s="222"/>
      <c r="F1" s="222"/>
      <c r="N1" s="222" t="s">
        <v>87</v>
      </c>
      <c r="O1" s="222"/>
      <c r="P1" s="222"/>
      <c r="Q1" s="22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09" t="s">
        <v>18</v>
      </c>
      <c r="G26" s="210"/>
      <c r="H26" s="211"/>
      <c r="I26" s="51"/>
      <c r="J26" s="42">
        <f>G25-J24</f>
        <v>143.5</v>
      </c>
      <c r="Q26" s="209" t="s">
        <v>18</v>
      </c>
      <c r="R26" s="210"/>
      <c r="S26" s="211"/>
      <c r="T26" s="51"/>
      <c r="U26" s="42">
        <f>R25-U24</f>
        <v>8</v>
      </c>
    </row>
    <row r="30" spans="1:21" ht="23.45" x14ac:dyDescent="0.45">
      <c r="C30" s="222" t="s">
        <v>101</v>
      </c>
      <c r="D30" s="222"/>
      <c r="E30" s="222"/>
      <c r="F30" s="222"/>
      <c r="N30" s="222" t="s">
        <v>89</v>
      </c>
      <c r="O30" s="222"/>
      <c r="P30" s="222"/>
      <c r="Q30" s="222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5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5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5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5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5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5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5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5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5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5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5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5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5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09" t="s">
        <v>18</v>
      </c>
      <c r="G55" s="210"/>
      <c r="H55" s="211"/>
      <c r="I55" s="51"/>
      <c r="J55" s="42">
        <f>G54-J53</f>
        <v>84.800000000000182</v>
      </c>
      <c r="Q55" s="209" t="s">
        <v>18</v>
      </c>
      <c r="R55" s="210"/>
      <c r="S55" s="211"/>
      <c r="T55" s="51"/>
      <c r="U55" s="42">
        <f>R54-U53</f>
        <v>148.69999999999982</v>
      </c>
    </row>
    <row r="59" spans="1:21" ht="23.25" x14ac:dyDescent="0.35">
      <c r="C59" s="222" t="s">
        <v>97</v>
      </c>
      <c r="D59" s="222"/>
      <c r="E59" s="222"/>
      <c r="F59" s="222"/>
      <c r="N59" s="222" t="s">
        <v>91</v>
      </c>
      <c r="O59" s="222"/>
      <c r="P59" s="222"/>
      <c r="Q59" s="22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/>
      <c r="J61" s="49">
        <v>210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/>
      <c r="J62" s="49">
        <v>120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350</v>
      </c>
      <c r="H64" s="49"/>
      <c r="I64" s="49"/>
      <c r="J64" s="49">
        <v>330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/>
      <c r="J65" s="49">
        <v>140</v>
      </c>
      <c r="K65">
        <v>556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588</v>
      </c>
      <c r="E66" s="8" t="s">
        <v>590</v>
      </c>
      <c r="F66" s="8"/>
      <c r="G66" s="49">
        <v>150</v>
      </c>
      <c r="H66" s="49"/>
      <c r="I66" s="49"/>
      <c r="J66" s="49">
        <v>140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1800</v>
      </c>
      <c r="H82" s="13">
        <f>SUM(H75:H81)</f>
        <v>0</v>
      </c>
      <c r="I82" s="13"/>
      <c r="J82" s="13">
        <f>SUM(J61:J81)</f>
        <v>1700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1782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9" t="s">
        <v>18</v>
      </c>
      <c r="G84" s="210"/>
      <c r="H84" s="211"/>
      <c r="I84" s="51"/>
      <c r="J84" s="42">
        <f>G83-J82</f>
        <v>82</v>
      </c>
      <c r="Q84" s="209" t="s">
        <v>18</v>
      </c>
      <c r="R84" s="210"/>
      <c r="S84" s="211"/>
      <c r="T84" s="51"/>
      <c r="U84" s="42">
        <f>R83-U82</f>
        <v>0</v>
      </c>
    </row>
    <row r="87" spans="1:21" ht="23.25" x14ac:dyDescent="0.35">
      <c r="C87" s="222" t="s">
        <v>92</v>
      </c>
      <c r="D87" s="222"/>
      <c r="E87" s="222"/>
      <c r="F87" s="222"/>
      <c r="N87" s="222" t="s">
        <v>93</v>
      </c>
      <c r="O87" s="222"/>
      <c r="P87" s="222"/>
      <c r="Q87" s="22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9" t="s">
        <v>18</v>
      </c>
      <c r="G112" s="210"/>
      <c r="H112" s="211"/>
      <c r="I112" s="51"/>
      <c r="J112" s="42">
        <f>G111-J110</f>
        <v>0</v>
      </c>
      <c r="Q112" s="209" t="s">
        <v>18</v>
      </c>
      <c r="R112" s="210"/>
      <c r="S112" s="211"/>
      <c r="T112" s="51"/>
      <c r="U112" s="42">
        <f>R111-U110</f>
        <v>0</v>
      </c>
    </row>
    <row r="115" spans="1:21" ht="23.25" x14ac:dyDescent="0.35">
      <c r="C115" s="222" t="s">
        <v>94</v>
      </c>
      <c r="D115" s="222"/>
      <c r="E115" s="222"/>
      <c r="F115" s="222"/>
      <c r="N115" s="222" t="s">
        <v>99</v>
      </c>
      <c r="O115" s="222"/>
      <c r="P115" s="222"/>
      <c r="Q115" s="22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9" t="s">
        <v>18</v>
      </c>
      <c r="G140" s="210"/>
      <c r="H140" s="211"/>
      <c r="I140" s="51"/>
      <c r="J140" s="42">
        <f>G139-J138</f>
        <v>0</v>
      </c>
      <c r="Q140" s="209" t="s">
        <v>18</v>
      </c>
      <c r="R140" s="210"/>
      <c r="S140" s="211"/>
      <c r="T140" s="51"/>
      <c r="U140" s="42">
        <f>R139-U138</f>
        <v>0</v>
      </c>
    </row>
    <row r="143" spans="1:21" ht="23.25" x14ac:dyDescent="0.35">
      <c r="C143" s="222" t="s">
        <v>96</v>
      </c>
      <c r="D143" s="222"/>
      <c r="E143" s="222"/>
      <c r="F143" s="222"/>
      <c r="N143" s="222" t="s">
        <v>0</v>
      </c>
      <c r="O143" s="222"/>
      <c r="P143" s="222"/>
      <c r="Q143" s="22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9" t="s">
        <v>18</v>
      </c>
      <c r="G168" s="210"/>
      <c r="H168" s="211"/>
      <c r="I168" s="51"/>
      <c r="J168" s="42">
        <f>G167-J166</f>
        <v>0</v>
      </c>
      <c r="Q168" s="209" t="s">
        <v>18</v>
      </c>
      <c r="R168" s="210"/>
      <c r="S168" s="21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abSelected="1" topLeftCell="I28" workbookViewId="0">
      <selection activeCell="V35" sqref="V35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22" t="s">
        <v>24</v>
      </c>
      <c r="D1" s="222"/>
      <c r="E1" s="222"/>
      <c r="F1" s="222"/>
      <c r="N1" s="222" t="s">
        <v>87</v>
      </c>
      <c r="O1" s="222"/>
      <c r="P1" s="222"/>
      <c r="Q1" s="22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09" t="s">
        <v>18</v>
      </c>
      <c r="G26" s="210"/>
      <c r="H26" s="211"/>
      <c r="I26" s="51"/>
      <c r="J26" s="42">
        <f>G25-J24</f>
        <v>18</v>
      </c>
      <c r="Q26" s="209" t="s">
        <v>18</v>
      </c>
      <c r="R26" s="210"/>
      <c r="S26" s="211"/>
      <c r="T26" s="51"/>
      <c r="U26" s="42">
        <f>R25-U24</f>
        <v>31</v>
      </c>
    </row>
    <row r="30" spans="1:32" ht="26.25" x14ac:dyDescent="0.4">
      <c r="C30" s="222" t="s">
        <v>101</v>
      </c>
      <c r="D30" s="222"/>
      <c r="E30" s="222"/>
      <c r="F30" s="222"/>
      <c r="H30" s="176" t="s">
        <v>567</v>
      </c>
      <c r="I30" s="176">
        <v>544</v>
      </c>
      <c r="N30" s="222" t="s">
        <v>89</v>
      </c>
      <c r="O30" s="222"/>
      <c r="P30" s="222"/>
      <c r="Q30" s="222"/>
      <c r="R30" s="201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09" t="s">
        <v>18</v>
      </c>
      <c r="G55" s="210"/>
      <c r="H55" s="211"/>
      <c r="I55" s="51"/>
      <c r="J55" s="42">
        <f>G54-J53</f>
        <v>28.5</v>
      </c>
      <c r="Q55" s="209" t="s">
        <v>18</v>
      </c>
      <c r="R55" s="210"/>
      <c r="S55" s="211"/>
      <c r="T55" s="51"/>
      <c r="U55" s="42">
        <f>R54-U53</f>
        <v>80</v>
      </c>
    </row>
    <row r="59" spans="1:21" ht="23.25" x14ac:dyDescent="0.35">
      <c r="C59" s="222" t="s">
        <v>97</v>
      </c>
      <c r="D59" s="222"/>
      <c r="E59" s="222"/>
      <c r="F59" s="222"/>
      <c r="N59" s="222" t="s">
        <v>91</v>
      </c>
      <c r="O59" s="222"/>
      <c r="P59" s="222"/>
      <c r="Q59" s="22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09" t="s">
        <v>18</v>
      </c>
      <c r="G84" s="210"/>
      <c r="H84" s="211"/>
      <c r="I84" s="51"/>
      <c r="J84" s="42">
        <f>G83-J82</f>
        <v>53.5</v>
      </c>
      <c r="Q84" s="209" t="s">
        <v>18</v>
      </c>
      <c r="R84" s="210"/>
      <c r="S84" s="211"/>
      <c r="T84" s="51"/>
      <c r="U84" s="42">
        <f>R83-U82</f>
        <v>0</v>
      </c>
    </row>
    <row r="87" spans="1:21" ht="23.25" x14ac:dyDescent="0.35">
      <c r="C87" s="222" t="s">
        <v>92</v>
      </c>
      <c r="D87" s="222"/>
      <c r="E87" s="222"/>
      <c r="F87" s="222"/>
      <c r="N87" s="222" t="s">
        <v>93</v>
      </c>
      <c r="O87" s="222"/>
      <c r="P87" s="222"/>
      <c r="Q87" s="22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9" t="s">
        <v>18</v>
      </c>
      <c r="G112" s="210"/>
      <c r="H112" s="211"/>
      <c r="I112" s="51"/>
      <c r="J112" s="42">
        <f>G111-J110</f>
        <v>0</v>
      </c>
      <c r="Q112" s="209" t="s">
        <v>18</v>
      </c>
      <c r="R112" s="210"/>
      <c r="S112" s="211"/>
      <c r="T112" s="51"/>
      <c r="U112" s="42">
        <f>R111-U110</f>
        <v>0</v>
      </c>
    </row>
    <row r="115" spans="1:21" ht="23.25" x14ac:dyDescent="0.35">
      <c r="C115" s="222" t="s">
        <v>94</v>
      </c>
      <c r="D115" s="222"/>
      <c r="E115" s="222"/>
      <c r="F115" s="222"/>
      <c r="N115" s="222" t="s">
        <v>99</v>
      </c>
      <c r="O115" s="222"/>
      <c r="P115" s="222"/>
      <c r="Q115" s="22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9" t="s">
        <v>18</v>
      </c>
      <c r="G140" s="210"/>
      <c r="H140" s="211"/>
      <c r="I140" s="51"/>
      <c r="J140" s="42">
        <f>G139-J138</f>
        <v>0</v>
      </c>
      <c r="Q140" s="209" t="s">
        <v>18</v>
      </c>
      <c r="R140" s="210"/>
      <c r="S140" s="211"/>
      <c r="T140" s="51"/>
      <c r="U140" s="42">
        <f>R139-U138</f>
        <v>0</v>
      </c>
    </row>
    <row r="143" spans="1:21" ht="23.25" x14ac:dyDescent="0.35">
      <c r="C143" s="222" t="s">
        <v>96</v>
      </c>
      <c r="D143" s="222"/>
      <c r="E143" s="222"/>
      <c r="F143" s="222"/>
      <c r="N143" s="222" t="s">
        <v>0</v>
      </c>
      <c r="O143" s="222"/>
      <c r="P143" s="222"/>
      <c r="Q143" s="22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9" t="s">
        <v>18</v>
      </c>
      <c r="G168" s="210"/>
      <c r="H168" s="211"/>
      <c r="I168" s="51"/>
      <c r="J168" s="42">
        <f>G167-J166</f>
        <v>0</v>
      </c>
      <c r="Q168" s="209" t="s">
        <v>18</v>
      </c>
      <c r="R168" s="210"/>
      <c r="S168" s="21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A55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22" t="s">
        <v>0</v>
      </c>
      <c r="D1" s="222"/>
      <c r="E1" s="222"/>
      <c r="F1" s="222"/>
      <c r="N1" s="222" t="s">
        <v>87</v>
      </c>
      <c r="O1" s="222"/>
      <c r="P1" s="222"/>
      <c r="Q1" s="22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09" t="s">
        <v>18</v>
      </c>
      <c r="G26" s="210"/>
      <c r="H26" s="211"/>
      <c r="I26" s="51"/>
      <c r="J26" s="42">
        <f>G25-J24</f>
        <v>58.549999999999955</v>
      </c>
      <c r="Q26" s="209" t="s">
        <v>18</v>
      </c>
      <c r="R26" s="210"/>
      <c r="S26" s="211"/>
      <c r="T26" s="51"/>
      <c r="U26" s="42">
        <f>T24-U24</f>
        <v>115</v>
      </c>
    </row>
    <row r="30" spans="1:21" ht="23.25" x14ac:dyDescent="0.35">
      <c r="C30" s="222" t="s">
        <v>101</v>
      </c>
      <c r="D30" s="222"/>
      <c r="E30" s="222"/>
      <c r="F30" s="222"/>
      <c r="N30" s="222" t="s">
        <v>89</v>
      </c>
      <c r="O30" s="222"/>
      <c r="P30" s="222"/>
      <c r="Q30" s="22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09" t="s">
        <v>18</v>
      </c>
      <c r="G55" s="210"/>
      <c r="H55" s="211"/>
      <c r="I55" s="51"/>
      <c r="J55" s="42">
        <f>G54-J53</f>
        <v>0</v>
      </c>
      <c r="Q55" s="209" t="s">
        <v>18</v>
      </c>
      <c r="R55" s="210"/>
      <c r="S55" s="211"/>
      <c r="T55" s="51"/>
      <c r="U55" s="42">
        <f>R54-U53</f>
        <v>0</v>
      </c>
    </row>
    <row r="59" spans="1:21" ht="23.25" x14ac:dyDescent="0.35">
      <c r="C59" s="222" t="s">
        <v>97</v>
      </c>
      <c r="D59" s="222"/>
      <c r="E59" s="222"/>
      <c r="F59" s="222"/>
      <c r="N59" s="222" t="s">
        <v>91</v>
      </c>
      <c r="O59" s="222"/>
      <c r="P59" s="222"/>
      <c r="Q59" s="22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9" t="s">
        <v>18</v>
      </c>
      <c r="G84" s="210"/>
      <c r="H84" s="211"/>
      <c r="I84" s="51"/>
      <c r="J84" s="42">
        <f>G83-J82</f>
        <v>0</v>
      </c>
      <c r="Q84" s="209" t="s">
        <v>18</v>
      </c>
      <c r="R84" s="210"/>
      <c r="S84" s="211"/>
      <c r="T84" s="51"/>
      <c r="U84" s="42">
        <f>R83-U82</f>
        <v>0</v>
      </c>
    </row>
    <row r="87" spans="1:21" ht="23.25" x14ac:dyDescent="0.35">
      <c r="C87" s="222" t="s">
        <v>92</v>
      </c>
      <c r="D87" s="222"/>
      <c r="E87" s="222"/>
      <c r="F87" s="222"/>
      <c r="N87" s="222" t="s">
        <v>93</v>
      </c>
      <c r="O87" s="222"/>
      <c r="P87" s="222"/>
      <c r="Q87" s="22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9" t="s">
        <v>18</v>
      </c>
      <c r="G112" s="210"/>
      <c r="H112" s="211"/>
      <c r="I112" s="51"/>
      <c r="J112" s="42">
        <f>G111-J110</f>
        <v>0</v>
      </c>
      <c r="Q112" s="209" t="s">
        <v>18</v>
      </c>
      <c r="R112" s="210"/>
      <c r="S112" s="211"/>
      <c r="T112" s="51"/>
      <c r="U112" s="42">
        <f>R111-U110</f>
        <v>0</v>
      </c>
    </row>
    <row r="115" spans="1:21" ht="23.25" x14ac:dyDescent="0.35">
      <c r="C115" s="222" t="s">
        <v>94</v>
      </c>
      <c r="D115" s="222"/>
      <c r="E115" s="222"/>
      <c r="F115" s="222"/>
      <c r="N115" s="222" t="s">
        <v>99</v>
      </c>
      <c r="O115" s="222"/>
      <c r="P115" s="222"/>
      <c r="Q115" s="22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9" t="s">
        <v>18</v>
      </c>
      <c r="G140" s="210"/>
      <c r="H140" s="211"/>
      <c r="I140" s="51"/>
      <c r="J140" s="42">
        <f>G139-J138</f>
        <v>0</v>
      </c>
      <c r="Q140" s="209" t="s">
        <v>18</v>
      </c>
      <c r="R140" s="210"/>
      <c r="S140" s="211"/>
      <c r="T140" s="51"/>
      <c r="U140" s="42">
        <f>R139-U138</f>
        <v>0</v>
      </c>
    </row>
    <row r="143" spans="1:21" ht="23.25" x14ac:dyDescent="0.35">
      <c r="C143" s="222" t="s">
        <v>96</v>
      </c>
      <c r="D143" s="222"/>
      <c r="E143" s="222"/>
      <c r="F143" s="222"/>
      <c r="N143" s="222" t="s">
        <v>0</v>
      </c>
      <c r="O143" s="222"/>
      <c r="P143" s="222"/>
      <c r="Q143" s="22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9" t="s">
        <v>18</v>
      </c>
      <c r="G168" s="210"/>
      <c r="H168" s="211"/>
      <c r="I168" s="51"/>
      <c r="J168" s="42">
        <f>G167-J166</f>
        <v>0</v>
      </c>
      <c r="Q168" s="209" t="s">
        <v>18</v>
      </c>
      <c r="R168" s="210"/>
      <c r="S168" s="21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E58" workbookViewId="0">
      <selection activeCell="K69" sqref="K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31" t="s">
        <v>24</v>
      </c>
      <c r="D1" s="231"/>
      <c r="E1" s="231"/>
      <c r="F1" s="54"/>
      <c r="L1" s="231" t="s">
        <v>87</v>
      </c>
      <c r="M1" s="231"/>
      <c r="N1" s="231"/>
      <c r="O1" s="54"/>
    </row>
    <row r="2" spans="2:17" ht="27" x14ac:dyDescent="0.35">
      <c r="C2" s="231"/>
      <c r="D2" s="231"/>
      <c r="E2" s="231"/>
      <c r="F2" s="54"/>
      <c r="L2" s="231"/>
      <c r="M2" s="231"/>
      <c r="N2" s="231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23" t="s">
        <v>40</v>
      </c>
      <c r="D21" s="224"/>
      <c r="E21" s="224"/>
      <c r="F21" s="225"/>
      <c r="G21" s="229">
        <f>SUM(G5:G20)</f>
        <v>510</v>
      </c>
      <c r="H21" s="8"/>
      <c r="K21" s="8"/>
      <c r="L21" s="223" t="s">
        <v>40</v>
      </c>
      <c r="M21" s="224"/>
      <c r="N21" s="224"/>
      <c r="O21" s="225"/>
      <c r="P21" s="229">
        <f>SUM(P5:P20)</f>
        <v>510</v>
      </c>
      <c r="Q21" s="8"/>
    </row>
    <row r="22" spans="2:17" ht="15" customHeight="1" x14ac:dyDescent="0.25">
      <c r="B22" s="8"/>
      <c r="C22" s="226"/>
      <c r="D22" s="227"/>
      <c r="E22" s="227"/>
      <c r="F22" s="228"/>
      <c r="G22" s="230"/>
      <c r="H22" s="8"/>
      <c r="K22" s="8"/>
      <c r="L22" s="226"/>
      <c r="M22" s="227"/>
      <c r="N22" s="227"/>
      <c r="O22" s="228"/>
      <c r="P22" s="230"/>
      <c r="Q22" s="8"/>
    </row>
    <row r="28" spans="2:17" ht="27" x14ac:dyDescent="0.35">
      <c r="C28" s="231" t="s">
        <v>88</v>
      </c>
      <c r="D28" s="231"/>
      <c r="E28" s="231"/>
      <c r="F28" s="54"/>
      <c r="L28" s="231" t="s">
        <v>89</v>
      </c>
      <c r="M28" s="231"/>
      <c r="N28" s="231"/>
      <c r="O28" s="54"/>
    </row>
    <row r="29" spans="2:17" ht="27" x14ac:dyDescent="0.35">
      <c r="C29" s="231"/>
      <c r="D29" s="231"/>
      <c r="E29" s="231"/>
      <c r="F29" s="54"/>
      <c r="L29" s="231"/>
      <c r="M29" s="231"/>
      <c r="N29" s="231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23" t="s">
        <v>40</v>
      </c>
      <c r="D48" s="224"/>
      <c r="E48" s="224"/>
      <c r="F48" s="225"/>
      <c r="G48" s="229">
        <f>SUM(G32:G47)</f>
        <v>540</v>
      </c>
      <c r="H48" s="8"/>
      <c r="K48" s="8"/>
      <c r="L48" s="223" t="s">
        <v>40</v>
      </c>
      <c r="M48" s="224"/>
      <c r="N48" s="224"/>
      <c r="O48" s="225"/>
      <c r="P48" s="229">
        <f>SUM(P32:P47)</f>
        <v>570</v>
      </c>
      <c r="Q48" s="8"/>
    </row>
    <row r="49" spans="2:17" x14ac:dyDescent="0.25">
      <c r="B49" s="8"/>
      <c r="C49" s="226"/>
      <c r="D49" s="227"/>
      <c r="E49" s="227"/>
      <c r="F49" s="228"/>
      <c r="G49" s="230"/>
      <c r="H49" s="8"/>
      <c r="K49" s="8"/>
      <c r="L49" s="226"/>
      <c r="M49" s="227"/>
      <c r="N49" s="227"/>
      <c r="O49" s="228"/>
      <c r="P49" s="230"/>
      <c r="Q49" s="8"/>
    </row>
    <row r="55" spans="2:17" ht="27" x14ac:dyDescent="0.35">
      <c r="C55" s="231" t="s">
        <v>97</v>
      </c>
      <c r="D55" s="231"/>
      <c r="E55" s="231"/>
      <c r="F55" s="54"/>
      <c r="L55" s="231" t="s">
        <v>91</v>
      </c>
      <c r="M55" s="231"/>
      <c r="N55" s="231"/>
      <c r="O55" s="54"/>
    </row>
    <row r="56" spans="2:17" ht="27" x14ac:dyDescent="0.35">
      <c r="C56" s="231"/>
      <c r="D56" s="231"/>
      <c r="E56" s="231"/>
      <c r="F56" s="54"/>
      <c r="L56" s="231"/>
      <c r="M56" s="231"/>
      <c r="N56" s="231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23" t="s">
        <v>40</v>
      </c>
      <c r="D75" s="224"/>
      <c r="E75" s="224"/>
      <c r="F75" s="225"/>
      <c r="G75" s="229">
        <f>SUM(G59:G74)</f>
        <v>500</v>
      </c>
      <c r="H75" s="8"/>
      <c r="K75" s="8"/>
      <c r="L75" s="223" t="s">
        <v>40</v>
      </c>
      <c r="M75" s="224"/>
      <c r="N75" s="224"/>
      <c r="O75" s="225"/>
      <c r="P75" s="229">
        <f>SUM(P59:P74)</f>
        <v>500</v>
      </c>
      <c r="Q75" s="8"/>
    </row>
    <row r="76" spans="2:17" x14ac:dyDescent="0.25">
      <c r="B76" s="8"/>
      <c r="C76" s="226"/>
      <c r="D76" s="227"/>
      <c r="E76" s="227"/>
      <c r="F76" s="228"/>
      <c r="G76" s="230"/>
      <c r="H76" s="8"/>
      <c r="K76" s="8"/>
      <c r="L76" s="226"/>
      <c r="M76" s="227"/>
      <c r="N76" s="227"/>
      <c r="O76" s="228"/>
      <c r="P76" s="230"/>
      <c r="Q76" s="8"/>
    </row>
    <row r="82" spans="2:17" ht="27" x14ac:dyDescent="0.35">
      <c r="C82" s="231" t="s">
        <v>92</v>
      </c>
      <c r="D82" s="231"/>
      <c r="E82" s="231"/>
      <c r="F82" s="54"/>
      <c r="L82" s="231" t="s">
        <v>93</v>
      </c>
      <c r="M82" s="231"/>
      <c r="N82" s="231"/>
      <c r="O82" s="54"/>
    </row>
    <row r="83" spans="2:17" ht="27" x14ac:dyDescent="0.35">
      <c r="C83" s="231"/>
      <c r="D83" s="231"/>
      <c r="E83" s="231"/>
      <c r="F83" s="54"/>
      <c r="L83" s="231"/>
      <c r="M83" s="231"/>
      <c r="N83" s="231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23" t="s">
        <v>40</v>
      </c>
      <c r="D102" s="224"/>
      <c r="E102" s="224"/>
      <c r="F102" s="225"/>
      <c r="G102" s="229">
        <f>SUM(G86:G101)</f>
        <v>0</v>
      </c>
      <c r="H102" s="8"/>
      <c r="K102" s="8"/>
      <c r="L102" s="223" t="s">
        <v>40</v>
      </c>
      <c r="M102" s="224"/>
      <c r="N102" s="224"/>
      <c r="O102" s="225"/>
      <c r="P102" s="229">
        <f>SUM(P86:P101)</f>
        <v>0</v>
      </c>
      <c r="Q102" s="8"/>
    </row>
    <row r="103" spans="2:17" x14ac:dyDescent="0.25">
      <c r="B103" s="8"/>
      <c r="C103" s="226"/>
      <c r="D103" s="227"/>
      <c r="E103" s="227"/>
      <c r="F103" s="228"/>
      <c r="G103" s="230"/>
      <c r="H103" s="8"/>
      <c r="K103" s="8"/>
      <c r="L103" s="226"/>
      <c r="M103" s="227"/>
      <c r="N103" s="227"/>
      <c r="O103" s="228"/>
      <c r="P103" s="230"/>
      <c r="Q103" s="8"/>
    </row>
    <row r="110" spans="2:17" ht="27" x14ac:dyDescent="0.35">
      <c r="C110" s="231" t="s">
        <v>94</v>
      </c>
      <c r="D110" s="231"/>
      <c r="E110" s="231"/>
      <c r="F110" s="54"/>
      <c r="L110" s="231" t="s">
        <v>99</v>
      </c>
      <c r="M110" s="231"/>
      <c r="N110" s="231"/>
      <c r="O110" s="54"/>
    </row>
    <row r="111" spans="2:17" ht="27" x14ac:dyDescent="0.35">
      <c r="C111" s="231"/>
      <c r="D111" s="231"/>
      <c r="E111" s="231"/>
      <c r="F111" s="54"/>
      <c r="L111" s="231"/>
      <c r="M111" s="231"/>
      <c r="N111" s="231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23" t="s">
        <v>40</v>
      </c>
      <c r="D130" s="224"/>
      <c r="E130" s="224"/>
      <c r="F130" s="225"/>
      <c r="G130" s="229">
        <f>SUM(G114:G129)</f>
        <v>0</v>
      </c>
      <c r="H130" s="8"/>
      <c r="K130" s="8"/>
      <c r="L130" s="223" t="s">
        <v>40</v>
      </c>
      <c r="M130" s="224"/>
      <c r="N130" s="224"/>
      <c r="O130" s="225"/>
      <c r="P130" s="229">
        <f>SUM(P114:P129)</f>
        <v>0</v>
      </c>
      <c r="Q130" s="8"/>
    </row>
    <row r="131" spans="2:17" x14ac:dyDescent="0.25">
      <c r="B131" s="8"/>
      <c r="C131" s="226"/>
      <c r="D131" s="227"/>
      <c r="E131" s="227"/>
      <c r="F131" s="228"/>
      <c r="G131" s="230"/>
      <c r="H131" s="8"/>
      <c r="K131" s="8"/>
      <c r="L131" s="226"/>
      <c r="M131" s="227"/>
      <c r="N131" s="227"/>
      <c r="O131" s="228"/>
      <c r="P131" s="230"/>
      <c r="Q131" s="8"/>
    </row>
    <row r="138" spans="2:17" ht="27" x14ac:dyDescent="0.35">
      <c r="C138" s="231" t="s">
        <v>96</v>
      </c>
      <c r="D138" s="231"/>
      <c r="E138" s="231"/>
      <c r="F138" s="54"/>
      <c r="L138" s="231" t="s">
        <v>0</v>
      </c>
      <c r="M138" s="231"/>
      <c r="N138" s="231"/>
      <c r="O138" s="54"/>
    </row>
    <row r="139" spans="2:17" ht="27" x14ac:dyDescent="0.35">
      <c r="C139" s="231"/>
      <c r="D139" s="231"/>
      <c r="E139" s="231"/>
      <c r="F139" s="54"/>
      <c r="L139" s="231"/>
      <c r="M139" s="231"/>
      <c r="N139" s="231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23" t="s">
        <v>40</v>
      </c>
      <c r="D158" s="224"/>
      <c r="E158" s="224"/>
      <c r="F158" s="225"/>
      <c r="G158" s="229">
        <f>SUM(G142:G157)</f>
        <v>0</v>
      </c>
      <c r="H158" s="8"/>
      <c r="K158" s="8"/>
      <c r="L158" s="223" t="s">
        <v>40</v>
      </c>
      <c r="M158" s="224"/>
      <c r="N158" s="224"/>
      <c r="O158" s="225"/>
      <c r="P158" s="229">
        <f>SUM(P142:P157)</f>
        <v>0</v>
      </c>
      <c r="Q158" s="8"/>
    </row>
    <row r="159" spans="2:17" x14ac:dyDescent="0.25">
      <c r="B159" s="8"/>
      <c r="C159" s="226"/>
      <c r="D159" s="227"/>
      <c r="E159" s="227"/>
      <c r="F159" s="228"/>
      <c r="G159" s="230"/>
      <c r="H159" s="8"/>
      <c r="K159" s="8"/>
      <c r="L159" s="226"/>
      <c r="M159" s="227"/>
      <c r="N159" s="227"/>
      <c r="O159" s="228"/>
      <c r="P159" s="230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C42" sqref="C42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1" t="s">
        <v>24</v>
      </c>
      <c r="B1" s="231"/>
      <c r="C1" s="231"/>
      <c r="E1" s="231" t="s">
        <v>87</v>
      </c>
      <c r="F1" s="231"/>
      <c r="G1" s="231"/>
      <c r="I1" s="231" t="s">
        <v>88</v>
      </c>
      <c r="J1" s="231"/>
      <c r="K1" s="231"/>
      <c r="M1" s="231" t="s">
        <v>103</v>
      </c>
      <c r="N1" s="231"/>
      <c r="O1" s="231"/>
    </row>
    <row r="2" spans="1:15" ht="15" customHeight="1" x14ac:dyDescent="0.25">
      <c r="A2" s="231"/>
      <c r="B2" s="231"/>
      <c r="C2" s="231"/>
      <c r="E2" s="231"/>
      <c r="F2" s="231"/>
      <c r="G2" s="231"/>
      <c r="I2" s="231"/>
      <c r="J2" s="231"/>
      <c r="K2" s="231"/>
      <c r="M2" s="231"/>
      <c r="N2" s="231"/>
      <c r="O2" s="23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31" t="s">
        <v>97</v>
      </c>
      <c r="B22" s="231"/>
      <c r="C22" s="231"/>
      <c r="E22" s="231" t="s">
        <v>91</v>
      </c>
      <c r="F22" s="231"/>
      <c r="G22" s="231"/>
      <c r="I22" s="231" t="s">
        <v>92</v>
      </c>
      <c r="J22" s="231"/>
      <c r="K22" s="231"/>
      <c r="M22" s="231" t="s">
        <v>93</v>
      </c>
      <c r="N22" s="231"/>
      <c r="O22" s="231"/>
    </row>
    <row r="23" spans="1:15" x14ac:dyDescent="0.25">
      <c r="A23" s="231"/>
      <c r="B23" s="231"/>
      <c r="C23" s="231"/>
      <c r="E23" s="231"/>
      <c r="F23" s="231"/>
      <c r="G23" s="231"/>
      <c r="I23" s="231"/>
      <c r="J23" s="231"/>
      <c r="K23" s="231"/>
      <c r="M23" s="231"/>
      <c r="N23" s="231"/>
      <c r="O23" s="231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1" t="s">
        <v>94</v>
      </c>
      <c r="B43" s="231"/>
      <c r="C43" s="231"/>
      <c r="E43" s="231" t="s">
        <v>99</v>
      </c>
      <c r="F43" s="231"/>
      <c r="G43" s="231"/>
      <c r="I43" s="231" t="s">
        <v>96</v>
      </c>
      <c r="J43" s="231"/>
      <c r="K43" s="231"/>
      <c r="M43" s="231" t="s">
        <v>0</v>
      </c>
      <c r="N43" s="231"/>
      <c r="O43" s="231"/>
    </row>
    <row r="44" spans="1:15" x14ac:dyDescent="0.25">
      <c r="A44" s="231"/>
      <c r="B44" s="231"/>
      <c r="C44" s="231"/>
      <c r="E44" s="231"/>
      <c r="F44" s="231"/>
      <c r="G44" s="231"/>
      <c r="I44" s="231"/>
      <c r="J44" s="231"/>
      <c r="K44" s="231"/>
      <c r="M44" s="231"/>
      <c r="N44" s="231"/>
      <c r="O44" s="23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A19" workbookViewId="0">
      <selection activeCell="E25" sqref="E2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1" t="s">
        <v>0</v>
      </c>
      <c r="B1" s="231"/>
      <c r="C1" s="231"/>
      <c r="E1" s="231" t="s">
        <v>24</v>
      </c>
      <c r="F1" s="231"/>
      <c r="G1" s="231"/>
      <c r="I1" s="231" t="s">
        <v>87</v>
      </c>
      <c r="J1" s="231"/>
      <c r="K1" s="231"/>
      <c r="M1" s="231" t="s">
        <v>88</v>
      </c>
      <c r="N1" s="231"/>
      <c r="O1" s="231"/>
    </row>
    <row r="2" spans="1:15" ht="15" customHeight="1" x14ac:dyDescent="0.25">
      <c r="A2" s="231"/>
      <c r="B2" s="231"/>
      <c r="C2" s="231"/>
      <c r="E2" s="231"/>
      <c r="F2" s="231"/>
      <c r="G2" s="231"/>
      <c r="I2" s="231"/>
      <c r="J2" s="231"/>
      <c r="K2" s="231"/>
      <c r="M2" s="231"/>
      <c r="N2" s="231"/>
      <c r="O2" s="23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31" t="s">
        <v>498</v>
      </c>
      <c r="B22" s="231"/>
      <c r="C22" s="231"/>
      <c r="E22" s="231" t="s">
        <v>591</v>
      </c>
      <c r="F22" s="231"/>
      <c r="G22" s="231"/>
      <c r="I22" s="231" t="s">
        <v>92</v>
      </c>
      <c r="J22" s="231"/>
      <c r="K22" s="231"/>
      <c r="M22" s="231" t="s">
        <v>93</v>
      </c>
      <c r="N22" s="231"/>
      <c r="O22" s="231"/>
    </row>
    <row r="23" spans="1:15" x14ac:dyDescent="0.25">
      <c r="A23" s="231"/>
      <c r="B23" s="231"/>
      <c r="C23" s="231"/>
      <c r="E23" s="231"/>
      <c r="F23" s="231"/>
      <c r="G23" s="231"/>
      <c r="I23" s="231"/>
      <c r="J23" s="231"/>
      <c r="K23" s="231"/>
      <c r="M23" s="231"/>
      <c r="N23" s="231"/>
      <c r="O23" s="23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1" t="s">
        <v>94</v>
      </c>
      <c r="B43" s="231"/>
      <c r="C43" s="231"/>
      <c r="E43" s="231" t="s">
        <v>99</v>
      </c>
      <c r="F43" s="231"/>
      <c r="G43" s="231"/>
      <c r="I43" s="231" t="s">
        <v>96</v>
      </c>
      <c r="J43" s="231"/>
      <c r="K43" s="231"/>
      <c r="M43" s="231" t="s">
        <v>0</v>
      </c>
      <c r="N43" s="231"/>
      <c r="O43" s="231"/>
    </row>
    <row r="44" spans="1:15" x14ac:dyDescent="0.25">
      <c r="A44" s="231"/>
      <c r="B44" s="231"/>
      <c r="C44" s="231"/>
      <c r="E44" s="231"/>
      <c r="F44" s="231"/>
      <c r="G44" s="231"/>
      <c r="I44" s="231"/>
      <c r="J44" s="231"/>
      <c r="K44" s="231"/>
      <c r="M44" s="231"/>
      <c r="N44" s="231"/>
      <c r="O44" s="23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opLeftCell="A136" zoomScale="115" zoomScaleNormal="115" workbookViewId="0">
      <selection activeCell="L129" sqref="L129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3.2851562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06" t="s">
        <v>24</v>
      </c>
      <c r="C1" s="207"/>
      <c r="D1" s="207"/>
      <c r="E1" s="207"/>
      <c r="F1" s="208"/>
      <c r="G1" s="8"/>
      <c r="H1" s="8"/>
      <c r="I1" s="8"/>
      <c r="J1" s="22"/>
      <c r="M1" s="7"/>
      <c r="N1" s="206" t="s">
        <v>87</v>
      </c>
      <c r="O1" s="207"/>
      <c r="P1" s="207"/>
      <c r="Q1" s="207"/>
      <c r="R1" s="208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09" t="s">
        <v>18</v>
      </c>
      <c r="F53" s="210"/>
      <c r="G53" s="210"/>
      <c r="H53" s="211"/>
      <c r="I53" s="18">
        <f>F52-I51</f>
        <v>429.39999999999964</v>
      </c>
      <c r="Q53" s="209" t="s">
        <v>18</v>
      </c>
      <c r="R53" s="210"/>
      <c r="S53" s="210"/>
      <c r="T53" s="211"/>
      <c r="U53" s="18">
        <f>R52-U51</f>
        <v>508.6230000000005</v>
      </c>
    </row>
    <row r="59" spans="1:22" ht="31.15" x14ac:dyDescent="0.6">
      <c r="A59" s="7"/>
      <c r="B59" s="206" t="s">
        <v>88</v>
      </c>
      <c r="C59" s="207"/>
      <c r="D59" s="207"/>
      <c r="E59" s="207"/>
      <c r="F59" s="208"/>
      <c r="G59" s="8"/>
      <c r="H59" s="8"/>
      <c r="I59" s="8"/>
      <c r="J59" s="22"/>
      <c r="M59" s="7"/>
      <c r="N59" s="206" t="s">
        <v>89</v>
      </c>
      <c r="O59" s="207"/>
      <c r="P59" s="207"/>
      <c r="Q59" s="207"/>
      <c r="R59" s="208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09" t="s">
        <v>18</v>
      </c>
      <c r="R110" s="210"/>
      <c r="S110" s="210"/>
      <c r="T110" s="211"/>
      <c r="U110" s="18">
        <f>R109-U108</f>
        <v>419.80000000000018</v>
      </c>
    </row>
    <row r="111" spans="1:22" ht="14.45" x14ac:dyDescent="0.3">
      <c r="E111" s="209" t="s">
        <v>18</v>
      </c>
      <c r="F111" s="210"/>
      <c r="G111" s="210"/>
      <c r="H111" s="211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ht="14.45" x14ac:dyDescent="0.3">
      <c r="M112" s="1"/>
      <c r="Q112" s="64"/>
      <c r="R112" s="33"/>
    </row>
    <row r="113" spans="1:22" ht="14.45" x14ac:dyDescent="0.3">
      <c r="Q113" s="212"/>
      <c r="R113" s="212"/>
      <c r="S113" s="212"/>
      <c r="T113" s="212"/>
      <c r="U113" s="165"/>
    </row>
    <row r="117" spans="1:22" ht="31.15" x14ac:dyDescent="0.6">
      <c r="A117" s="7"/>
      <c r="B117" s="206" t="s">
        <v>97</v>
      </c>
      <c r="C117" s="207"/>
      <c r="D117" s="207"/>
      <c r="E117" s="207"/>
      <c r="F117" s="208"/>
      <c r="G117" s="8"/>
      <c r="H117" s="8"/>
      <c r="I117" s="8"/>
      <c r="J117" s="22"/>
      <c r="M117" s="7"/>
      <c r="N117" s="206" t="s">
        <v>91</v>
      </c>
      <c r="O117" s="207"/>
      <c r="P117" s="207"/>
      <c r="Q117" s="207"/>
      <c r="R117" s="208"/>
      <c r="S117" s="8"/>
      <c r="T117" s="8"/>
      <c r="U117" s="8"/>
      <c r="V117" s="22"/>
    </row>
    <row r="118" spans="1:22" ht="14.45" x14ac:dyDescent="0.3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ht="14.45" x14ac:dyDescent="0.3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/>
      <c r="N119" s="8"/>
      <c r="O119" s="8"/>
      <c r="P119" s="8"/>
      <c r="Q119" s="8"/>
      <c r="R119" s="14"/>
      <c r="S119" s="8"/>
      <c r="T119" s="8"/>
      <c r="U119" s="14"/>
      <c r="V119" s="22"/>
    </row>
    <row r="120" spans="1:22" ht="14.45" x14ac:dyDescent="0.3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/>
      <c r="N120" s="8"/>
      <c r="O120" s="8"/>
      <c r="P120" s="8"/>
      <c r="Q120" s="8"/>
      <c r="R120" s="14"/>
      <c r="S120" s="8"/>
      <c r="T120" s="8"/>
      <c r="U120" s="14"/>
      <c r="V120" s="22"/>
    </row>
    <row r="121" spans="1:22" ht="14.45" x14ac:dyDescent="0.3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/>
      <c r="N121" s="8"/>
      <c r="O121" s="8"/>
      <c r="P121" s="8"/>
      <c r="Q121" s="8"/>
      <c r="R121" s="21"/>
      <c r="S121" s="8"/>
      <c r="T121" s="8"/>
      <c r="U121" s="14"/>
      <c r="V121" s="22"/>
    </row>
    <row r="122" spans="1:22" ht="14.45" x14ac:dyDescent="0.3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/>
      <c r="N122" s="8"/>
      <c r="O122" s="8"/>
      <c r="P122" s="8"/>
      <c r="Q122" s="8"/>
      <c r="R122" s="21"/>
      <c r="S122" s="8"/>
      <c r="T122" s="8"/>
      <c r="U122" s="14"/>
      <c r="V122" s="22"/>
    </row>
    <row r="123" spans="1:22" ht="14.45" x14ac:dyDescent="0.3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/>
      <c r="N123" s="8"/>
      <c r="O123" s="8"/>
      <c r="P123" s="8"/>
      <c r="Q123" s="8"/>
      <c r="R123" s="21"/>
      <c r="S123" s="8"/>
      <c r="T123" s="8"/>
      <c r="U123" s="14"/>
      <c r="V123" s="8"/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/>
      <c r="N124" s="8"/>
      <c r="O124" s="8"/>
      <c r="P124" s="8"/>
      <c r="Q124" s="8"/>
      <c r="R124" s="21"/>
      <c r="S124" s="8"/>
      <c r="T124" s="8"/>
      <c r="U124" s="14"/>
      <c r="V124" s="8"/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/>
      <c r="N125" s="8"/>
      <c r="O125" s="8"/>
      <c r="P125" s="8"/>
      <c r="Q125" s="8"/>
      <c r="R125" s="21"/>
      <c r="S125" s="8"/>
      <c r="T125" s="8"/>
      <c r="U125" s="14"/>
      <c r="V125" s="8"/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/>
      <c r="N126" s="8"/>
      <c r="O126" s="8"/>
      <c r="P126" s="8"/>
      <c r="Q126" s="8"/>
      <c r="R126" s="21"/>
      <c r="S126" s="8"/>
      <c r="T126" s="8"/>
      <c r="U126" s="14"/>
      <c r="V126" s="8"/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/>
      <c r="N127" s="8"/>
      <c r="O127" s="8"/>
      <c r="P127" s="8"/>
      <c r="Q127" s="8"/>
      <c r="R127" s="21"/>
      <c r="S127" s="8"/>
      <c r="T127" s="8"/>
      <c r="U127" s="14"/>
      <c r="V127" s="8"/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/>
      <c r="N128" s="8"/>
      <c r="O128" s="8"/>
      <c r="P128" s="8"/>
      <c r="Q128" s="8"/>
      <c r="R128" s="21"/>
      <c r="S128" s="8"/>
      <c r="T128" s="8"/>
      <c r="U128" s="14"/>
      <c r="V128" s="8"/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/>
      <c r="N129" s="8"/>
      <c r="O129" s="8"/>
      <c r="P129" s="8"/>
      <c r="Q129" s="8"/>
      <c r="R129" s="21"/>
      <c r="S129" s="8"/>
      <c r="T129" s="8"/>
      <c r="U129" s="14"/>
      <c r="V129" s="31"/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/>
      <c r="N130" s="8"/>
      <c r="O130" s="8"/>
      <c r="P130" s="8"/>
      <c r="Q130" s="8"/>
      <c r="R130" s="21"/>
      <c r="S130" s="8"/>
      <c r="T130" s="8"/>
      <c r="U130" s="14"/>
      <c r="V130" s="31"/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/>
      <c r="N131" s="8"/>
      <c r="O131" s="8"/>
      <c r="P131" s="8"/>
      <c r="Q131" s="8"/>
      <c r="R131" s="21"/>
      <c r="S131" s="8"/>
      <c r="T131" s="8"/>
      <c r="U131" s="14"/>
      <c r="V131" s="31"/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/>
      <c r="N132" s="8"/>
      <c r="O132" s="8"/>
      <c r="P132" s="8"/>
      <c r="Q132" s="8"/>
      <c r="R132" s="21"/>
      <c r="S132" s="8"/>
      <c r="T132" s="8"/>
      <c r="U132" s="14"/>
      <c r="V132" s="31"/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45003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/>
      <c r="N133" s="8"/>
      <c r="O133" s="8"/>
      <c r="P133" s="8"/>
      <c r="Q133" s="8"/>
      <c r="R133" s="21"/>
      <c r="S133" s="8"/>
      <c r="T133" s="8"/>
      <c r="U133" s="14"/>
      <c r="V133" s="31"/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/>
      <c r="N134" s="8"/>
      <c r="O134" s="8"/>
      <c r="P134" s="8"/>
      <c r="Q134" s="8"/>
      <c r="R134" s="21"/>
      <c r="S134" s="8"/>
      <c r="T134" s="8"/>
      <c r="U134" s="14"/>
      <c r="V134" s="31"/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/>
      <c r="N135" s="8"/>
      <c r="O135" s="8"/>
      <c r="P135" s="8"/>
      <c r="Q135" s="8"/>
      <c r="R135" s="21"/>
      <c r="S135" s="8"/>
      <c r="T135" s="8"/>
      <c r="U135" s="14"/>
      <c r="V135" s="31"/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/>
      <c r="N136" s="8"/>
      <c r="O136" s="8"/>
      <c r="P136" s="8"/>
      <c r="Q136" s="8"/>
      <c r="R136" s="21"/>
      <c r="S136" s="8"/>
      <c r="T136" s="8"/>
      <c r="U136" s="14"/>
      <c r="V136" s="31"/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/>
      <c r="N137" s="8"/>
      <c r="O137" s="8"/>
      <c r="P137" s="8"/>
      <c r="Q137" s="8"/>
      <c r="R137" s="21"/>
      <c r="S137" s="8"/>
      <c r="T137" s="8"/>
      <c r="U137" s="14"/>
      <c r="V137" s="31"/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/>
      <c r="N138" s="8"/>
      <c r="O138" s="8"/>
      <c r="P138" s="8"/>
      <c r="Q138" s="8"/>
      <c r="R138" s="21"/>
      <c r="S138" s="8"/>
      <c r="T138" s="8"/>
      <c r="U138" s="14"/>
      <c r="V138" s="8"/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200">
        <v>560</v>
      </c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0</v>
      </c>
      <c r="S166" s="14"/>
      <c r="T166" s="14"/>
      <c r="U166" s="16">
        <f>SUM(U119:U165)</f>
        <v>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0</v>
      </c>
    </row>
    <row r="168" spans="1:22" x14ac:dyDescent="0.25">
      <c r="E168" s="209" t="s">
        <v>18</v>
      </c>
      <c r="F168" s="210"/>
      <c r="G168" s="210"/>
      <c r="H168" s="211"/>
      <c r="I168" s="18">
        <f>F167-I166</f>
        <v>461.29999999999927</v>
      </c>
      <c r="Q168" s="209" t="s">
        <v>18</v>
      </c>
      <c r="R168" s="210"/>
      <c r="S168" s="210"/>
      <c r="T168" s="211"/>
      <c r="U168" s="18">
        <f>R167-U166</f>
        <v>0</v>
      </c>
    </row>
    <row r="175" spans="1:22" ht="31.5" x14ac:dyDescent="0.5">
      <c r="A175" s="7"/>
      <c r="B175" s="206" t="s">
        <v>98</v>
      </c>
      <c r="C175" s="207"/>
      <c r="D175" s="207"/>
      <c r="E175" s="207"/>
      <c r="F175" s="208"/>
      <c r="G175" s="8"/>
      <c r="H175" s="8"/>
      <c r="I175" s="8"/>
      <c r="J175" s="22"/>
      <c r="M175" s="7"/>
      <c r="N175" s="206" t="s">
        <v>93</v>
      </c>
      <c r="O175" s="207"/>
      <c r="P175" s="207"/>
      <c r="Q175" s="207"/>
      <c r="R175" s="208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09" t="s">
        <v>18</v>
      </c>
      <c r="F227" s="210"/>
      <c r="G227" s="210"/>
      <c r="H227" s="211"/>
      <c r="I227" s="18">
        <f>F226-I225</f>
        <v>0</v>
      </c>
      <c r="Q227" s="209" t="s">
        <v>18</v>
      </c>
      <c r="R227" s="210"/>
      <c r="S227" s="210"/>
      <c r="T227" s="211"/>
      <c r="U227" s="18">
        <f>R226-U225</f>
        <v>0</v>
      </c>
    </row>
    <row r="234" spans="1:22" ht="31.5" x14ac:dyDescent="0.5">
      <c r="A234" s="7"/>
      <c r="B234" s="206" t="s">
        <v>94</v>
      </c>
      <c r="C234" s="207"/>
      <c r="D234" s="207"/>
      <c r="E234" s="207"/>
      <c r="F234" s="208"/>
      <c r="G234" s="8"/>
      <c r="H234" s="8"/>
      <c r="I234" s="8"/>
      <c r="J234" s="22"/>
      <c r="M234" s="7"/>
      <c r="N234" s="206" t="s">
        <v>99</v>
      </c>
      <c r="O234" s="207"/>
      <c r="P234" s="207"/>
      <c r="Q234" s="207"/>
      <c r="R234" s="208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09" t="s">
        <v>18</v>
      </c>
      <c r="F286" s="210"/>
      <c r="G286" s="210"/>
      <c r="H286" s="211"/>
      <c r="I286" s="18">
        <f>F285-I284</f>
        <v>0</v>
      </c>
      <c r="Q286" s="209" t="s">
        <v>18</v>
      </c>
      <c r="R286" s="210"/>
      <c r="S286" s="210"/>
      <c r="T286" s="211"/>
      <c r="U286" s="18">
        <f>R285-U284</f>
        <v>0</v>
      </c>
    </row>
    <row r="293" spans="1:22" ht="31.5" x14ac:dyDescent="0.5">
      <c r="A293" s="7"/>
      <c r="B293" s="206" t="s">
        <v>96</v>
      </c>
      <c r="C293" s="207"/>
      <c r="D293" s="207"/>
      <c r="E293" s="207"/>
      <c r="F293" s="208"/>
      <c r="G293" s="8"/>
      <c r="H293" s="8"/>
      <c r="I293" s="8"/>
      <c r="J293" s="22"/>
      <c r="M293" s="7"/>
      <c r="N293" s="206" t="s">
        <v>0</v>
      </c>
      <c r="O293" s="207"/>
      <c r="P293" s="207"/>
      <c r="Q293" s="207"/>
      <c r="R293" s="208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09" t="s">
        <v>18</v>
      </c>
      <c r="F345" s="210"/>
      <c r="G345" s="210"/>
      <c r="H345" s="211"/>
      <c r="I345" s="18">
        <f>F344-I343</f>
        <v>0</v>
      </c>
      <c r="Q345" s="209" t="s">
        <v>18</v>
      </c>
      <c r="R345" s="210"/>
      <c r="S345" s="210"/>
      <c r="T345" s="211"/>
      <c r="U345" s="18">
        <f>R344-U343</f>
        <v>0</v>
      </c>
    </row>
  </sheetData>
  <mergeCells count="25"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F33" sqref="F3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1" t="s">
        <v>24</v>
      </c>
      <c r="B1" s="231"/>
      <c r="C1" s="231"/>
      <c r="E1" s="231" t="s">
        <v>87</v>
      </c>
      <c r="F1" s="231"/>
      <c r="G1" s="231"/>
      <c r="I1" s="231" t="s">
        <v>88</v>
      </c>
      <c r="J1" s="231"/>
      <c r="K1" s="231"/>
      <c r="M1" s="231" t="s">
        <v>89</v>
      </c>
      <c r="N1" s="231"/>
      <c r="O1" s="231"/>
    </row>
    <row r="2" spans="1:15" ht="15" customHeight="1" x14ac:dyDescent="0.25">
      <c r="A2" s="231"/>
      <c r="B2" s="231"/>
      <c r="C2" s="231"/>
      <c r="E2" s="231"/>
      <c r="F2" s="231"/>
      <c r="G2" s="231"/>
      <c r="I2" s="231"/>
      <c r="J2" s="231"/>
      <c r="K2" s="231"/>
      <c r="M2" s="231"/>
      <c r="N2" s="231"/>
      <c r="O2" s="23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31" t="s">
        <v>97</v>
      </c>
      <c r="B22" s="231"/>
      <c r="C22" s="231"/>
      <c r="E22" s="231" t="s">
        <v>91</v>
      </c>
      <c r="F22" s="231"/>
      <c r="G22" s="231"/>
      <c r="I22" s="231" t="s">
        <v>92</v>
      </c>
      <c r="J22" s="231"/>
      <c r="K22" s="231"/>
      <c r="M22" s="231" t="s">
        <v>93</v>
      </c>
      <c r="N22" s="231"/>
      <c r="O22" s="231"/>
    </row>
    <row r="23" spans="1:15" x14ac:dyDescent="0.25">
      <c r="A23" s="231"/>
      <c r="B23" s="231"/>
      <c r="C23" s="231"/>
      <c r="E23" s="231"/>
      <c r="F23" s="231"/>
      <c r="G23" s="231"/>
      <c r="I23" s="231"/>
      <c r="J23" s="231"/>
      <c r="K23" s="231"/>
      <c r="M23" s="231"/>
      <c r="N23" s="231"/>
      <c r="O23" s="231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1" t="s">
        <v>94</v>
      </c>
      <c r="B43" s="231"/>
      <c r="C43" s="231"/>
      <c r="E43" s="231" t="s">
        <v>99</v>
      </c>
      <c r="F43" s="231"/>
      <c r="G43" s="231"/>
      <c r="I43" s="231" t="s">
        <v>96</v>
      </c>
      <c r="J43" s="231"/>
      <c r="K43" s="231"/>
      <c r="M43" s="231" t="s">
        <v>0</v>
      </c>
      <c r="N43" s="231"/>
      <c r="O43" s="231"/>
    </row>
    <row r="44" spans="1:15" x14ac:dyDescent="0.25">
      <c r="A44" s="231"/>
      <c r="B44" s="231"/>
      <c r="C44" s="231"/>
      <c r="E44" s="231"/>
      <c r="F44" s="231"/>
      <c r="G44" s="231"/>
      <c r="I44" s="231"/>
      <c r="J44" s="231"/>
      <c r="K44" s="231"/>
      <c r="M44" s="231"/>
      <c r="N44" s="231"/>
      <c r="O44" s="23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29" workbookViewId="0">
      <selection activeCell="B49" sqref="B4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31" t="s">
        <v>346</v>
      </c>
      <c r="B1" s="231"/>
      <c r="C1" s="231"/>
      <c r="E1" s="231" t="s">
        <v>347</v>
      </c>
      <c r="F1" s="231"/>
      <c r="G1" s="231"/>
      <c r="I1" s="231" t="s">
        <v>348</v>
      </c>
      <c r="J1" s="231"/>
      <c r="K1" s="231"/>
      <c r="M1" s="231" t="s">
        <v>101</v>
      </c>
      <c r="N1" s="231"/>
      <c r="O1" s="231"/>
    </row>
    <row r="2" spans="1:15" ht="15" customHeight="1" x14ac:dyDescent="0.25">
      <c r="A2" s="231"/>
      <c r="B2" s="231"/>
      <c r="C2" s="231"/>
      <c r="E2" s="231"/>
      <c r="F2" s="231"/>
      <c r="G2" s="231"/>
      <c r="I2" s="231"/>
      <c r="J2" s="231"/>
      <c r="K2" s="231"/>
      <c r="M2" s="231"/>
      <c r="N2" s="231"/>
      <c r="O2" s="23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31" t="s">
        <v>97</v>
      </c>
      <c r="B25" s="231"/>
      <c r="C25" s="231"/>
      <c r="E25" s="231" t="s">
        <v>91</v>
      </c>
      <c r="F25" s="231"/>
      <c r="G25" s="231"/>
      <c r="I25" s="231" t="s">
        <v>92</v>
      </c>
      <c r="J25" s="231"/>
      <c r="K25" s="231"/>
      <c r="O25" s="143"/>
    </row>
    <row r="26" spans="1:15" ht="15" customHeight="1" x14ac:dyDescent="0.35">
      <c r="A26" s="231"/>
      <c r="B26" s="231"/>
      <c r="C26" s="231"/>
      <c r="E26" s="231"/>
      <c r="F26" s="231"/>
      <c r="G26" s="231"/>
      <c r="I26" s="231"/>
      <c r="J26" s="231"/>
      <c r="K26" s="231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ht="14.45" x14ac:dyDescent="0.3">
      <c r="A29" s="146" t="s">
        <v>12</v>
      </c>
      <c r="B29" s="10">
        <v>95.36</v>
      </c>
      <c r="C29" s="8"/>
      <c r="E29" s="8" t="s">
        <v>12</v>
      </c>
      <c r="F29" s="10"/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ht="14.45" x14ac:dyDescent="0.3">
      <c r="A30" s="146" t="s">
        <v>69</v>
      </c>
      <c r="B30" s="10">
        <v>45.91</v>
      </c>
      <c r="C30" s="8"/>
      <c r="E30" s="8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ht="14.45" x14ac:dyDescent="0.3">
      <c r="A31" s="117" t="s">
        <v>22</v>
      </c>
      <c r="B31" s="10">
        <v>58.92</v>
      </c>
      <c r="C31" s="8"/>
      <c r="E31" s="8" t="s">
        <v>22</v>
      </c>
      <c r="F31" s="10"/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ht="14.45" x14ac:dyDescent="0.3">
      <c r="A32" s="146" t="s">
        <v>13</v>
      </c>
      <c r="B32" s="10">
        <v>45.91</v>
      </c>
      <c r="C32" s="8"/>
      <c r="E32" s="8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ht="14.45" x14ac:dyDescent="0.3">
      <c r="A33" s="146" t="s">
        <v>70</v>
      </c>
      <c r="B33" s="10">
        <v>98.62</v>
      </c>
      <c r="C33" s="8"/>
      <c r="E33" s="8" t="s">
        <v>70</v>
      </c>
      <c r="F33" s="10"/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ht="14.45" x14ac:dyDescent="0.3">
      <c r="A34" s="146" t="s">
        <v>23</v>
      </c>
      <c r="B34" s="10"/>
      <c r="C34" s="8"/>
      <c r="E34" s="8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ht="14.45" x14ac:dyDescent="0.3">
      <c r="A35" s="117" t="s">
        <v>34</v>
      </c>
      <c r="B35" s="10">
        <v>58.92</v>
      </c>
      <c r="C35" s="8"/>
      <c r="E35" s="8" t="s">
        <v>34</v>
      </c>
      <c r="F35" s="10"/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ht="14.45" x14ac:dyDescent="0.3">
      <c r="A36" s="146" t="s">
        <v>273</v>
      </c>
      <c r="B36" s="10">
        <v>95.36</v>
      </c>
      <c r="C36" s="8"/>
      <c r="E36" s="8" t="s">
        <v>71</v>
      </c>
      <c r="F36" s="10"/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ht="14.45" x14ac:dyDescent="0.3">
      <c r="A37" s="146" t="s">
        <v>274</v>
      </c>
      <c r="B37" s="10"/>
      <c r="C37" s="8"/>
      <c r="E37" s="8" t="s">
        <v>72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ht="14.45" x14ac:dyDescent="0.3">
      <c r="A38" s="117" t="s">
        <v>275</v>
      </c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ht="14.45" x14ac:dyDescent="0.3">
      <c r="A39" s="117" t="s">
        <v>214</v>
      </c>
      <c r="B39" s="10">
        <v>58.92</v>
      </c>
      <c r="C39" s="8"/>
      <c r="E39" s="8"/>
      <c r="F39" s="10"/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8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8"/>
      <c r="F41" s="10"/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8"/>
      <c r="F42" s="10"/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8"/>
      <c r="F43" s="10"/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/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/>
      <c r="F45" s="10"/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8"/>
      <c r="F46" s="10"/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8"/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/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0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31" t="s">
        <v>94</v>
      </c>
      <c r="B54" s="231"/>
      <c r="C54" s="231"/>
      <c r="E54" s="231" t="s">
        <v>99</v>
      </c>
      <c r="F54" s="231"/>
      <c r="G54" s="231"/>
      <c r="I54" s="231" t="s">
        <v>96</v>
      </c>
      <c r="J54" s="231"/>
      <c r="K54" s="231"/>
      <c r="O54" s="143"/>
    </row>
    <row r="55" spans="1:15" ht="15" customHeight="1" x14ac:dyDescent="0.35">
      <c r="A55" s="231"/>
      <c r="B55" s="231"/>
      <c r="C55" s="231"/>
      <c r="E55" s="231"/>
      <c r="F55" s="231"/>
      <c r="G55" s="231"/>
      <c r="I55" s="231"/>
      <c r="J55" s="231"/>
      <c r="K55" s="231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A25" workbookViewId="0">
      <selection activeCell="B42" sqref="B42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1" t="s">
        <v>24</v>
      </c>
      <c r="B1" s="231"/>
      <c r="C1" s="231"/>
      <c r="F1" s="231" t="s">
        <v>87</v>
      </c>
      <c r="G1" s="231"/>
      <c r="H1" s="231"/>
      <c r="K1" s="231" t="s">
        <v>88</v>
      </c>
      <c r="L1" s="231"/>
      <c r="M1" s="231"/>
      <c r="O1" s="231" t="s">
        <v>103</v>
      </c>
      <c r="P1" s="231"/>
      <c r="Q1" s="231"/>
    </row>
    <row r="2" spans="1:17" x14ac:dyDescent="0.25">
      <c r="A2" s="231"/>
      <c r="B2" s="231"/>
      <c r="C2" s="231"/>
      <c r="F2" s="231"/>
      <c r="G2" s="231"/>
      <c r="H2" s="231"/>
      <c r="K2" s="231"/>
      <c r="L2" s="231"/>
      <c r="M2" s="231"/>
      <c r="O2" s="231"/>
      <c r="P2" s="231"/>
      <c r="Q2" s="231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 t="s">
        <v>366</v>
      </c>
      <c r="L6" s="76">
        <v>90</v>
      </c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 t="s">
        <v>366</v>
      </c>
      <c r="G12" s="76">
        <v>100</v>
      </c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947.88</v>
      </c>
      <c r="H18" s="8"/>
      <c r="K18" s="8" t="s">
        <v>40</v>
      </c>
      <c r="L18" s="10">
        <f>SUM(L5:L17)</f>
        <v>849.08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31" t="s">
        <v>97</v>
      </c>
      <c r="B22" s="231"/>
      <c r="C22" s="231"/>
      <c r="F22" s="231" t="s">
        <v>91</v>
      </c>
      <c r="G22" s="231"/>
      <c r="H22" s="231"/>
      <c r="K22" s="231" t="s">
        <v>92</v>
      </c>
      <c r="L22" s="231"/>
      <c r="M22" s="231"/>
      <c r="O22" s="231" t="s">
        <v>93</v>
      </c>
      <c r="P22" s="231"/>
      <c r="Q22" s="231"/>
    </row>
    <row r="23" spans="1:17" ht="15" customHeight="1" x14ac:dyDescent="0.25">
      <c r="A23" s="231"/>
      <c r="B23" s="231"/>
      <c r="C23" s="231"/>
      <c r="F23" s="231"/>
      <c r="G23" s="231"/>
      <c r="H23" s="231"/>
      <c r="K23" s="231"/>
      <c r="L23" s="231"/>
      <c r="M23" s="231"/>
      <c r="O23" s="231"/>
      <c r="P23" s="231"/>
      <c r="Q23" s="231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508</v>
      </c>
      <c r="B27" s="76">
        <v>100</v>
      </c>
      <c r="C27" s="8"/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/>
      <c r="G36" s="77"/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594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904.41</v>
      </c>
      <c r="C42" s="8"/>
      <c r="F42" s="8" t="s">
        <v>40</v>
      </c>
      <c r="G42" s="10">
        <f>SUM(G26:G41)</f>
        <v>0</v>
      </c>
      <c r="H42" s="8"/>
      <c r="K42" s="8" t="s">
        <v>40</v>
      </c>
      <c r="L42" s="10">
        <f>SUM(L26:L41)</f>
        <v>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31" t="s">
        <v>94</v>
      </c>
      <c r="B45" s="231"/>
      <c r="C45" s="231"/>
      <c r="F45" s="231" t="s">
        <v>99</v>
      </c>
      <c r="G45" s="231"/>
      <c r="H45" s="231"/>
      <c r="K45" s="231" t="s">
        <v>96</v>
      </c>
      <c r="L45" s="231"/>
      <c r="M45" s="231"/>
      <c r="O45" s="231" t="s">
        <v>0</v>
      </c>
      <c r="P45" s="231"/>
      <c r="Q45" s="231"/>
    </row>
    <row r="46" spans="1:17" x14ac:dyDescent="0.25">
      <c r="A46" s="231"/>
      <c r="B46" s="231"/>
      <c r="C46" s="231"/>
      <c r="F46" s="231"/>
      <c r="G46" s="231"/>
      <c r="H46" s="231"/>
      <c r="K46" s="231"/>
      <c r="L46" s="231"/>
      <c r="M46" s="231"/>
      <c r="O46" s="231"/>
      <c r="P46" s="231"/>
      <c r="Q46" s="231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31" workbookViewId="0">
      <selection activeCell="E45" sqref="E45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31"/>
      <c r="D1" s="231"/>
      <c r="E1" s="54"/>
    </row>
    <row r="2" spans="2:13" ht="27" x14ac:dyDescent="0.35">
      <c r="C2" s="231"/>
      <c r="D2" s="231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16" t="s">
        <v>40</v>
      </c>
      <c r="C14" s="217"/>
      <c r="D14" s="218"/>
      <c r="E14" s="13">
        <f>SUM(E5:E13)</f>
        <v>300</v>
      </c>
      <c r="F14" s="8"/>
      <c r="I14" s="216" t="s">
        <v>40</v>
      </c>
      <c r="J14" s="217"/>
      <c r="K14" s="218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16" t="s">
        <v>40</v>
      </c>
      <c r="C31" s="217"/>
      <c r="D31" s="218"/>
      <c r="E31" s="13">
        <f>SUM(E22:E30)</f>
        <v>60</v>
      </c>
      <c r="F31" s="8"/>
      <c r="I31" s="216" t="s">
        <v>40</v>
      </c>
      <c r="J31" s="217"/>
      <c r="K31" s="218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f>J39*K39</f>
        <v>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:L46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f t="shared" si="5"/>
        <v>0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f t="shared" si="5"/>
        <v>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f t="shared" si="5"/>
        <v>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f t="shared" si="5"/>
        <v>0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f t="shared" si="5"/>
        <v>0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71</v>
      </c>
      <c r="J46" s="8">
        <v>1</v>
      </c>
      <c r="K46" s="10"/>
      <c r="L46" s="10">
        <f t="shared" si="5"/>
        <v>0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16" t="s">
        <v>40</v>
      </c>
      <c r="C48" s="217"/>
      <c r="D48" s="218"/>
      <c r="E48" s="13">
        <f>SUM(E39:E47)</f>
        <v>165</v>
      </c>
      <c r="F48" s="8"/>
      <c r="I48" s="216" t="s">
        <v>40</v>
      </c>
      <c r="J48" s="217"/>
      <c r="K48" s="218"/>
      <c r="L48" s="13">
        <f>SUM(L39:L47)</f>
        <v>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16" t="s">
        <v>40</v>
      </c>
      <c r="C65" s="217"/>
      <c r="D65" s="218"/>
      <c r="E65" s="13">
        <f>SUM(E56:E64)</f>
        <v>0</v>
      </c>
      <c r="F65" s="8"/>
      <c r="I65" s="216" t="s">
        <v>40</v>
      </c>
      <c r="J65" s="217"/>
      <c r="K65" s="218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16" t="s">
        <v>40</v>
      </c>
      <c r="C83" s="217"/>
      <c r="D83" s="218"/>
      <c r="E83" s="13">
        <f>SUM(E74:E82)</f>
        <v>0</v>
      </c>
      <c r="F83" s="8"/>
      <c r="I83" s="216" t="s">
        <v>40</v>
      </c>
      <c r="J83" s="217"/>
      <c r="K83" s="218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16" t="s">
        <v>40</v>
      </c>
      <c r="C101" s="217"/>
      <c r="D101" s="218"/>
      <c r="E101" s="13">
        <f>SUM(E92:E100)</f>
        <v>0</v>
      </c>
      <c r="F101" s="8"/>
      <c r="I101" s="216" t="s">
        <v>40</v>
      </c>
      <c r="J101" s="217"/>
      <c r="K101" s="218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A25" workbookViewId="0">
      <selection activeCell="C39" sqref="C3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1" t="s">
        <v>24</v>
      </c>
      <c r="B1" s="231"/>
      <c r="C1" s="231"/>
      <c r="F1" s="231" t="s">
        <v>87</v>
      </c>
      <c r="G1" s="231"/>
      <c r="H1" s="231"/>
      <c r="K1" s="231" t="s">
        <v>88</v>
      </c>
      <c r="L1" s="231"/>
      <c r="M1" s="231"/>
      <c r="O1" s="231" t="s">
        <v>103</v>
      </c>
      <c r="P1" s="231"/>
      <c r="Q1" s="231"/>
    </row>
    <row r="2" spans="1:17" x14ac:dyDescent="0.25">
      <c r="A2" s="231"/>
      <c r="B2" s="231"/>
      <c r="C2" s="231"/>
      <c r="F2" s="231"/>
      <c r="G2" s="231"/>
      <c r="H2" s="231"/>
      <c r="K2" s="231"/>
      <c r="L2" s="231"/>
      <c r="M2" s="231"/>
      <c r="O2" s="231"/>
      <c r="P2" s="231"/>
      <c r="Q2" s="231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31" t="s">
        <v>97</v>
      </c>
      <c r="B22" s="231"/>
      <c r="C22" s="231"/>
      <c r="F22" s="231" t="s">
        <v>91</v>
      </c>
      <c r="G22" s="231"/>
      <c r="H22" s="231"/>
      <c r="K22" s="231" t="s">
        <v>92</v>
      </c>
      <c r="L22" s="231"/>
      <c r="M22" s="231"/>
      <c r="O22" s="231" t="s">
        <v>93</v>
      </c>
      <c r="P22" s="231"/>
      <c r="Q22" s="231"/>
    </row>
    <row r="23" spans="1:17" ht="15" customHeight="1" x14ac:dyDescent="0.25">
      <c r="A23" s="231"/>
      <c r="B23" s="231"/>
      <c r="C23" s="231"/>
      <c r="F23" s="231"/>
      <c r="G23" s="231"/>
      <c r="H23" s="231"/>
      <c r="K23" s="231"/>
      <c r="L23" s="231"/>
      <c r="M23" s="231"/>
      <c r="O23" s="231"/>
      <c r="P23" s="231"/>
      <c r="Q23" s="231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31" t="s">
        <v>94</v>
      </c>
      <c r="B42" s="231"/>
      <c r="C42" s="231"/>
      <c r="F42" s="231" t="s">
        <v>99</v>
      </c>
      <c r="G42" s="231"/>
      <c r="H42" s="231"/>
      <c r="K42" s="231" t="s">
        <v>96</v>
      </c>
      <c r="L42" s="231"/>
      <c r="M42" s="231"/>
      <c r="O42" s="231" t="s">
        <v>0</v>
      </c>
      <c r="P42" s="231"/>
      <c r="Q42" s="231"/>
    </row>
    <row r="43" spans="1:17" x14ac:dyDescent="0.25">
      <c r="A43" s="231"/>
      <c r="B43" s="231"/>
      <c r="C43" s="231"/>
      <c r="F43" s="231"/>
      <c r="G43" s="231"/>
      <c r="H43" s="231"/>
      <c r="K43" s="231"/>
      <c r="L43" s="231"/>
      <c r="M43" s="231"/>
      <c r="O43" s="231"/>
      <c r="P43" s="231"/>
      <c r="Q43" s="231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48" zoomScale="96" zoomScaleNormal="96" workbookViewId="0">
      <selection activeCell="E34" sqref="E34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34" t="s">
        <v>46</v>
      </c>
      <c r="J2" s="234"/>
      <c r="K2" s="234"/>
    </row>
    <row r="3" spans="4:12" ht="14.45" x14ac:dyDescent="0.3">
      <c r="D3" s="236" t="s">
        <v>24</v>
      </c>
      <c r="E3" s="236"/>
      <c r="H3" s="235" t="s">
        <v>24</v>
      </c>
      <c r="I3" s="235"/>
      <c r="J3" s="235"/>
      <c r="K3" s="235"/>
      <c r="L3" s="235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37" t="s">
        <v>67</v>
      </c>
      <c r="E32" s="239">
        <f>SUM(E5:E31)</f>
        <v>4479.1264000000001</v>
      </c>
      <c r="H32" s="8"/>
      <c r="I32" s="8"/>
      <c r="J32" s="241">
        <f>SUM(J5:J31)</f>
        <v>3313.67</v>
      </c>
      <c r="K32" s="8"/>
      <c r="L32" s="8"/>
    </row>
    <row r="33" spans="4:12" x14ac:dyDescent="0.25">
      <c r="D33" s="238"/>
      <c r="E33" s="240"/>
      <c r="H33" s="232" t="s">
        <v>40</v>
      </c>
      <c r="I33" s="233"/>
      <c r="J33" s="242"/>
      <c r="K33" s="8"/>
      <c r="L33" s="8"/>
    </row>
    <row r="38" spans="4:12" x14ac:dyDescent="0.25">
      <c r="D38" s="64" t="s">
        <v>46</v>
      </c>
      <c r="I38" s="234" t="s">
        <v>46</v>
      </c>
      <c r="J38" s="234"/>
      <c r="K38" s="234"/>
    </row>
    <row r="39" spans="4:12" ht="14.45" x14ac:dyDescent="0.3">
      <c r="D39" s="236" t="s">
        <v>87</v>
      </c>
      <c r="E39" s="236"/>
      <c r="H39" s="235" t="s">
        <v>87</v>
      </c>
      <c r="I39" s="235"/>
      <c r="J39" s="235"/>
      <c r="K39" s="235"/>
      <c r="L39" s="235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947.88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37" t="s">
        <v>67</v>
      </c>
      <c r="E63" s="239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38"/>
      <c r="E64" s="240"/>
      <c r="H64" s="232" t="s">
        <v>40</v>
      </c>
      <c r="I64" s="233"/>
      <c r="J64" s="65">
        <f>SUM(J41:J63)</f>
        <v>3876.38</v>
      </c>
      <c r="K64" s="8"/>
      <c r="L64" s="8"/>
    </row>
    <row r="68" spans="4:12" x14ac:dyDescent="0.25">
      <c r="D68" s="64" t="s">
        <v>564</v>
      </c>
      <c r="I68" s="234" t="s">
        <v>46</v>
      </c>
      <c r="J68" s="234"/>
      <c r="K68" s="234"/>
    </row>
    <row r="69" spans="4:12" ht="14.45" x14ac:dyDescent="0.3">
      <c r="D69" s="236" t="s">
        <v>88</v>
      </c>
      <c r="E69" s="236"/>
      <c r="H69" s="235" t="s">
        <v>88</v>
      </c>
      <c r="I69" s="235"/>
      <c r="J69" s="235"/>
      <c r="K69" s="235"/>
      <c r="L69" s="235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849.08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42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37" t="s">
        <v>67</v>
      </c>
      <c r="E94" s="239">
        <f>SUM(E71:E93)</f>
        <v>4867.5713000000014</v>
      </c>
      <c r="H94" s="232" t="s">
        <v>40</v>
      </c>
      <c r="I94" s="233"/>
      <c r="J94" s="65">
        <f>SUM(J71:J93)</f>
        <v>3783.35</v>
      </c>
      <c r="K94" s="8"/>
      <c r="L94" s="8"/>
    </row>
    <row r="95" spans="4:12" x14ac:dyDescent="0.25">
      <c r="D95" s="238"/>
      <c r="E95" s="240"/>
    </row>
    <row r="99" spans="4:12" x14ac:dyDescent="0.25">
      <c r="I99" s="234" t="s">
        <v>46</v>
      </c>
      <c r="J99" s="234"/>
      <c r="K99" s="234"/>
    </row>
    <row r="100" spans="4:12" x14ac:dyDescent="0.25">
      <c r="D100" s="64" t="s">
        <v>566</v>
      </c>
      <c r="H100" s="235" t="s">
        <v>89</v>
      </c>
      <c r="I100" s="235"/>
      <c r="J100" s="235"/>
      <c r="K100" s="235"/>
      <c r="L100" s="235"/>
    </row>
    <row r="101" spans="4:12" ht="14.45" x14ac:dyDescent="0.3">
      <c r="D101" s="236" t="s">
        <v>89</v>
      </c>
      <c r="E101" s="236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32" t="s">
        <v>40</v>
      </c>
      <c r="I125" s="233"/>
      <c r="J125" s="65">
        <f>SUM(J102:J124)</f>
        <v>3644.8100000000004</v>
      </c>
      <c r="K125" s="8"/>
      <c r="L125" s="8"/>
    </row>
    <row r="126" spans="4:12" x14ac:dyDescent="0.25">
      <c r="D126" s="237" t="s">
        <v>67</v>
      </c>
      <c r="E126" s="239">
        <f>SUM(E103:E125)</f>
        <v>4954.3834999999999</v>
      </c>
    </row>
    <row r="127" spans="4:12" x14ac:dyDescent="0.25">
      <c r="D127" s="238"/>
      <c r="E127" s="240"/>
    </row>
    <row r="129" spans="4:12" x14ac:dyDescent="0.25">
      <c r="I129" s="234" t="s">
        <v>46</v>
      </c>
      <c r="J129" s="234"/>
      <c r="K129" s="234"/>
    </row>
    <row r="130" spans="4:12" x14ac:dyDescent="0.25">
      <c r="D130" s="64" t="s">
        <v>565</v>
      </c>
      <c r="H130" s="235" t="s">
        <v>97</v>
      </c>
      <c r="I130" s="235"/>
      <c r="J130" s="235"/>
      <c r="K130" s="235"/>
      <c r="L130" s="235"/>
    </row>
    <row r="131" spans="4:12" ht="14.45" x14ac:dyDescent="0.3">
      <c r="D131" s="236" t="s">
        <v>97</v>
      </c>
      <c r="E131" s="236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424.71000000000004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127.40000000000009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904.41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31.145399999999881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Ester'!I97</f>
        <v>389</v>
      </c>
      <c r="H145" s="8"/>
      <c r="I145" s="8" t="s">
        <v>595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'OTROS CLIENTES '!J84</f>
        <v>58.799999999999955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82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37" t="s">
        <v>67</v>
      </c>
      <c r="E156" s="239">
        <f>SUM(E133:E155)</f>
        <v>4979.9853999999987</v>
      </c>
      <c r="H156" s="232" t="s">
        <v>40</v>
      </c>
      <c r="I156" s="233"/>
      <c r="J156" s="65">
        <f>SUM(J132:J155)</f>
        <v>4230.47</v>
      </c>
      <c r="K156" s="8"/>
      <c r="L156" s="8"/>
    </row>
    <row r="157" spans="4:12" x14ac:dyDescent="0.25">
      <c r="D157" s="238"/>
      <c r="E157" s="240"/>
    </row>
    <row r="160" spans="4:12" x14ac:dyDescent="0.25">
      <c r="I160" s="234" t="s">
        <v>46</v>
      </c>
      <c r="J160" s="234"/>
      <c r="K160" s="234"/>
    </row>
    <row r="161" spans="4:12" x14ac:dyDescent="0.25">
      <c r="D161" s="64" t="s">
        <v>46</v>
      </c>
      <c r="H161" s="235" t="s">
        <v>91</v>
      </c>
      <c r="I161" s="235"/>
      <c r="J161" s="235"/>
      <c r="K161" s="235"/>
      <c r="L161" s="235"/>
    </row>
    <row r="162" spans="4:12" x14ac:dyDescent="0.25">
      <c r="D162" s="236" t="s">
        <v>91</v>
      </c>
      <c r="E162" s="236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mensualidades!G173</f>
        <v>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agripac!J206</f>
        <v>0</v>
      </c>
      <c r="H165" s="8"/>
      <c r="I165" s="8" t="s">
        <v>55</v>
      </c>
      <c r="J165" s="9"/>
      <c r="K165" s="8"/>
      <c r="L165" s="8"/>
    </row>
    <row r="166" spans="4:12" x14ac:dyDescent="0.25">
      <c r="D166" s="12" t="s">
        <v>21</v>
      </c>
      <c r="E166" s="10">
        <f>'yupi '!I204</f>
        <v>0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inpaecsa!I189</f>
        <v>0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familia!J176</f>
        <v>0</v>
      </c>
      <c r="H168" s="8"/>
      <c r="I168" s="8" t="s">
        <v>154</v>
      </c>
      <c r="J168" s="9"/>
      <c r="K168" s="8"/>
      <c r="L168" s="8"/>
    </row>
    <row r="169" spans="4:12" x14ac:dyDescent="0.25">
      <c r="D169" s="12" t="s">
        <v>60</v>
      </c>
      <c r="E169" s="10">
        <f>yobel!J176</f>
        <v>0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holtrans!J167</f>
        <v>0</v>
      </c>
      <c r="H170" s="8"/>
      <c r="I170" s="8" t="s">
        <v>294</v>
      </c>
      <c r="J170" s="9"/>
      <c r="K170" s="8"/>
      <c r="L170" s="8"/>
    </row>
    <row r="171" spans="4:12" x14ac:dyDescent="0.25">
      <c r="D171" s="12" t="s">
        <v>62</v>
      </c>
      <c r="E171" s="10">
        <f>nestle!I215</f>
        <v>0</v>
      </c>
      <c r="H171" s="8"/>
      <c r="I171" s="8" t="s">
        <v>183</v>
      </c>
      <c r="J171" s="9"/>
      <c r="K171" s="8"/>
      <c r="L171" s="8"/>
    </row>
    <row r="172" spans="4:12" x14ac:dyDescent="0.25">
      <c r="D172" s="12" t="s">
        <v>63</v>
      </c>
      <c r="E172" s="10">
        <f>'detergente '!I169</f>
        <v>0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PARAISO!J169</f>
        <v>0</v>
      </c>
      <c r="H173" s="8"/>
      <c r="I173" s="8" t="s">
        <v>184</v>
      </c>
      <c r="J173" s="9"/>
      <c r="K173" s="8"/>
      <c r="L173" s="8"/>
    </row>
    <row r="174" spans="4:12" x14ac:dyDescent="0.25">
      <c r="D174" s="12" t="s">
        <v>64</v>
      </c>
      <c r="E174" s="10">
        <f>Alrimala!I171</f>
        <v>0</v>
      </c>
      <c r="H174" s="8"/>
      <c r="I174" s="8" t="s">
        <v>295</v>
      </c>
      <c r="J174" s="9"/>
      <c r="K174" s="8"/>
      <c r="L174" s="8"/>
    </row>
    <row r="175" spans="4:12" x14ac:dyDescent="0.25">
      <c r="D175" s="12" t="s">
        <v>65</v>
      </c>
      <c r="E175" s="10">
        <f>aldia!L177</f>
        <v>0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Ester'!I185</f>
        <v>0</v>
      </c>
      <c r="H176" s="8"/>
      <c r="I176" s="8" t="s">
        <v>595</v>
      </c>
      <c r="J176" s="9"/>
      <c r="K176" s="8"/>
      <c r="L176" s="8"/>
    </row>
    <row r="177" spans="4:12" x14ac:dyDescent="0.25">
      <c r="D177" s="12" t="s">
        <v>85</v>
      </c>
      <c r="E177" s="10">
        <f>'OTROS CLIENTES '!J178</f>
        <v>0</v>
      </c>
      <c r="H177" s="8"/>
      <c r="I177" s="8" t="s">
        <v>294</v>
      </c>
      <c r="J177" s="9"/>
      <c r="K177" s="8"/>
      <c r="L177" s="8"/>
    </row>
    <row r="178" spans="4:12" x14ac:dyDescent="0.25">
      <c r="D178" s="12" t="s">
        <v>86</v>
      </c>
      <c r="E178" s="10">
        <f>'OTROS CLIENTES 2.'!J178</f>
        <v>0</v>
      </c>
      <c r="H178" s="8"/>
      <c r="I178" s="8"/>
      <c r="J178" s="9"/>
      <c r="K178" s="8"/>
      <c r="L178" s="8"/>
    </row>
    <row r="179" spans="4:12" x14ac:dyDescent="0.25">
      <c r="D179" s="12" t="s">
        <v>85</v>
      </c>
      <c r="E179" s="10">
        <f>empetrans!J178</f>
        <v>0</v>
      </c>
      <c r="H179" s="8"/>
      <c r="I179" s="8"/>
      <c r="J179" s="9"/>
      <c r="K179" s="8"/>
      <c r="L179" s="8"/>
    </row>
    <row r="180" spans="4:12" x14ac:dyDescent="0.25">
      <c r="D180" s="12" t="s">
        <v>85</v>
      </c>
      <c r="E180" s="10">
        <f>'Dream fig'!J178</f>
        <v>0</v>
      </c>
      <c r="H180" s="8"/>
      <c r="I180" s="8"/>
      <c r="J180" s="9"/>
      <c r="K180" s="8"/>
      <c r="L180" s="8"/>
    </row>
    <row r="181" spans="4:12" x14ac:dyDescent="0.25">
      <c r="D181" s="12" t="s">
        <v>85</v>
      </c>
      <c r="E181" s="10">
        <f>'Dream fig'!J178</f>
        <v>0</v>
      </c>
      <c r="H181" s="8"/>
      <c r="I181" s="8"/>
      <c r="J181" s="9"/>
      <c r="K181" s="8"/>
      <c r="L181" s="8"/>
    </row>
    <row r="182" spans="4:12" x14ac:dyDescent="0.25">
      <c r="D182" s="12"/>
      <c r="E182" s="10"/>
      <c r="H182" s="8"/>
      <c r="I182" s="8"/>
      <c r="J182" s="9"/>
      <c r="K182" s="8"/>
      <c r="L182" s="8"/>
    </row>
    <row r="183" spans="4:12" x14ac:dyDescent="0.25">
      <c r="D183" s="12"/>
      <c r="E183" s="10"/>
      <c r="H183" s="8"/>
      <c r="I183" s="8"/>
      <c r="J183" s="9"/>
      <c r="K183" s="8"/>
      <c r="L183" s="8"/>
    </row>
    <row r="184" spans="4:12" x14ac:dyDescent="0.25">
      <c r="D184" s="12"/>
      <c r="E184" s="10"/>
      <c r="H184" s="8"/>
      <c r="I184" s="8"/>
      <c r="J184" s="9"/>
      <c r="K184" s="8"/>
      <c r="L184" s="8"/>
    </row>
    <row r="185" spans="4:12" x14ac:dyDescent="0.25">
      <c r="D185" s="66"/>
      <c r="E185" s="67"/>
      <c r="H185" s="8"/>
      <c r="I185" s="8"/>
      <c r="J185" s="9"/>
      <c r="K185" s="8"/>
      <c r="L185" s="8"/>
    </row>
    <row r="186" spans="4:12" x14ac:dyDescent="0.25">
      <c r="D186" s="237" t="s">
        <v>67</v>
      </c>
      <c r="E186" s="239">
        <f>SUM(E164:E184)</f>
        <v>0</v>
      </c>
      <c r="H186" s="232" t="s">
        <v>40</v>
      </c>
      <c r="I186" s="233"/>
      <c r="J186" s="65">
        <f>SUM(J163:J185)</f>
        <v>200</v>
      </c>
      <c r="K186" s="8"/>
      <c r="L186" s="8"/>
    </row>
    <row r="187" spans="4:12" x14ac:dyDescent="0.25">
      <c r="D187" s="238"/>
      <c r="E187" s="240"/>
    </row>
    <row r="190" spans="4:12" x14ac:dyDescent="0.25">
      <c r="I190" s="234" t="s">
        <v>46</v>
      </c>
      <c r="J190" s="234"/>
      <c r="K190" s="234"/>
    </row>
    <row r="191" spans="4:12" x14ac:dyDescent="0.25">
      <c r="D191" s="64" t="s">
        <v>46</v>
      </c>
      <c r="H191" s="235" t="s">
        <v>92</v>
      </c>
      <c r="I191" s="235"/>
      <c r="J191" s="235"/>
      <c r="K191" s="235"/>
      <c r="L191" s="235"/>
    </row>
    <row r="192" spans="4:12" x14ac:dyDescent="0.25">
      <c r="D192" s="236" t="s">
        <v>92</v>
      </c>
      <c r="E192" s="236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Ester'!I215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37" t="s">
        <v>67</v>
      </c>
      <c r="E216" s="239">
        <f>SUM(E194:E214)</f>
        <v>0</v>
      </c>
      <c r="H216" s="232" t="s">
        <v>40</v>
      </c>
      <c r="I216" s="233"/>
      <c r="J216" s="65">
        <f>SUM(J193:J215)</f>
        <v>0</v>
      </c>
      <c r="K216" s="8"/>
      <c r="L216" s="8"/>
    </row>
    <row r="217" spans="4:12" x14ac:dyDescent="0.25">
      <c r="D217" s="238"/>
      <c r="E217" s="240"/>
    </row>
    <row r="220" spans="4:12" x14ac:dyDescent="0.25">
      <c r="I220" s="234" t="s">
        <v>46</v>
      </c>
      <c r="J220" s="234"/>
      <c r="K220" s="234"/>
    </row>
    <row r="221" spans="4:12" x14ac:dyDescent="0.25">
      <c r="D221" s="64" t="s">
        <v>46</v>
      </c>
      <c r="H221" s="235" t="s">
        <v>93</v>
      </c>
      <c r="I221" s="235"/>
      <c r="J221" s="235"/>
      <c r="K221" s="235"/>
      <c r="L221" s="235"/>
    </row>
    <row r="222" spans="4:12" x14ac:dyDescent="0.25">
      <c r="D222" s="236" t="s">
        <v>93</v>
      </c>
      <c r="E222" s="236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Ester'!I245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37" t="s">
        <v>67</v>
      </c>
      <c r="E246" s="239">
        <f>SUM(E224:E244)</f>
        <v>0</v>
      </c>
      <c r="H246" s="232" t="s">
        <v>40</v>
      </c>
      <c r="I246" s="233"/>
      <c r="J246" s="65">
        <f>SUM(J223:J245)</f>
        <v>0</v>
      </c>
      <c r="K246" s="8"/>
      <c r="L246" s="8"/>
    </row>
    <row r="247" spans="4:12" x14ac:dyDescent="0.25">
      <c r="D247" s="238"/>
      <c r="E247" s="240"/>
    </row>
    <row r="250" spans="4:12" x14ac:dyDescent="0.25">
      <c r="I250" s="234" t="s">
        <v>46</v>
      </c>
      <c r="J250" s="234"/>
      <c r="K250" s="234"/>
    </row>
    <row r="251" spans="4:12" x14ac:dyDescent="0.25">
      <c r="D251" s="64" t="s">
        <v>46</v>
      </c>
      <c r="H251" s="235" t="s">
        <v>94</v>
      </c>
      <c r="I251" s="235"/>
      <c r="J251" s="235"/>
      <c r="K251" s="235"/>
      <c r="L251" s="235"/>
    </row>
    <row r="252" spans="4:12" x14ac:dyDescent="0.25">
      <c r="D252" s="236" t="s">
        <v>94</v>
      </c>
      <c r="E252" s="236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37" t="s">
        <v>67</v>
      </c>
      <c r="E276" s="239">
        <f>SUM(E254:E274)</f>
        <v>0</v>
      </c>
      <c r="H276" s="232" t="s">
        <v>40</v>
      </c>
      <c r="I276" s="233"/>
      <c r="J276" s="65">
        <f>SUM(J253:J275)</f>
        <v>0</v>
      </c>
      <c r="K276" s="8"/>
      <c r="L276" s="8"/>
    </row>
    <row r="277" spans="4:12" x14ac:dyDescent="0.25">
      <c r="D277" s="238"/>
      <c r="E277" s="240"/>
    </row>
    <row r="281" spans="4:12" x14ac:dyDescent="0.25">
      <c r="I281" s="234" t="s">
        <v>46</v>
      </c>
      <c r="J281" s="234"/>
      <c r="K281" s="234"/>
    </row>
    <row r="282" spans="4:12" x14ac:dyDescent="0.25">
      <c r="D282" s="64" t="s">
        <v>46</v>
      </c>
      <c r="H282" s="235" t="s">
        <v>99</v>
      </c>
      <c r="I282" s="235"/>
      <c r="J282" s="235"/>
      <c r="K282" s="235"/>
      <c r="L282" s="235"/>
    </row>
    <row r="283" spans="4:12" x14ac:dyDescent="0.25">
      <c r="D283" s="236" t="s">
        <v>99</v>
      </c>
      <c r="E283" s="236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37" t="s">
        <v>67</v>
      </c>
      <c r="E307" s="239">
        <f>SUM(E285:E305)</f>
        <v>0</v>
      </c>
      <c r="H307" s="232" t="s">
        <v>40</v>
      </c>
      <c r="I307" s="233"/>
      <c r="J307" s="65">
        <f>SUM(J284:J306)</f>
        <v>0</v>
      </c>
      <c r="K307" s="8"/>
      <c r="L307" s="8"/>
    </row>
    <row r="308" spans="4:12" x14ac:dyDescent="0.25">
      <c r="D308" s="238"/>
      <c r="E308" s="240"/>
    </row>
    <row r="312" spans="4:12" x14ac:dyDescent="0.25">
      <c r="I312" s="234" t="s">
        <v>46</v>
      </c>
      <c r="J312" s="234"/>
      <c r="K312" s="234"/>
    </row>
    <row r="313" spans="4:12" x14ac:dyDescent="0.25">
      <c r="D313" s="64" t="s">
        <v>46</v>
      </c>
      <c r="H313" s="235" t="s">
        <v>96</v>
      </c>
      <c r="I313" s="235"/>
      <c r="J313" s="235"/>
      <c r="K313" s="235"/>
      <c r="L313" s="235"/>
    </row>
    <row r="314" spans="4:12" x14ac:dyDescent="0.25">
      <c r="D314" s="236" t="s">
        <v>96</v>
      </c>
      <c r="E314" s="236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37" t="s">
        <v>67</v>
      </c>
      <c r="E338" s="239">
        <f>SUM(E316:E336)</f>
        <v>0</v>
      </c>
      <c r="H338" s="232" t="s">
        <v>40</v>
      </c>
      <c r="I338" s="233"/>
      <c r="J338" s="65">
        <f>SUM(J315:J337)</f>
        <v>0</v>
      </c>
      <c r="K338" s="8"/>
      <c r="L338" s="8"/>
    </row>
    <row r="339" spans="4:12" x14ac:dyDescent="0.25">
      <c r="D339" s="238"/>
      <c r="E339" s="240"/>
    </row>
    <row r="343" spans="4:12" x14ac:dyDescent="0.25">
      <c r="I343" s="234" t="s">
        <v>46</v>
      </c>
      <c r="J343" s="234"/>
      <c r="K343" s="234"/>
    </row>
    <row r="344" spans="4:12" x14ac:dyDescent="0.25">
      <c r="D344" s="64" t="s">
        <v>46</v>
      </c>
      <c r="H344" s="235" t="s">
        <v>0</v>
      </c>
      <c r="I344" s="235"/>
      <c r="J344" s="235"/>
      <c r="K344" s="235"/>
      <c r="L344" s="235"/>
    </row>
    <row r="345" spans="4:12" x14ac:dyDescent="0.25">
      <c r="D345" s="236" t="s">
        <v>0</v>
      </c>
      <c r="E345" s="236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37" t="s">
        <v>67</v>
      </c>
      <c r="E369" s="239">
        <f>SUM(E347:E367)</f>
        <v>0</v>
      </c>
      <c r="H369" s="232" t="s">
        <v>40</v>
      </c>
      <c r="I369" s="233"/>
      <c r="J369" s="65">
        <f>SUM(J346:J368)</f>
        <v>0</v>
      </c>
      <c r="K369" s="8"/>
      <c r="L369" s="8"/>
    </row>
    <row r="370" spans="4:12" x14ac:dyDescent="0.25">
      <c r="D370" s="238"/>
      <c r="E370" s="240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D246:D247"/>
    <mergeCell ref="E246:E247"/>
    <mergeCell ref="H246:I246"/>
    <mergeCell ref="I190:K190"/>
    <mergeCell ref="D192:E192"/>
    <mergeCell ref="H191:L191"/>
    <mergeCell ref="D216:D217"/>
    <mergeCell ref="E216:E217"/>
    <mergeCell ref="H216:I216"/>
    <mergeCell ref="I160:K160"/>
    <mergeCell ref="D162:E162"/>
    <mergeCell ref="H161:L161"/>
    <mergeCell ref="D186:D187"/>
    <mergeCell ref="E186:E187"/>
    <mergeCell ref="H186:I186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H10" sqref="H10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43" t="s">
        <v>102</v>
      </c>
      <c r="H1" s="243"/>
      <c r="I1" s="243"/>
      <c r="J1" s="243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4867.5713000000014</v>
      </c>
      <c r="F3" s="69">
        <f>utilidad!E126</f>
        <v>4954.3834999999999</v>
      </c>
      <c r="G3" s="69">
        <f>utilidad!E156</f>
        <v>4979.9853999999987</v>
      </c>
      <c r="H3" s="69">
        <f>utilidad!E186</f>
        <v>0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4867.5713000000014</v>
      </c>
      <c r="F6" s="70">
        <f t="shared" si="0"/>
        <v>4954.3834999999999</v>
      </c>
      <c r="G6" s="70">
        <f t="shared" si="0"/>
        <v>4979.9853999999987</v>
      </c>
      <c r="H6" s="70">
        <f t="shared" si="0"/>
        <v>0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3876.38</v>
      </c>
      <c r="E8" s="71">
        <f>utilidad!J94</f>
        <v>3783.35</v>
      </c>
      <c r="F8" s="71">
        <f>utilidad!J125</f>
        <v>3644.8100000000004</v>
      </c>
      <c r="G8" s="71">
        <f>utilidad!J156</f>
        <v>4230.47</v>
      </c>
      <c r="H8" s="71">
        <f>utilidad!J186</f>
        <v>200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3876.38</v>
      </c>
      <c r="E12" s="72">
        <f t="shared" ref="E12:F12" si="1">SUM(E8:E11)</f>
        <v>3783.35</v>
      </c>
      <c r="F12" s="72">
        <f t="shared" si="1"/>
        <v>3644.8100000000004</v>
      </c>
      <c r="G12" s="72">
        <f t="shared" ref="G12" si="2">SUM(G8:G11)</f>
        <v>4230.47</v>
      </c>
      <c r="H12" s="72">
        <f t="shared" ref="H12" si="3">SUM(H8:H11)</f>
        <v>200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612.6232</v>
      </c>
      <c r="E15" s="100">
        <f t="shared" ref="E15:N15" si="10">E6-E8</f>
        <v>1084.2213000000015</v>
      </c>
      <c r="F15" s="100">
        <f t="shared" si="10"/>
        <v>1309.5734999999995</v>
      </c>
      <c r="G15" s="100">
        <f t="shared" si="10"/>
        <v>749.51539999999841</v>
      </c>
      <c r="H15" s="100">
        <f t="shared" si="10"/>
        <v>-200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"/>
  <sheetViews>
    <sheetView workbookViewId="0">
      <selection sqref="A1:XFD1048576"/>
    </sheetView>
  </sheetViews>
  <sheetFormatPr baseColWidth="10" defaultRowHeight="15" x14ac:dyDescent="0.25"/>
  <sheetData/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83" workbookViewId="0">
      <selection activeCell="E94" sqref="E94"/>
    </sheetView>
  </sheetViews>
  <sheetFormatPr baseColWidth="10" defaultRowHeight="15" x14ac:dyDescent="0.25"/>
  <cols>
    <col min="2" max="2" width="22.7109375" customWidth="1"/>
    <col min="5" max="5" width="16.8554687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09" t="s">
        <v>18</v>
      </c>
      <c r="F38" s="210"/>
      <c r="G38" s="210"/>
      <c r="H38" s="211"/>
      <c r="I38" s="18">
        <f>F37-I36</f>
        <v>73.396400000000085</v>
      </c>
      <c r="J38" s="17"/>
      <c r="R38" s="209" t="s">
        <v>18</v>
      </c>
      <c r="S38" s="210"/>
      <c r="T38" s="210"/>
      <c r="U38" s="211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09" t="s">
        <v>18</v>
      </c>
      <c r="F80" s="210"/>
      <c r="G80" s="210"/>
      <c r="H80" s="211"/>
      <c r="I80" s="18">
        <f>F79-I78</f>
        <v>116.23340000000007</v>
      </c>
      <c r="R80" s="209" t="s">
        <v>18</v>
      </c>
      <c r="S80" s="210"/>
      <c r="T80" s="210"/>
      <c r="U80" s="211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/>
      <c r="N89" s="7"/>
      <c r="O89" s="8"/>
      <c r="P89" s="8"/>
      <c r="Q89" s="8"/>
      <c r="R89" s="26"/>
      <c r="S89" s="14"/>
      <c r="T89" s="8"/>
      <c r="U89" s="8"/>
      <c r="V89" s="27"/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/>
      <c r="N90" s="7"/>
      <c r="O90" s="8"/>
      <c r="P90" s="8"/>
      <c r="Q90" s="8"/>
      <c r="R90" s="26"/>
      <c r="S90" s="14"/>
      <c r="T90" s="8"/>
      <c r="U90" s="8"/>
      <c r="V90" s="27"/>
      <c r="W90" s="8"/>
      <c r="X90" s="8"/>
    </row>
    <row r="91" spans="1:24" x14ac:dyDescent="0.25">
      <c r="A91" s="28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/>
      <c r="N91" s="7"/>
      <c r="O91" s="8"/>
      <c r="P91" s="8"/>
      <c r="Q91" s="8"/>
      <c r="R91" s="26"/>
      <c r="S91" s="14"/>
      <c r="T91" s="8"/>
      <c r="U91" s="8"/>
      <c r="V91" s="27"/>
      <c r="W91" s="8"/>
      <c r="X91" s="8"/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/>
      <c r="N92" s="7"/>
      <c r="O92" s="8"/>
      <c r="P92" s="8"/>
      <c r="Q92" s="8"/>
      <c r="R92" s="26"/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0</v>
      </c>
      <c r="T121" s="14"/>
      <c r="U121" s="14"/>
      <c r="V121" s="14">
        <f>SUM(V89:V120)</f>
        <v>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0</v>
      </c>
      <c r="W122" s="29"/>
      <c r="X122" s="8"/>
    </row>
    <row r="123" spans="1:24" x14ac:dyDescent="0.25">
      <c r="E123" s="209" t="s">
        <v>18</v>
      </c>
      <c r="F123" s="210"/>
      <c r="G123" s="210"/>
      <c r="H123" s="211"/>
      <c r="I123" s="18">
        <f>F122-I121</f>
        <v>61.100000000000023</v>
      </c>
      <c r="R123" s="209" t="s">
        <v>18</v>
      </c>
      <c r="S123" s="210"/>
      <c r="T123" s="210"/>
      <c r="U123" s="211"/>
      <c r="V123" s="18">
        <f>S122-V121</f>
        <v>0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09" t="s">
        <v>18</v>
      </c>
      <c r="F168" s="210"/>
      <c r="G168" s="210"/>
      <c r="H168" s="211"/>
      <c r="I168" s="18">
        <f>F167-I166</f>
        <v>0</v>
      </c>
      <c r="R168" s="209" t="s">
        <v>18</v>
      </c>
      <c r="S168" s="210"/>
      <c r="T168" s="210"/>
      <c r="U168" s="211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09" t="s">
        <v>18</v>
      </c>
      <c r="F211" s="210"/>
      <c r="G211" s="210"/>
      <c r="H211" s="211"/>
      <c r="I211" s="18">
        <f>F210-I209</f>
        <v>0</v>
      </c>
      <c r="R211" s="209" t="s">
        <v>18</v>
      </c>
      <c r="S211" s="210"/>
      <c r="T211" s="210"/>
      <c r="U211" s="211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09" t="s">
        <v>18</v>
      </c>
      <c r="F254" s="210"/>
      <c r="G254" s="210"/>
      <c r="H254" s="211"/>
      <c r="I254" s="18">
        <f>F253-I252</f>
        <v>0</v>
      </c>
      <c r="R254" s="209" t="s">
        <v>18</v>
      </c>
      <c r="S254" s="210"/>
      <c r="T254" s="210"/>
      <c r="U254" s="211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31"/>
  <sheetViews>
    <sheetView topLeftCell="A100" workbookViewId="0">
      <selection activeCell="G130" sqref="G130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13" t="s">
        <v>24</v>
      </c>
      <c r="C1" s="213"/>
      <c r="D1" s="213"/>
      <c r="E1" s="213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09" t="s">
        <v>18</v>
      </c>
      <c r="G24" s="210"/>
      <c r="H24" s="210"/>
      <c r="I24" s="211"/>
      <c r="J24" s="30">
        <f>G23-J22</f>
        <v>0</v>
      </c>
    </row>
    <row r="29" spans="1:10" ht="27.6" x14ac:dyDescent="0.45">
      <c r="B29" s="213" t="s">
        <v>87</v>
      </c>
      <c r="C29" s="213"/>
      <c r="D29" s="213"/>
      <c r="E29" s="213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09" t="s">
        <v>18</v>
      </c>
      <c r="G52" s="210"/>
      <c r="H52" s="210"/>
      <c r="I52" s="211"/>
      <c r="J52" s="30">
        <f>G51-J50</f>
        <v>17</v>
      </c>
    </row>
    <row r="56" spans="1:10" ht="27.6" x14ac:dyDescent="0.45">
      <c r="B56" s="213" t="s">
        <v>88</v>
      </c>
      <c r="C56" s="213"/>
      <c r="D56" s="213"/>
      <c r="E56" s="213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09" t="s">
        <v>18</v>
      </c>
      <c r="G79" s="210"/>
      <c r="H79" s="210"/>
      <c r="I79" s="211"/>
      <c r="J79" s="30">
        <f>G78-J77</f>
        <v>88.300400000000081</v>
      </c>
    </row>
    <row r="82" spans="1:10" ht="27.6" x14ac:dyDescent="0.45">
      <c r="B82" s="213" t="s">
        <v>498</v>
      </c>
      <c r="C82" s="213"/>
      <c r="D82" s="213"/>
      <c r="E82" s="213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09" t="s">
        <v>18</v>
      </c>
      <c r="G105" s="210"/>
      <c r="H105" s="210"/>
      <c r="I105" s="211"/>
      <c r="J105" s="30">
        <f>G104-J103</f>
        <v>0</v>
      </c>
    </row>
    <row r="108" spans="1:10" ht="27.6" x14ac:dyDescent="0.45">
      <c r="B108" s="213" t="s">
        <v>97</v>
      </c>
      <c r="C108" s="213"/>
      <c r="D108" s="213"/>
      <c r="E108" s="213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6">
        <v>150</v>
      </c>
      <c r="H110" s="134"/>
      <c r="I110" s="97"/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7">
        <v>150</v>
      </c>
      <c r="H111" s="134"/>
      <c r="I111" s="97"/>
      <c r="J111" s="14">
        <v>140</v>
      </c>
    </row>
    <row r="112" spans="1:10" x14ac:dyDescent="0.25">
      <c r="A112" s="7">
        <v>45076</v>
      </c>
      <c r="B112" s="8" t="s">
        <v>593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8">
        <v>250</v>
      </c>
      <c r="H112" s="134"/>
      <c r="I112" s="97"/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133"/>
      <c r="G113" s="198">
        <v>150</v>
      </c>
      <c r="H113" s="134"/>
      <c r="I113" s="97"/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9">
        <v>150</v>
      </c>
      <c r="H114" s="134"/>
      <c r="I114" s="97"/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09" t="s">
        <v>18</v>
      </c>
      <c r="G131" s="210"/>
      <c r="H131" s="210"/>
      <c r="I131" s="211"/>
      <c r="J131" s="30">
        <f>G130-J129</f>
        <v>41.5</v>
      </c>
    </row>
  </sheetData>
  <mergeCells count="10">
    <mergeCell ref="B82:E82"/>
    <mergeCell ref="F105:I105"/>
    <mergeCell ref="B108:E108"/>
    <mergeCell ref="F131:I131"/>
    <mergeCell ref="F79:I79"/>
    <mergeCell ref="B1:E1"/>
    <mergeCell ref="F24:I24"/>
    <mergeCell ref="B29:E29"/>
    <mergeCell ref="F52:I52"/>
    <mergeCell ref="B56:E56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58" zoomScale="112" zoomScaleNormal="112" workbookViewId="0">
      <selection activeCell="F67" sqref="F67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13" t="s">
        <v>24</v>
      </c>
      <c r="C1" s="213"/>
      <c r="D1" s="213"/>
      <c r="E1" s="213"/>
      <c r="N1" s="213" t="s">
        <v>87</v>
      </c>
      <c r="O1" s="213"/>
      <c r="P1" s="213"/>
      <c r="Q1" s="213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09" t="s">
        <v>18</v>
      </c>
      <c r="G24" s="210"/>
      <c r="H24" s="210"/>
      <c r="I24" s="211"/>
      <c r="J24" s="30">
        <f>G23-J22</f>
        <v>43.5</v>
      </c>
      <c r="R24" s="209" t="s">
        <v>18</v>
      </c>
      <c r="S24" s="210"/>
      <c r="T24" s="210"/>
      <c r="U24" s="211"/>
      <c r="V24" s="30">
        <f>S23-V22</f>
        <v>26.100000000000023</v>
      </c>
    </row>
    <row r="29" spans="1:22" ht="27.6" x14ac:dyDescent="0.45">
      <c r="B29" s="213" t="s">
        <v>88</v>
      </c>
      <c r="C29" s="213"/>
      <c r="D29" s="213"/>
      <c r="E29" s="213"/>
      <c r="N29" s="213" t="s">
        <v>89</v>
      </c>
      <c r="O29" s="213"/>
      <c r="P29" s="213"/>
      <c r="Q29" s="213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09" t="s">
        <v>18</v>
      </c>
      <c r="G52" s="210"/>
      <c r="H52" s="210"/>
      <c r="I52" s="211"/>
      <c r="J52" s="30">
        <f>G51-J50</f>
        <v>92.650000000000091</v>
      </c>
      <c r="R52" s="209" t="s">
        <v>18</v>
      </c>
      <c r="S52" s="210"/>
      <c r="T52" s="210"/>
      <c r="U52" s="211"/>
      <c r="V52" s="30">
        <f>S51-V50</f>
        <v>83.200000000000045</v>
      </c>
    </row>
    <row r="57" spans="1:22" ht="27" x14ac:dyDescent="0.35">
      <c r="B57" s="213" t="s">
        <v>97</v>
      </c>
      <c r="C57" s="213"/>
      <c r="D57" s="213"/>
      <c r="E57" s="213"/>
      <c r="N57" s="213" t="s">
        <v>91</v>
      </c>
      <c r="O57" s="213"/>
      <c r="P57" s="213"/>
      <c r="Q57" s="213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14"/>
      <c r="J59" s="14">
        <v>120</v>
      </c>
      <c r="M59" s="7"/>
      <c r="N59" s="8"/>
      <c r="O59" s="8"/>
      <c r="P59" s="8"/>
      <c r="Q59" s="8"/>
      <c r="R59" s="11"/>
      <c r="S59" s="14"/>
      <c r="T59" s="14"/>
      <c r="U59" s="14"/>
      <c r="V59" s="14"/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14"/>
      <c r="J60" s="14">
        <v>120</v>
      </c>
      <c r="M60" s="7"/>
      <c r="N60" s="8"/>
      <c r="O60" s="8"/>
      <c r="P60" s="8"/>
      <c r="Q60" s="8"/>
      <c r="R60" s="11"/>
      <c r="S60" s="14"/>
      <c r="T60" s="14"/>
      <c r="U60" s="14"/>
      <c r="V60" s="14"/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14"/>
      <c r="J61" s="14">
        <v>120</v>
      </c>
      <c r="M61" s="7"/>
      <c r="N61" s="8"/>
      <c r="O61" s="8"/>
      <c r="P61" s="8"/>
      <c r="Q61" s="8"/>
      <c r="R61" s="11"/>
      <c r="S61" s="14"/>
      <c r="T61" s="14"/>
      <c r="U61" s="14"/>
      <c r="V61" s="14"/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14"/>
      <c r="J62" s="14">
        <v>120</v>
      </c>
      <c r="M62" s="7"/>
      <c r="N62" s="8"/>
      <c r="O62" s="8"/>
      <c r="P62" s="8"/>
      <c r="Q62" s="8"/>
      <c r="R62" s="11"/>
      <c r="S62" s="14"/>
      <c r="T62" s="14"/>
      <c r="U62" s="14"/>
      <c r="V62" s="14"/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14"/>
      <c r="J63" s="14">
        <v>120</v>
      </c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14"/>
      <c r="J64" s="14">
        <v>120</v>
      </c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14"/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14"/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14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0</v>
      </c>
      <c r="T78" s="14"/>
      <c r="U78" s="14"/>
      <c r="V78" s="14">
        <f>SUM(V59:V77)</f>
        <v>0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0</v>
      </c>
    </row>
    <row r="80" spans="1:22" x14ac:dyDescent="0.25">
      <c r="F80" s="209" t="s">
        <v>18</v>
      </c>
      <c r="G80" s="210"/>
      <c r="H80" s="210"/>
      <c r="I80" s="211"/>
      <c r="J80" s="30">
        <f>G79-J78</f>
        <v>69.599999999999909</v>
      </c>
      <c r="R80" s="209" t="s">
        <v>18</v>
      </c>
      <c r="S80" s="210"/>
      <c r="T80" s="210"/>
      <c r="U80" s="211"/>
      <c r="V80" s="30">
        <f>S79-V78</f>
        <v>0</v>
      </c>
    </row>
    <row r="84" spans="1:22" ht="27" x14ac:dyDescent="0.35">
      <c r="B84" s="213" t="s">
        <v>92</v>
      </c>
      <c r="C84" s="213"/>
      <c r="D84" s="213"/>
      <c r="E84" s="213"/>
      <c r="N84" s="213" t="s">
        <v>93</v>
      </c>
      <c r="O84" s="213"/>
      <c r="P84" s="213"/>
      <c r="Q84" s="213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09" t="s">
        <v>18</v>
      </c>
      <c r="G107" s="210"/>
      <c r="H107" s="210"/>
      <c r="I107" s="211"/>
      <c r="J107" s="30">
        <f>G106-J105</f>
        <v>0</v>
      </c>
      <c r="R107" s="209" t="s">
        <v>18</v>
      </c>
      <c r="S107" s="210"/>
      <c r="T107" s="210"/>
      <c r="U107" s="211"/>
      <c r="V107" s="30">
        <f>S106-V105</f>
        <v>0</v>
      </c>
    </row>
    <row r="112" spans="1:22" ht="27" x14ac:dyDescent="0.35">
      <c r="B112" s="213" t="s">
        <v>94</v>
      </c>
      <c r="C112" s="213"/>
      <c r="D112" s="213"/>
      <c r="E112" s="213"/>
      <c r="N112" s="213" t="s">
        <v>99</v>
      </c>
      <c r="O112" s="213"/>
      <c r="P112" s="213"/>
      <c r="Q112" s="213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09" t="s">
        <v>18</v>
      </c>
      <c r="G135" s="210"/>
      <c r="H135" s="210"/>
      <c r="I135" s="211"/>
      <c r="J135" s="30">
        <f>G134-J133</f>
        <v>0</v>
      </c>
      <c r="R135" s="209" t="s">
        <v>18</v>
      </c>
      <c r="S135" s="210"/>
      <c r="T135" s="210"/>
      <c r="U135" s="211"/>
      <c r="V135" s="30">
        <f>S134-V133</f>
        <v>0</v>
      </c>
    </row>
    <row r="141" spans="1:22" ht="27" x14ac:dyDescent="0.35">
      <c r="B141" s="213" t="s">
        <v>96</v>
      </c>
      <c r="C141" s="213"/>
      <c r="D141" s="213"/>
      <c r="E141" s="213"/>
      <c r="N141" s="213" t="s">
        <v>0</v>
      </c>
      <c r="O141" s="213"/>
      <c r="P141" s="213"/>
      <c r="Q141" s="213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09" t="s">
        <v>18</v>
      </c>
      <c r="G164" s="210"/>
      <c r="H164" s="210"/>
      <c r="I164" s="211"/>
      <c r="J164" s="30">
        <f>G163-J162</f>
        <v>0</v>
      </c>
      <c r="R164" s="209" t="s">
        <v>18</v>
      </c>
      <c r="S164" s="210"/>
      <c r="T164" s="210"/>
      <c r="U164" s="211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</sheetPr>
  <dimension ref="A1:AD108"/>
  <sheetViews>
    <sheetView topLeftCell="A31" zoomScale="90" zoomScaleNormal="90" workbookViewId="0">
      <selection activeCell="K46" sqref="K46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14" t="s">
        <v>24</v>
      </c>
      <c r="D1" s="214"/>
      <c r="E1" s="214"/>
      <c r="N1" s="214" t="s">
        <v>87</v>
      </c>
      <c r="O1" s="214"/>
      <c r="P1" s="21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09" t="s">
        <v>18</v>
      </c>
      <c r="G15" s="210"/>
      <c r="H15" s="210"/>
      <c r="I15" s="211"/>
      <c r="J15" s="30">
        <f>G14-J13</f>
        <v>28.199999999999989</v>
      </c>
      <c r="L15" s="7"/>
      <c r="M15" s="8"/>
      <c r="N15" s="8"/>
      <c r="O15" s="8"/>
      <c r="P15" s="8"/>
      <c r="Q15" s="209" t="s">
        <v>18</v>
      </c>
      <c r="R15" s="210"/>
      <c r="S15" s="210"/>
      <c r="T15" s="211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14" t="s">
        <v>88</v>
      </c>
      <c r="D20" s="214"/>
      <c r="E20" s="214"/>
      <c r="N20" s="214" t="s">
        <v>89</v>
      </c>
      <c r="O20" s="214"/>
      <c r="P20" s="214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524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524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524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21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21" ht="14.45" x14ac:dyDescent="0.3">
      <c r="A34" s="7"/>
      <c r="B34" s="8"/>
      <c r="C34" s="8"/>
      <c r="D34" s="8"/>
      <c r="E34" s="8"/>
      <c r="F34" s="209" t="s">
        <v>18</v>
      </c>
      <c r="G34" s="210"/>
      <c r="H34" s="210"/>
      <c r="I34" s="211"/>
      <c r="J34" s="30">
        <f>G33-J32</f>
        <v>18.199999999999989</v>
      </c>
      <c r="L34" s="7"/>
      <c r="M34" s="8"/>
      <c r="N34" s="8"/>
      <c r="O34" s="8"/>
      <c r="P34" s="8"/>
      <c r="Q34" s="209" t="s">
        <v>18</v>
      </c>
      <c r="R34" s="210"/>
      <c r="S34" s="210"/>
      <c r="T34" s="211"/>
      <c r="U34" s="30">
        <f>R33-U32</f>
        <v>72.799999999999955</v>
      </c>
    </row>
    <row r="38" spans="1:21" ht="26.25" x14ac:dyDescent="0.4">
      <c r="C38" s="214" t="s">
        <v>97</v>
      </c>
      <c r="D38" s="214"/>
      <c r="E38" s="214"/>
      <c r="N38" s="214" t="s">
        <v>91</v>
      </c>
      <c r="O38" s="214"/>
      <c r="P38" s="214"/>
    </row>
    <row r="39" spans="1:21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/>
      <c r="U39" s="5" t="s">
        <v>32</v>
      </c>
    </row>
    <row r="40" spans="1:21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/>
      <c r="M40" s="8"/>
      <c r="N40" s="8"/>
      <c r="O40" s="8"/>
      <c r="P40" s="8"/>
      <c r="Q40" s="8"/>
      <c r="R40" s="8"/>
      <c r="S40" s="8"/>
      <c r="T40" s="31"/>
      <c r="U40" s="8"/>
    </row>
    <row r="41" spans="1:21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/>
      <c r="M41" s="8"/>
      <c r="N41" s="8"/>
      <c r="O41" s="8"/>
      <c r="P41" s="8"/>
      <c r="Q41" s="8"/>
      <c r="R41" s="8"/>
      <c r="S41" s="8"/>
      <c r="T41" s="31"/>
      <c r="U41" s="8"/>
    </row>
    <row r="42" spans="1:21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/>
      <c r="M42" s="8"/>
      <c r="N42" s="8"/>
      <c r="O42" s="8"/>
      <c r="P42" s="8"/>
      <c r="Q42" s="8"/>
      <c r="R42" s="8"/>
      <c r="S42" s="8"/>
      <c r="T42" s="31"/>
      <c r="U42" s="8"/>
    </row>
    <row r="43" spans="1:21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/>
      <c r="M43" s="8"/>
      <c r="N43" s="8"/>
      <c r="O43" s="8"/>
      <c r="P43" s="8"/>
      <c r="Q43" s="8"/>
      <c r="R43" s="8"/>
      <c r="S43" s="8"/>
      <c r="T43" s="31"/>
      <c r="U43" s="8"/>
    </row>
    <row r="44" spans="1:21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/>
      <c r="M44" s="8"/>
      <c r="N44" s="8"/>
      <c r="O44" s="8"/>
      <c r="P44" s="8"/>
      <c r="Q44" s="8"/>
      <c r="R44" s="8"/>
      <c r="S44" s="8"/>
      <c r="T44" s="31"/>
      <c r="U44" s="8"/>
    </row>
    <row r="45" spans="1:21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/>
      <c r="J45" s="8">
        <v>160</v>
      </c>
      <c r="L45" s="7"/>
      <c r="M45" s="8"/>
      <c r="N45" s="8"/>
      <c r="O45" s="8"/>
      <c r="P45" s="8"/>
      <c r="Q45" s="8"/>
      <c r="R45" s="8"/>
      <c r="S45" s="8"/>
      <c r="T45" s="31"/>
      <c r="U45" s="8"/>
    </row>
    <row r="46" spans="1:21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180</v>
      </c>
      <c r="H46" s="8"/>
      <c r="I46" s="31"/>
      <c r="J46" s="8">
        <v>160</v>
      </c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21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21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1260</v>
      </c>
      <c r="H50" s="13"/>
      <c r="I50" s="32"/>
      <c r="J50" s="13">
        <f>SUM(J40:J49)</f>
        <v>1120</v>
      </c>
      <c r="L50" s="7"/>
      <c r="M50" s="8"/>
      <c r="N50" s="8"/>
      <c r="O50" s="8"/>
      <c r="P50" s="8"/>
      <c r="Q50" s="13" t="s">
        <v>14</v>
      </c>
      <c r="R50" s="13">
        <f>SUM(R40:R49)</f>
        <v>0</v>
      </c>
      <c r="S50" s="13"/>
      <c r="T50" s="32"/>
      <c r="U50" s="13">
        <f>SUM(U40:U49)</f>
        <v>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1247.4000000000001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0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09" t="s">
        <v>18</v>
      </c>
      <c r="G52" s="210"/>
      <c r="H52" s="210"/>
      <c r="I52" s="211"/>
      <c r="J52" s="30">
        <f>G51-J50</f>
        <v>127.40000000000009</v>
      </c>
      <c r="L52" s="7"/>
      <c r="M52" s="8"/>
      <c r="N52" s="8"/>
      <c r="O52" s="8"/>
      <c r="P52" s="8"/>
      <c r="Q52" s="209" t="s">
        <v>18</v>
      </c>
      <c r="R52" s="210"/>
      <c r="S52" s="210"/>
      <c r="T52" s="211"/>
      <c r="U52" s="30">
        <f>R51-U50</f>
        <v>0</v>
      </c>
    </row>
    <row r="57" spans="1:21" ht="26.25" x14ac:dyDescent="0.4">
      <c r="C57" s="214" t="s">
        <v>92</v>
      </c>
      <c r="D57" s="214"/>
      <c r="E57" s="214"/>
      <c r="N57" s="214" t="s">
        <v>93</v>
      </c>
      <c r="O57" s="214"/>
      <c r="P57" s="214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09" t="s">
        <v>18</v>
      </c>
      <c r="G71" s="210"/>
      <c r="H71" s="210"/>
      <c r="I71" s="211"/>
      <c r="J71" s="30">
        <f>G70-J69</f>
        <v>0</v>
      </c>
      <c r="L71" s="7"/>
      <c r="M71" s="8"/>
      <c r="N71" s="8"/>
      <c r="O71" s="8"/>
      <c r="P71" s="8"/>
      <c r="Q71" s="209" t="s">
        <v>18</v>
      </c>
      <c r="R71" s="210"/>
      <c r="S71" s="210"/>
      <c r="T71" s="211"/>
      <c r="U71" s="30">
        <f>R70-U69</f>
        <v>0</v>
      </c>
    </row>
    <row r="75" spans="1:21" ht="26.25" x14ac:dyDescent="0.4">
      <c r="C75" s="214" t="s">
        <v>94</v>
      </c>
      <c r="D75" s="214"/>
      <c r="E75" s="214"/>
      <c r="N75" s="214" t="s">
        <v>99</v>
      </c>
      <c r="O75" s="214"/>
      <c r="P75" s="214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09" t="s">
        <v>18</v>
      </c>
      <c r="G89" s="210"/>
      <c r="H89" s="210"/>
      <c r="I89" s="211"/>
      <c r="J89" s="30">
        <f>G88-J87</f>
        <v>0</v>
      </c>
      <c r="L89" s="7"/>
      <c r="M89" s="8"/>
      <c r="N89" s="8"/>
      <c r="O89" s="8"/>
      <c r="P89" s="8"/>
      <c r="Q89" s="209" t="s">
        <v>18</v>
      </c>
      <c r="R89" s="210"/>
      <c r="S89" s="210"/>
      <c r="T89" s="211"/>
      <c r="U89" s="30">
        <f>R88-U87</f>
        <v>0</v>
      </c>
    </row>
    <row r="94" spans="1:21" ht="26.25" x14ac:dyDescent="0.4">
      <c r="C94" s="214" t="s">
        <v>96</v>
      </c>
      <c r="D94" s="214"/>
      <c r="E94" s="214"/>
      <c r="N94" s="214" t="s">
        <v>0</v>
      </c>
      <c r="O94" s="214"/>
      <c r="P94" s="214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09" t="s">
        <v>18</v>
      </c>
      <c r="G108" s="210"/>
      <c r="H108" s="210"/>
      <c r="I108" s="211"/>
      <c r="J108" s="30">
        <f>G107-J106</f>
        <v>0</v>
      </c>
      <c r="L108" s="7"/>
      <c r="M108" s="8"/>
      <c r="N108" s="8"/>
      <c r="O108" s="8"/>
      <c r="P108" s="8"/>
      <c r="Q108" s="209" t="s">
        <v>18</v>
      </c>
      <c r="R108" s="210"/>
      <c r="S108" s="210"/>
      <c r="T108" s="211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6600"/>
  </sheetPr>
  <dimension ref="A1:AD479"/>
  <sheetViews>
    <sheetView topLeftCell="A170" zoomScale="96" zoomScaleNormal="96" workbookViewId="0">
      <selection activeCell="I198" sqref="I198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14" t="s">
        <v>24</v>
      </c>
      <c r="D1" s="214"/>
      <c r="E1" s="214"/>
      <c r="N1" s="214" t="s">
        <v>87</v>
      </c>
      <c r="O1" s="214"/>
      <c r="P1" s="214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16" t="s">
        <v>18</v>
      </c>
      <c r="F63" s="217"/>
      <c r="G63" s="217"/>
      <c r="H63" s="218"/>
      <c r="I63" s="30">
        <f>G62-I61</f>
        <v>903.5</v>
      </c>
      <c r="J63" s="84"/>
      <c r="L63" s="8"/>
      <c r="M63" s="8"/>
      <c r="N63" s="8"/>
      <c r="O63" s="8"/>
      <c r="P63" s="216" t="s">
        <v>18</v>
      </c>
      <c r="Q63" s="217"/>
      <c r="R63" s="217"/>
      <c r="S63" s="218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14" t="s">
        <v>88</v>
      </c>
      <c r="D69" s="214"/>
      <c r="E69" s="214"/>
      <c r="N69" s="214" t="s">
        <v>89</v>
      </c>
      <c r="O69" s="214"/>
      <c r="P69" s="214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15" t="s">
        <v>538</v>
      </c>
      <c r="X84" s="215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15"/>
      <c r="X85" s="215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16" t="s">
        <v>18</v>
      </c>
      <c r="F131" s="217"/>
      <c r="G131" s="217"/>
      <c r="H131" s="218"/>
      <c r="I131" s="30">
        <f>G130-I129</f>
        <v>606</v>
      </c>
      <c r="J131" s="84"/>
      <c r="L131" s="8"/>
      <c r="M131" s="8"/>
      <c r="N131" s="8"/>
      <c r="O131" s="8"/>
      <c r="P131" s="216" t="s">
        <v>18</v>
      </c>
      <c r="Q131" s="217"/>
      <c r="R131" s="217"/>
      <c r="S131" s="218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14" t="s">
        <v>97</v>
      </c>
      <c r="D137" s="214"/>
      <c r="E137" s="214"/>
      <c r="N137" s="214" t="s">
        <v>91</v>
      </c>
      <c r="O137" s="214"/>
      <c r="P137" s="214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/>
      <c r="T138" s="5" t="s">
        <v>33</v>
      </c>
    </row>
    <row r="139" spans="1:20" ht="14.45" x14ac:dyDescent="0.3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/>
      <c r="M139" s="8"/>
      <c r="N139" s="8"/>
      <c r="O139" s="8"/>
      <c r="P139" s="8"/>
      <c r="Q139" s="8"/>
      <c r="R139" s="14"/>
      <c r="S139" s="14"/>
      <c r="T139" s="14"/>
    </row>
    <row r="140" spans="1:20" ht="14.45" x14ac:dyDescent="0.3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/>
      <c r="M140" s="8"/>
      <c r="N140" s="8"/>
      <c r="O140" s="8"/>
      <c r="P140" s="8"/>
      <c r="Q140" s="8"/>
      <c r="R140" s="14"/>
      <c r="S140" s="14"/>
      <c r="T140" s="14"/>
    </row>
    <row r="141" spans="1:20" ht="14.45" x14ac:dyDescent="0.3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/>
      <c r="M141" s="8"/>
      <c r="N141" s="8"/>
      <c r="O141" s="8"/>
      <c r="P141" s="8"/>
      <c r="Q141" s="8"/>
      <c r="R141" s="14"/>
      <c r="S141" s="14"/>
      <c r="T141" s="14"/>
    </row>
    <row r="142" spans="1:20" ht="14.45" x14ac:dyDescent="0.3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/>
      <c r="M142" s="8"/>
      <c r="N142" s="8"/>
      <c r="O142" s="8"/>
      <c r="P142" s="8"/>
      <c r="Q142" s="8"/>
      <c r="R142" s="14"/>
      <c r="S142" s="14"/>
      <c r="T142" s="14"/>
    </row>
    <row r="143" spans="1:20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/>
      <c r="M143" s="38"/>
      <c r="N143" s="38"/>
      <c r="O143" s="38"/>
      <c r="P143" s="38"/>
      <c r="Q143" s="38"/>
      <c r="R143" s="39"/>
      <c r="S143" s="39"/>
      <c r="T143" s="39"/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/>
      <c r="M144" s="38"/>
      <c r="N144" s="38"/>
      <c r="O144" s="38"/>
      <c r="P144" s="38"/>
      <c r="Q144" s="38"/>
      <c r="R144" s="39"/>
      <c r="S144" s="39"/>
      <c r="T144" s="39"/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/>
      <c r="M145" s="38"/>
      <c r="N145" s="38"/>
      <c r="O145" s="38"/>
      <c r="P145" s="38"/>
      <c r="Q145" s="38"/>
      <c r="R145" s="39"/>
      <c r="S145" s="39"/>
      <c r="T145" s="39"/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/>
      <c r="M146" s="38"/>
      <c r="N146" s="38"/>
      <c r="O146" s="38"/>
      <c r="P146" s="38"/>
      <c r="Q146" s="38"/>
      <c r="R146" s="39"/>
      <c r="S146" s="39"/>
      <c r="T146" s="39"/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/>
      <c r="M147" s="38"/>
      <c r="N147" s="38"/>
      <c r="O147" s="38"/>
      <c r="P147" s="38"/>
      <c r="Q147" s="38"/>
      <c r="R147" s="39"/>
      <c r="S147" s="39"/>
      <c r="T147" s="39"/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/>
      <c r="M148" s="38"/>
      <c r="N148" s="38"/>
      <c r="O148" s="38"/>
      <c r="P148" s="38"/>
      <c r="Q148" s="38"/>
      <c r="R148" s="39"/>
      <c r="S148" s="39"/>
      <c r="T148" s="39"/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/>
      <c r="M149" s="38"/>
      <c r="N149" s="38"/>
      <c r="O149" s="38"/>
      <c r="P149" s="38"/>
      <c r="Q149" s="38"/>
      <c r="R149" s="39"/>
      <c r="S149" s="39"/>
      <c r="T149" s="39"/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/>
      <c r="M150" s="38"/>
      <c r="N150" s="38"/>
      <c r="O150" s="38"/>
      <c r="P150" s="38"/>
      <c r="Q150" s="38"/>
      <c r="R150" s="39"/>
      <c r="S150" s="39"/>
      <c r="T150" s="39"/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0"/>
      <c r="I151" s="39">
        <f t="shared" si="0"/>
        <v>200</v>
      </c>
      <c r="J151" s="82"/>
      <c r="L151" s="37"/>
      <c r="M151" s="38"/>
      <c r="N151" s="38"/>
      <c r="O151" s="38"/>
      <c r="P151" s="38"/>
      <c r="Q151" s="38"/>
      <c r="R151" s="39"/>
      <c r="S151" s="39"/>
      <c r="T151" s="39"/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0"/>
      <c r="I152" s="39">
        <f t="shared" si="0"/>
        <v>200</v>
      </c>
      <c r="J152" s="82"/>
      <c r="L152" s="37"/>
      <c r="M152" s="38"/>
      <c r="N152" s="38"/>
      <c r="O152" s="38"/>
      <c r="P152" s="38"/>
      <c r="Q152" s="38"/>
      <c r="R152" s="39"/>
      <c r="S152" s="39"/>
      <c r="T152" s="39"/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0"/>
      <c r="I153" s="39">
        <f t="shared" si="0"/>
        <v>150</v>
      </c>
      <c r="J153" s="82"/>
      <c r="L153" s="37"/>
      <c r="M153" s="38"/>
      <c r="N153" s="38"/>
      <c r="O153" s="38"/>
      <c r="P153" s="38"/>
      <c r="Q153" s="38"/>
      <c r="R153" s="39"/>
      <c r="S153" s="39"/>
      <c r="T153" s="39"/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0"/>
      <c r="I154" s="39">
        <f>IF(G154=175,150,IF(G154=250,200,0))</f>
        <v>150</v>
      </c>
      <c r="J154" s="82"/>
      <c r="L154" s="37"/>
      <c r="M154" s="38"/>
      <c r="N154" s="38"/>
      <c r="O154" s="38"/>
      <c r="P154" s="38"/>
      <c r="Q154" s="38"/>
      <c r="R154" s="39"/>
      <c r="S154" s="39"/>
      <c r="T154" s="39"/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0"/>
      <c r="I155" s="39">
        <f t="shared" ref="I155:I195" si="1">IF(G155=175,150,IF(G155=250,200,0))</f>
        <v>150</v>
      </c>
      <c r="J155" s="82"/>
      <c r="L155" s="37"/>
      <c r="M155" s="38"/>
      <c r="N155" s="38"/>
      <c r="O155" s="38"/>
      <c r="P155" s="38"/>
      <c r="Q155" s="38"/>
      <c r="R155" s="39"/>
      <c r="S155" s="39"/>
      <c r="T155" s="39"/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0"/>
      <c r="I156" s="39">
        <f t="shared" si="1"/>
        <v>150</v>
      </c>
      <c r="J156" s="82"/>
      <c r="L156" s="37"/>
      <c r="M156" s="38"/>
      <c r="N156" s="38"/>
      <c r="O156" s="38"/>
      <c r="P156" s="38"/>
      <c r="Q156" s="38"/>
      <c r="R156" s="39"/>
      <c r="S156" s="39"/>
      <c r="T156" s="39"/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0"/>
      <c r="I157" s="39">
        <f t="shared" si="1"/>
        <v>200</v>
      </c>
      <c r="J157" s="82"/>
      <c r="L157" s="37"/>
      <c r="M157" s="38"/>
      <c r="N157" s="38"/>
      <c r="O157" s="38"/>
      <c r="P157" s="38"/>
      <c r="Q157" s="38"/>
      <c r="R157" s="39"/>
      <c r="S157" s="39"/>
      <c r="T157" s="39"/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0"/>
      <c r="I158" s="39">
        <f t="shared" si="1"/>
        <v>150</v>
      </c>
      <c r="J158" s="82"/>
      <c r="L158" s="37"/>
      <c r="M158" s="38"/>
      <c r="N158" s="38"/>
      <c r="O158" s="38"/>
      <c r="P158" s="38"/>
      <c r="Q158" s="38"/>
      <c r="R158" s="39"/>
      <c r="S158" s="39"/>
      <c r="T158" s="39"/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0"/>
      <c r="I159" s="39">
        <f t="shared" si="1"/>
        <v>200</v>
      </c>
      <c r="J159" s="82"/>
      <c r="L159" s="37"/>
      <c r="M159" s="37"/>
      <c r="N159" s="37"/>
      <c r="O159" s="37"/>
      <c r="P159" s="37"/>
      <c r="Q159" s="38"/>
      <c r="R159" s="39"/>
      <c r="S159" s="39"/>
      <c r="T159" s="39"/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0"/>
      <c r="I160" s="39">
        <f t="shared" si="1"/>
        <v>150</v>
      </c>
      <c r="J160" s="82"/>
      <c r="L160" s="37"/>
      <c r="M160" s="38"/>
      <c r="N160" s="38"/>
      <c r="O160" s="38"/>
      <c r="P160" s="38"/>
      <c r="Q160" s="38"/>
      <c r="R160" s="39"/>
      <c r="S160" s="39"/>
      <c r="T160" s="39"/>
    </row>
    <row r="161" spans="1:2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0"/>
      <c r="I161" s="39">
        <f t="shared" si="1"/>
        <v>150</v>
      </c>
      <c r="J161" s="82"/>
      <c r="L161" s="37"/>
      <c r="M161" s="38"/>
      <c r="N161" s="38"/>
      <c r="O161" s="38"/>
      <c r="P161" s="38"/>
      <c r="Q161" s="38"/>
      <c r="R161" s="39"/>
      <c r="S161" s="39"/>
      <c r="T161" s="39"/>
    </row>
    <row r="162" spans="1:2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0"/>
      <c r="I162" s="39">
        <f t="shared" si="1"/>
        <v>200</v>
      </c>
      <c r="J162" s="82"/>
      <c r="L162" s="37"/>
      <c r="M162" s="38"/>
      <c r="N162" s="38"/>
      <c r="O162" s="38"/>
      <c r="P162" s="38"/>
      <c r="Q162" s="38"/>
      <c r="R162" s="39"/>
      <c r="S162" s="39"/>
      <c r="T162" s="39"/>
    </row>
    <row r="163" spans="1:2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0"/>
      <c r="I163" s="39">
        <f t="shared" si="1"/>
        <v>200</v>
      </c>
      <c r="J163" s="82"/>
      <c r="L163" s="37"/>
      <c r="M163" s="38"/>
      <c r="N163" s="38"/>
      <c r="O163" s="38"/>
      <c r="P163" s="38"/>
      <c r="Q163" s="38"/>
      <c r="R163" s="39"/>
      <c r="S163" s="39"/>
      <c r="T163" s="39"/>
    </row>
    <row r="164" spans="1:2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0"/>
      <c r="I164" s="39">
        <f t="shared" si="1"/>
        <v>200</v>
      </c>
      <c r="J164" s="82"/>
      <c r="L164" s="37"/>
      <c r="M164" s="38"/>
      <c r="N164" s="38"/>
      <c r="O164" s="38"/>
      <c r="P164" s="38"/>
      <c r="Q164" s="38"/>
      <c r="R164" s="39"/>
      <c r="S164" s="39"/>
      <c r="T164" s="39"/>
    </row>
    <row r="165" spans="1:2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0"/>
      <c r="I165" s="39">
        <f t="shared" si="1"/>
        <v>150</v>
      </c>
      <c r="J165" s="82"/>
      <c r="L165" s="37"/>
      <c r="M165" s="38"/>
      <c r="N165" s="38"/>
      <c r="O165" s="38"/>
      <c r="P165" s="38"/>
      <c r="Q165" s="38"/>
      <c r="R165" s="39"/>
      <c r="S165" s="39"/>
      <c r="T165" s="39"/>
    </row>
    <row r="166" spans="1:2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0"/>
      <c r="I166" s="39">
        <f t="shared" si="1"/>
        <v>150</v>
      </c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0" x14ac:dyDescent="0.25">
      <c r="A167" s="37">
        <v>45077</v>
      </c>
      <c r="B167" s="38" t="s">
        <v>240</v>
      </c>
      <c r="C167" s="38" t="s">
        <v>517</v>
      </c>
      <c r="D167" s="38" t="s">
        <v>130</v>
      </c>
      <c r="E167" s="38" t="s">
        <v>131</v>
      </c>
      <c r="F167" s="38"/>
      <c r="G167" s="39">
        <v>250</v>
      </c>
      <c r="H167" s="190"/>
      <c r="I167" s="39">
        <f t="shared" si="1"/>
        <v>200</v>
      </c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/>
      <c r="G168" s="39">
        <v>250</v>
      </c>
      <c r="H168" s="190"/>
      <c r="I168" s="39">
        <f t="shared" si="1"/>
        <v>200</v>
      </c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0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0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0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0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0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0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0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0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0</v>
      </c>
      <c r="S197" s="14"/>
      <c r="T197" s="16">
        <f>SUM(T139:T196)</f>
        <v>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0</v>
      </c>
      <c r="S198" s="14"/>
      <c r="T198" s="14"/>
    </row>
    <row r="199" spans="1:20" x14ac:dyDescent="0.25">
      <c r="A199" s="8"/>
      <c r="B199" s="8"/>
      <c r="C199" s="8"/>
      <c r="D199" s="8"/>
      <c r="E199" s="216" t="s">
        <v>18</v>
      </c>
      <c r="F199" s="217"/>
      <c r="G199" s="217"/>
      <c r="H199" s="218"/>
      <c r="I199" s="30">
        <f>G198-I197</f>
        <v>956.5</v>
      </c>
      <c r="J199" s="84"/>
      <c r="L199" s="8"/>
      <c r="M199" s="8"/>
      <c r="N199" s="8"/>
      <c r="O199" s="8"/>
      <c r="P199" s="216" t="s">
        <v>18</v>
      </c>
      <c r="Q199" s="217"/>
      <c r="R199" s="217"/>
      <c r="S199" s="218"/>
      <c r="T199" s="30">
        <f>R198-T197</f>
        <v>0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14" t="s">
        <v>92</v>
      </c>
      <c r="D205" s="214"/>
      <c r="E205" s="214"/>
      <c r="N205" s="214" t="s">
        <v>93</v>
      </c>
      <c r="O205" s="214"/>
      <c r="P205" s="214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16" t="s">
        <v>18</v>
      </c>
      <c r="F267" s="217"/>
      <c r="G267" s="217"/>
      <c r="H267" s="218"/>
      <c r="I267" s="30">
        <f>G266-I265</f>
        <v>0</v>
      </c>
      <c r="J267" s="84"/>
      <c r="L267" s="8"/>
      <c r="M267" s="8"/>
      <c r="N267" s="8"/>
      <c r="O267" s="8"/>
      <c r="P267" s="216" t="s">
        <v>18</v>
      </c>
      <c r="Q267" s="217"/>
      <c r="R267" s="217"/>
      <c r="S267" s="218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14" t="s">
        <v>94</v>
      </c>
      <c r="D275" s="214"/>
      <c r="E275" s="214"/>
      <c r="N275" s="214" t="s">
        <v>99</v>
      </c>
      <c r="O275" s="214"/>
      <c r="P275" s="214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16" t="s">
        <v>18</v>
      </c>
      <c r="F337" s="217"/>
      <c r="G337" s="217"/>
      <c r="H337" s="218"/>
      <c r="I337" s="30">
        <f>G336-I335</f>
        <v>0</v>
      </c>
      <c r="J337" s="84"/>
      <c r="L337" s="8"/>
      <c r="M337" s="8"/>
      <c r="N337" s="8"/>
      <c r="O337" s="8"/>
      <c r="P337" s="216" t="s">
        <v>18</v>
      </c>
      <c r="Q337" s="217"/>
      <c r="R337" s="217"/>
      <c r="S337" s="218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14" t="s">
        <v>96</v>
      </c>
      <c r="D346" s="214"/>
      <c r="E346" s="214"/>
      <c r="N346" s="214" t="s">
        <v>0</v>
      </c>
      <c r="O346" s="214"/>
      <c r="P346" s="214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16" t="s">
        <v>18</v>
      </c>
      <c r="F408" s="217"/>
      <c r="G408" s="217"/>
      <c r="H408" s="218"/>
      <c r="I408" s="30">
        <f>G407-I406</f>
        <v>0</v>
      </c>
      <c r="J408" s="84"/>
      <c r="L408" s="8"/>
      <c r="M408" s="8"/>
      <c r="N408" s="8"/>
      <c r="O408" s="8"/>
      <c r="P408" s="216" t="s">
        <v>18</v>
      </c>
      <c r="Q408" s="217"/>
      <c r="R408" s="217"/>
      <c r="S408" s="218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14" t="s">
        <v>24</v>
      </c>
      <c r="D415" s="214"/>
      <c r="E415" s="214"/>
      <c r="N415" s="214" t="s">
        <v>24</v>
      </c>
      <c r="O415" s="214"/>
      <c r="P415" s="214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16" t="s">
        <v>18</v>
      </c>
      <c r="F477" s="217"/>
      <c r="G477" s="217"/>
      <c r="H477" s="218"/>
      <c r="I477" s="30">
        <f>G476-I475</f>
        <v>0</v>
      </c>
      <c r="J477" s="84"/>
      <c r="L477" s="8"/>
      <c r="M477" s="8"/>
      <c r="N477" s="8"/>
      <c r="O477" s="8"/>
      <c r="P477" s="216" t="s">
        <v>18</v>
      </c>
      <c r="Q477" s="217"/>
      <c r="R477" s="217"/>
      <c r="S477" s="218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  <mergeCell ref="C205:E205"/>
    <mergeCell ref="N205:P205"/>
    <mergeCell ref="E267:H267"/>
    <mergeCell ref="P267:S267"/>
    <mergeCell ref="C275:E275"/>
    <mergeCell ref="N275:P275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79998168889431442"/>
  </sheetPr>
  <dimension ref="A1:S127"/>
  <sheetViews>
    <sheetView topLeftCell="A36" workbookViewId="0">
      <selection activeCell="I56" sqref="I56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19" t="s">
        <v>24</v>
      </c>
      <c r="D1" s="219"/>
      <c r="E1" s="219"/>
      <c r="M1" s="219" t="s">
        <v>87</v>
      </c>
      <c r="N1" s="219"/>
      <c r="O1" s="219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16" t="s">
        <v>18</v>
      </c>
      <c r="F17" s="217"/>
      <c r="G17" s="217"/>
      <c r="H17" s="218"/>
      <c r="I17" s="30">
        <f>G16-I15</f>
        <v>0</v>
      </c>
      <c r="K17" s="8"/>
      <c r="L17" s="8"/>
      <c r="M17" s="8"/>
      <c r="N17" s="8"/>
      <c r="O17" s="216" t="s">
        <v>18</v>
      </c>
      <c r="P17" s="217"/>
      <c r="Q17" s="217"/>
      <c r="R17" s="218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19" t="s">
        <v>88</v>
      </c>
      <c r="D22" s="219"/>
      <c r="E22" s="219"/>
      <c r="M22" s="219" t="s">
        <v>89</v>
      </c>
      <c r="N22" s="219"/>
      <c r="O22" s="219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16" t="s">
        <v>18</v>
      </c>
      <c r="F38" s="217"/>
      <c r="G38" s="217"/>
      <c r="H38" s="218"/>
      <c r="I38" s="30">
        <f>G37-I36</f>
        <v>21.700000000000045</v>
      </c>
      <c r="K38" s="8"/>
      <c r="L38" s="8"/>
      <c r="M38" s="8"/>
      <c r="N38" s="8"/>
      <c r="O38" s="216" t="s">
        <v>18</v>
      </c>
      <c r="P38" s="217"/>
      <c r="Q38" s="217"/>
      <c r="R38" s="218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19" t="s">
        <v>97</v>
      </c>
      <c r="D43" s="219"/>
      <c r="E43" s="219"/>
      <c r="M43" s="219" t="s">
        <v>91</v>
      </c>
      <c r="N43" s="219"/>
      <c r="O43" s="219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16" t="s">
        <v>18</v>
      </c>
      <c r="F59" s="217"/>
      <c r="G59" s="217"/>
      <c r="H59" s="218"/>
      <c r="I59" s="30">
        <f>G58-I57</f>
        <v>0</v>
      </c>
      <c r="K59" s="8"/>
      <c r="L59" s="8"/>
      <c r="M59" s="8"/>
      <c r="N59" s="8"/>
      <c r="O59" s="216" t="s">
        <v>18</v>
      </c>
      <c r="P59" s="217"/>
      <c r="Q59" s="217"/>
      <c r="R59" s="218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19" t="s">
        <v>92</v>
      </c>
      <c r="D66" s="219"/>
      <c r="E66" s="219"/>
      <c r="M66" s="219" t="s">
        <v>93</v>
      </c>
      <c r="N66" s="219"/>
      <c r="O66" s="219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16" t="s">
        <v>18</v>
      </c>
      <c r="F82" s="217"/>
      <c r="G82" s="217"/>
      <c r="H82" s="218"/>
      <c r="I82" s="30">
        <f>G81-I80</f>
        <v>0</v>
      </c>
      <c r="K82" s="8"/>
      <c r="L82" s="8"/>
      <c r="M82" s="8"/>
      <c r="N82" s="8"/>
      <c r="O82" s="216" t="s">
        <v>18</v>
      </c>
      <c r="P82" s="217"/>
      <c r="Q82" s="217"/>
      <c r="R82" s="218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19" t="s">
        <v>94</v>
      </c>
      <c r="D88" s="219"/>
      <c r="E88" s="219"/>
      <c r="M88" s="219" t="s">
        <v>99</v>
      </c>
      <c r="N88" s="219"/>
      <c r="O88" s="219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16" t="s">
        <v>18</v>
      </c>
      <c r="F104" s="217"/>
      <c r="G104" s="217"/>
      <c r="H104" s="218"/>
      <c r="I104" s="30">
        <f>G103-I102</f>
        <v>0</v>
      </c>
      <c r="K104" s="8"/>
      <c r="L104" s="8"/>
      <c r="M104" s="8"/>
      <c r="N104" s="8"/>
      <c r="O104" s="216" t="s">
        <v>18</v>
      </c>
      <c r="P104" s="217"/>
      <c r="Q104" s="217"/>
      <c r="R104" s="218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19" t="s">
        <v>96</v>
      </c>
      <c r="D109" s="219"/>
      <c r="E109" s="219"/>
      <c r="M109" s="219" t="s">
        <v>0</v>
      </c>
      <c r="N109" s="219"/>
      <c r="O109" s="219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16" t="s">
        <v>18</v>
      </c>
      <c r="F125" s="217"/>
      <c r="G125" s="217"/>
      <c r="H125" s="218"/>
      <c r="I125" s="30">
        <f>G124-I123</f>
        <v>0</v>
      </c>
      <c r="K125" s="8"/>
      <c r="L125" s="8"/>
      <c r="M125" s="8"/>
      <c r="N125" s="8"/>
      <c r="O125" s="216" t="s">
        <v>18</v>
      </c>
      <c r="P125" s="217"/>
      <c r="Q125" s="217"/>
      <c r="R125" s="218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46" workbookViewId="0">
      <selection activeCell="I58" sqref="I5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14" t="s">
        <v>24</v>
      </c>
      <c r="D1" s="214"/>
      <c r="E1" s="214"/>
      <c r="N1" s="214" t="s">
        <v>87</v>
      </c>
      <c r="O1" s="214"/>
      <c r="P1" s="21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16" t="s">
        <v>18</v>
      </c>
      <c r="G17" s="217"/>
      <c r="H17" s="217"/>
      <c r="I17" s="218"/>
      <c r="J17" s="30">
        <f>G16-J15</f>
        <v>48.799999999999955</v>
      </c>
      <c r="L17" s="7"/>
      <c r="M17" s="8"/>
      <c r="N17" s="8"/>
      <c r="O17" s="8"/>
      <c r="P17" s="8"/>
      <c r="Q17" s="216" t="s">
        <v>18</v>
      </c>
      <c r="R17" s="217"/>
      <c r="S17" s="217"/>
      <c r="T17" s="218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14" t="s">
        <v>88</v>
      </c>
      <c r="D24" s="214"/>
      <c r="E24" s="214"/>
      <c r="N24" s="214" t="s">
        <v>89</v>
      </c>
      <c r="O24" s="214"/>
      <c r="P24" s="214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ht="14.45" x14ac:dyDescent="0.3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525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ht="14.45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525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ht="14.45" x14ac:dyDescent="0.3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ht="14.45" x14ac:dyDescent="0.3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ht="14.45" x14ac:dyDescent="0.3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ht="14.45" x14ac:dyDescent="0.3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ht="14.45" x14ac:dyDescent="0.3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ht="14.45" x14ac:dyDescent="0.3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ht="14.45" x14ac:dyDescent="0.3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ht="14.45" x14ac:dyDescent="0.3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ht="14.45" x14ac:dyDescent="0.3">
      <c r="A40" s="7"/>
      <c r="B40" s="8"/>
      <c r="C40" s="8"/>
      <c r="D40" s="8"/>
      <c r="E40" s="8"/>
      <c r="F40" s="216" t="s">
        <v>18</v>
      </c>
      <c r="G40" s="217"/>
      <c r="H40" s="217"/>
      <c r="I40" s="218"/>
      <c r="J40" s="30">
        <f>G39-J38</f>
        <v>8.7999999999999972</v>
      </c>
      <c r="L40" s="7"/>
      <c r="M40" s="8"/>
      <c r="N40" s="8"/>
      <c r="O40" s="8"/>
      <c r="P40" s="8"/>
      <c r="Q40" s="216" t="s">
        <v>18</v>
      </c>
      <c r="R40" s="217"/>
      <c r="S40" s="217"/>
      <c r="T40" s="218"/>
      <c r="U40" s="30">
        <f>R39-U38</f>
        <v>26.399999999999977</v>
      </c>
    </row>
    <row r="41" spans="1:21" ht="14.45" x14ac:dyDescent="0.3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ht="14.45" x14ac:dyDescent="0.3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ht="14.45" x14ac:dyDescent="0.3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14" t="s">
        <v>97</v>
      </c>
      <c r="D48" s="214"/>
      <c r="E48" s="214"/>
      <c r="N48" s="214" t="s">
        <v>91</v>
      </c>
      <c r="O48" s="214"/>
      <c r="P48" s="214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16" t="s">
        <v>18</v>
      </c>
      <c r="G64" s="217"/>
      <c r="H64" s="217"/>
      <c r="I64" s="218"/>
      <c r="J64" s="30">
        <f>G63-J62</f>
        <v>35</v>
      </c>
      <c r="L64" s="7"/>
      <c r="M64" s="8"/>
      <c r="N64" s="8"/>
      <c r="O64" s="8"/>
      <c r="P64" s="8"/>
      <c r="Q64" s="216" t="s">
        <v>18</v>
      </c>
      <c r="R64" s="217"/>
      <c r="S64" s="217"/>
      <c r="T64" s="218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14" t="s">
        <v>92</v>
      </c>
      <c r="D71" s="214"/>
      <c r="E71" s="214"/>
      <c r="N71" s="214" t="s">
        <v>93</v>
      </c>
      <c r="O71" s="214"/>
      <c r="P71" s="214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16" t="s">
        <v>18</v>
      </c>
      <c r="G87" s="217"/>
      <c r="H87" s="217"/>
      <c r="I87" s="218"/>
      <c r="J87" s="30">
        <f>G86-J85</f>
        <v>0</v>
      </c>
      <c r="L87" s="7"/>
      <c r="M87" s="8"/>
      <c r="N87" s="8"/>
      <c r="O87" s="8"/>
      <c r="P87" s="8"/>
      <c r="Q87" s="216" t="s">
        <v>18</v>
      </c>
      <c r="R87" s="217"/>
      <c r="S87" s="217"/>
      <c r="T87" s="218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14" t="s">
        <v>94</v>
      </c>
      <c r="D95" s="214"/>
      <c r="E95" s="214"/>
      <c r="N95" s="214" t="s">
        <v>99</v>
      </c>
      <c r="O95" s="214"/>
      <c r="P95" s="214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16" t="s">
        <v>18</v>
      </c>
      <c r="G111" s="217"/>
      <c r="H111" s="217"/>
      <c r="I111" s="218"/>
      <c r="J111" s="30">
        <f>G110-J109</f>
        <v>0</v>
      </c>
      <c r="L111" s="7"/>
      <c r="M111" s="8"/>
      <c r="N111" s="8"/>
      <c r="O111" s="8"/>
      <c r="P111" s="8"/>
      <c r="Q111" s="216" t="s">
        <v>18</v>
      </c>
      <c r="R111" s="217"/>
      <c r="S111" s="217"/>
      <c r="T111" s="218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14" t="s">
        <v>100</v>
      </c>
      <c r="D118" s="214"/>
      <c r="E118" s="214"/>
      <c r="N118" s="214" t="s">
        <v>0</v>
      </c>
      <c r="O118" s="214"/>
      <c r="P118" s="214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16" t="s">
        <v>18</v>
      </c>
      <c r="G134" s="217"/>
      <c r="H134" s="217"/>
      <c r="I134" s="218"/>
      <c r="J134" s="30">
        <f>G133-J132</f>
        <v>0</v>
      </c>
      <c r="L134" s="7"/>
      <c r="M134" s="8"/>
      <c r="N134" s="8"/>
      <c r="O134" s="8"/>
      <c r="P134" s="8"/>
      <c r="Q134" s="216" t="s">
        <v>18</v>
      </c>
      <c r="R134" s="217"/>
      <c r="S134" s="217"/>
      <c r="T134" s="218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Alrimala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2023-06-01T18:53:55Z</cp:lastPrinted>
  <dcterms:created xsi:type="dcterms:W3CDTF">2022-12-25T20:49:22Z</dcterms:created>
  <dcterms:modified xsi:type="dcterms:W3CDTF">2023-06-01T21:30:19Z</dcterms:modified>
</cp:coreProperties>
</file>