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64B8280-91FA-4A61-AC8F-50150AFAA173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00" i="9" l="1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C768" i="11"/>
  <c r="C787" i="11" s="1"/>
  <c r="C764" i="11" s="1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1063" i="8" l="1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/>
  <c r="C793" i="1" s="1"/>
  <c r="C769" i="1" s="1"/>
  <c r="C770" i="1" s="1"/>
  <c r="X726" i="1"/>
  <c r="B774" i="1"/>
  <c r="X774" i="1" l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/>
  <c r="C1003" i="1" s="1"/>
  <c r="C1005" i="1" s="1"/>
  <c r="X958" i="1"/>
  <c r="C242" i="3"/>
  <c r="C244" i="3" s="1"/>
  <c r="Y239" i="3" s="1"/>
  <c r="X1008" i="1" l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<sst xmlns="http://schemas.openxmlformats.org/spreadsheetml/2006/main" count="26678" uniqueCount="1175">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</sst>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L678" sqref="L67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190" t="s">
        <v>28</v>
      </c>
      <c r="I669" s="190"/>
      <c r="J669" s="190"/>
      <c r="V669" s="17"/>
      <c r="AC669" s="188"/>
      <c r="AD669" s="188"/>
      <c r="AE669" s="188"/>
    </row>
    <row r="670" spans="8:31">
      <c r="H670" s="190"/>
      <c r="I670" s="190"/>
      <c r="J670" s="190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-2044.2500000000002</v>
      </c>
      <c r="AA674" s="186" t="s">
        <v>20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2044.2500000000002</v>
      </c>
      <c r="V694" s="17"/>
      <c r="X694" s="15" t="s">
        <v>18</v>
      </c>
      <c r="Y694" s="16">
        <f>SUM(Y682:Y693)</f>
        <v>2044.2500000000002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-2044.2500000000002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-2044.2500000000002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2044.2500000000002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2044.2500000000002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-2044.2500000000002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-2044.2500000000002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2044.2500000000002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2044.2500000000002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2044.2500000000002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2044.2500000000002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-2044.2500000000002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-2044.2500000000002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2044.2500000000002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2044.2500000000002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-2044.2500000000002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-2044.2500000000002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2044.2500000000002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2044.2500000000002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2044.2500000000002</v>
      </c>
      <c r="V787" s="17"/>
      <c r="X787" s="15" t="s">
        <v>18</v>
      </c>
      <c r="Y787" s="16">
        <f>SUM(Y768:Y786)</f>
        <v>2044.2500000000002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-2044.2500000000002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-2044.2500000000002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2044.2500000000002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2044.2500000000002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-2044.2500000000002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-2044.2500000000002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2044.2500000000002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2044.2500000000002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2044.2500000000002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2044.2500000000002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-2044.2500000000002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-2044.2500000000002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2044.2500000000002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2044.2500000000002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-2044.2500000000002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-2044.2500000000002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2044.2500000000002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2044.2500000000002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2044.2500000000002</v>
      </c>
      <c r="V880" s="17"/>
      <c r="X880" s="15" t="s">
        <v>18</v>
      </c>
      <c r="Y880" s="16">
        <f>SUM(Y861:Y879)</f>
        <v>2044.2500000000002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-2044.2500000000002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-2044.2500000000002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2044.2500000000002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2044.2500000000002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-2044.2500000000002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-2044.2500000000002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2044.2500000000002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2044.2500000000002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2044.2500000000002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2044.2500000000002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-2044.2500000000002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-2044.2500000000002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2044.2500000000002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2044.2500000000002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-2044.2500000000002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-2044.2500000000002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2044.2500000000002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2044.2500000000002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2044.2500000000002</v>
      </c>
      <c r="V974" s="17"/>
      <c r="X974" s="15" t="s">
        <v>18</v>
      </c>
      <c r="Y974" s="16">
        <f>SUM(Y955:Y973)</f>
        <v>2044.2500000000002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-2044.2500000000002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-2044.2500000000002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2044.2500000000002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2044.2500000000002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-2044.2500000000002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-2044.2500000000002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2044.2500000000002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2044.2500000000002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2044.2500000000002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2044.2500000000002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-2044.2500000000002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-2044.2500000000002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2044.2500000000002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2044.2500000000002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-2044.2500000000002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-2044.2500000000002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2044.2500000000002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2044.2500000000002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2044.2500000000002</v>
      </c>
      <c r="V1067" s="17"/>
      <c r="X1067" s="15" t="s">
        <v>18</v>
      </c>
      <c r="Y1067" s="16">
        <f>SUM(Y1048:Y1066)</f>
        <v>2044.2500000000002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-2044.2500000000002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-2044.2500000000002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2044.2500000000002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2044.2500000000002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-2044.2500000000002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-2044.2500000000002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2044.2500000000002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2044.2500000000002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2044.2500000000002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2044.2500000000002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W625" zoomScale="89" zoomScaleNormal="89" workbookViewId="0">
      <selection activeCell="K648" sqref="K64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6" t="s">
        <v>29</v>
      </c>
      <c r="AD373" s="196"/>
      <c r="AE373" s="196"/>
    </row>
    <row r="374" spans="2:41">
      <c r="V374" s="17"/>
      <c r="AA374" s="106"/>
      <c r="AB374" s="106"/>
      <c r="AC374" s="196"/>
      <c r="AD374" s="196"/>
      <c r="AE374" s="19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6" t="s">
        <v>20</v>
      </c>
      <c r="F672" s="186"/>
      <c r="G672" s="186"/>
      <c r="H672" s="186"/>
      <c r="V672" s="17"/>
      <c r="X672" s="23" t="s">
        <v>32</v>
      </c>
      <c r="Y672" s="20">
        <f>IF(B1472="PAGADO",0,C677)</f>
        <v>2394.5299999999997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2394.5299999999997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2394.5299999999997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2394.5299999999997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2394.5299999999997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2394.5299999999997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2394.5299999999997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2394.5299999999997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2394.5299999999997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V596" zoomScale="80" zoomScaleNormal="80" zoomScalePageLayoutView="118" workbookViewId="0">
      <selection activeCell="M632" sqref="M63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6" t="s">
        <v>29</v>
      </c>
      <c r="AD358" s="196"/>
      <c r="AE358" s="196"/>
    </row>
    <row r="359" spans="2:41">
      <c r="V359" s="17"/>
      <c r="X359" s="199"/>
      <c r="AC359" s="196"/>
      <c r="AD359" s="196"/>
      <c r="AE359" s="196"/>
    </row>
    <row r="360" spans="2:41" ht="23.25">
      <c r="B360" s="22" t="s">
        <v>64</v>
      </c>
      <c r="V360" s="17"/>
      <c r="X360" s="199"/>
      <c r="AC360" s="196"/>
      <c r="AD360" s="196"/>
      <c r="AE360" s="196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8" t="s">
        <v>64</v>
      </c>
      <c r="F396" s="197" t="s">
        <v>30</v>
      </c>
      <c r="G396" s="197"/>
      <c r="H396" s="197"/>
      <c r="V396" s="17"/>
    </row>
    <row r="397" spans="1:43">
      <c r="B397" s="198"/>
      <c r="F397" s="197"/>
      <c r="G397" s="197"/>
      <c r="H397" s="197"/>
      <c r="V397" s="17"/>
    </row>
    <row r="398" spans="1:43" ht="26.25" customHeight="1">
      <c r="B398" s="198"/>
      <c r="F398" s="197"/>
      <c r="G398" s="197"/>
      <c r="H398" s="19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6951.6202550000016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-6951.6202550000016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0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6951.6202550000016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6" t="s">
        <v>20</v>
      </c>
      <c r="F647" s="186"/>
      <c r="G647" s="186"/>
      <c r="H647" s="186"/>
      <c r="V647" s="17"/>
      <c r="X647" s="23" t="s">
        <v>32</v>
      </c>
      <c r="Y647" s="20">
        <f>IF(B1447="PAGADO",0,C652)</f>
        <v>-6951.6202550000016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6951.6202550000016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6951.6202550000016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-6951.6202550000016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-6951.6202550000016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6951.6202550000016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6951.6202550000016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6951.6202550000016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6951.6202550000016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-6951.6202550000016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-6951.6202550000016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6951.6202550000016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6951.6202550000016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-6951.6202550000016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-6951.6202550000016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6951.6202550000016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6951.6202550000016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6951.6202550000016</v>
      </c>
      <c r="V722" s="17"/>
      <c r="X722" s="15" t="s">
        <v>18</v>
      </c>
      <c r="Y722" s="16">
        <f>SUM(Y703:Y721)</f>
        <v>6951.6202550000016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-6951.6202550000016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-6951.6202550000016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6951.6202550000016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6951.6202550000016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-6951.6202550000016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-6951.6202550000016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6951.6202550000016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6951.6202550000016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6951.6202550000016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6951.6202550000016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-6951.6202550000016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-6951.6202550000016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6951.6202550000016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6951.6202550000016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-6951.6202550000016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-6951.6202550000016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6951.6202550000016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6951.6202550000016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6951.6202550000016</v>
      </c>
      <c r="V815" s="17"/>
      <c r="X815" s="15" t="s">
        <v>18</v>
      </c>
      <c r="Y815" s="16">
        <f>SUM(Y796:Y814)</f>
        <v>6951.6202550000016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-6951.6202550000016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-6951.6202550000016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6951.6202550000016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6951.6202550000016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-6951.6202550000016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-6951.6202550000016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6951.6202550000016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6951.6202550000016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6951.6202550000016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6951.6202550000016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-6951.6202550000016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-6951.6202550000016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6951.6202550000016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6951.6202550000016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-6951.6202550000016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-6951.6202550000016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6951.6202550000016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6951.6202550000016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6951.6202550000016</v>
      </c>
      <c r="V909" s="17"/>
      <c r="X909" s="15" t="s">
        <v>18</v>
      </c>
      <c r="Y909" s="16">
        <f>SUM(Y890:Y908)</f>
        <v>6951.6202550000016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-6951.6202550000016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-6951.6202550000016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6951.6202550000016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6951.6202550000016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-6951.6202550000016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-6951.6202550000016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6951.6202550000016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6951.6202550000016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6951.6202550000016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6951.6202550000016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-6951.6202550000016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-6951.6202550000016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6951.6202550000016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6951.6202550000016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-6951.6202550000016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-6951.6202550000016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6951.6202550000016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6951.6202550000016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6951.6202550000016</v>
      </c>
      <c r="V1002" s="17"/>
      <c r="X1002" s="15" t="s">
        <v>18</v>
      </c>
      <c r="Y1002" s="16">
        <f>SUM(Y983:Y1001)</f>
        <v>6951.6202550000016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-6951.6202550000016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-6951.6202550000016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6951.6202550000016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6951.6202550000016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-6951.6202550000016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-6951.6202550000016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6951.6202550000016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6951.6202550000016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6951.6202550000016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6951.6202550000016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abSelected="1" topLeftCell="Y627" zoomScale="82" zoomScaleNormal="82" workbookViewId="0">
      <selection activeCell="AO633" sqref="AO63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9" t="s">
        <v>64</v>
      </c>
      <c r="AB376" s="196" t="s">
        <v>29</v>
      </c>
      <c r="AC376" s="196"/>
      <c r="AD376" s="196"/>
    </row>
    <row r="377" spans="2:41">
      <c r="V377" s="17"/>
      <c r="X377" s="199"/>
      <c r="AB377" s="196"/>
      <c r="AC377" s="196"/>
      <c r="AD377" s="196"/>
    </row>
    <row r="378" spans="2:41" ht="23.25">
      <c r="B378" s="22" t="s">
        <v>64</v>
      </c>
      <c r="V378" s="17"/>
      <c r="X378" s="199"/>
      <c r="AB378" s="196"/>
      <c r="AC378" s="196"/>
      <c r="AD378" s="196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875.33000000000015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-875.33000000000015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400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400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875.33000000000015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</v>
      </c>
      <c r="F676" s="186"/>
      <c r="G676" s="186"/>
      <c r="H676" s="186"/>
      <c r="V676" s="17"/>
      <c r="X676" s="23" t="s">
        <v>32</v>
      </c>
      <c r="Y676" s="20">
        <f>IF(B1476="PAGADO",0,C681)</f>
        <v>-875.33000000000015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875.33000000000015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875.33000000000015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-875.33000000000015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875.33000000000015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875.33000000000015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875.33000000000015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-875.33000000000015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-875.33000000000015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875.33000000000015</v>
      </c>
      <c r="V751" s="17"/>
      <c r="X751" s="15" t="s">
        <v>18</v>
      </c>
      <c r="Y751" s="16">
        <f>SUM(Y732:Y750)</f>
        <v>875.33000000000015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-875.33000000000015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-875.33000000000015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-875.33000000000015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-875.33000000000015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875.33000000000015</v>
      </c>
      <c r="V844" s="17"/>
      <c r="X844" s="15" t="s">
        <v>18</v>
      </c>
      <c r="Y844" s="16">
        <f>SUM(Y825:Y843)</f>
        <v>875.33000000000015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-875.33000000000015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-875.33000000000015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-875.33000000000015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-875.33000000000015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875.33000000000015</v>
      </c>
      <c r="V938" s="17"/>
      <c r="X938" s="15" t="s">
        <v>18</v>
      </c>
      <c r="Y938" s="16">
        <f>SUM(Y919:Y937)</f>
        <v>875.33000000000015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-875.33000000000015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-875.33000000000015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-875.33000000000015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-875.33000000000015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875.33000000000015</v>
      </c>
      <c r="V1031" s="17"/>
      <c r="X1031" s="15" t="s">
        <v>18</v>
      </c>
      <c r="Y1031" s="16">
        <f>SUM(Y1012:Y1030)</f>
        <v>875.33000000000015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-875.33000000000015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-875.33000000000015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17" zoomScale="89" zoomScaleNormal="89" workbookViewId="0">
      <selection activeCell="N621" sqref="N621:S6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9" t="s">
        <v>64</v>
      </c>
      <c r="AB373" s="196" t="s">
        <v>29</v>
      </c>
      <c r="AC373" s="196"/>
      <c r="AD373" s="196"/>
    </row>
    <row r="374" spans="2:41">
      <c r="V374" s="17"/>
      <c r="X374" s="199"/>
      <c r="AB374" s="196"/>
      <c r="AC374" s="196"/>
      <c r="AD374" s="196"/>
    </row>
    <row r="375" spans="2:41" ht="23.25">
      <c r="B375" s="22" t="s">
        <v>64</v>
      </c>
      <c r="V375" s="17"/>
      <c r="X375" s="199"/>
      <c r="AB375" s="196"/>
      <c r="AC375" s="196"/>
      <c r="AD375" s="196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8" t="s">
        <v>64</v>
      </c>
      <c r="F412" s="197" t="s">
        <v>30</v>
      </c>
      <c r="G412" s="197"/>
      <c r="H412" s="197"/>
      <c r="V412" s="17"/>
    </row>
    <row r="413" spans="1:43">
      <c r="B413" s="198"/>
      <c r="F413" s="197"/>
      <c r="G413" s="197"/>
      <c r="H413" s="197"/>
      <c r="V413" s="17"/>
    </row>
    <row r="414" spans="1:43" ht="26.25" customHeight="1">
      <c r="B414" s="198"/>
      <c r="F414" s="197"/>
      <c r="G414" s="197"/>
      <c r="H414" s="19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9" t="s">
        <v>67</v>
      </c>
      <c r="F535" s="197" t="s">
        <v>28</v>
      </c>
      <c r="G535" s="197"/>
      <c r="H535" s="197"/>
      <c r="V535" s="17"/>
    </row>
    <row r="536" spans="2:41">
      <c r="B536" s="199"/>
      <c r="F536" s="197"/>
      <c r="G536" s="197"/>
      <c r="H536" s="197"/>
      <c r="V536" s="17"/>
    </row>
    <row r="537" spans="2:41" ht="26.25" customHeight="1">
      <c r="B537" s="199"/>
      <c r="F537" s="197"/>
      <c r="G537" s="197"/>
      <c r="H537" s="19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8" t="s">
        <v>67</v>
      </c>
      <c r="F575" s="197" t="s">
        <v>30</v>
      </c>
      <c r="G575" s="197"/>
      <c r="H575" s="197"/>
      <c r="V575" s="17"/>
    </row>
    <row r="576" spans="1:43">
      <c r="B576" s="198"/>
      <c r="F576" s="197"/>
      <c r="G576" s="197"/>
      <c r="H576" s="197"/>
      <c r="V576" s="17"/>
    </row>
    <row r="577" spans="2:41" ht="26.25" customHeight="1">
      <c r="B577" s="198"/>
      <c r="F577" s="197"/>
      <c r="G577" s="197"/>
      <c r="H577" s="19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9" t="s">
        <v>68</v>
      </c>
      <c r="F617" s="197" t="s">
        <v>28</v>
      </c>
      <c r="G617" s="197"/>
      <c r="H617" s="197"/>
      <c r="V617" s="17"/>
    </row>
    <row r="618" spans="2:41">
      <c r="B618" s="199"/>
      <c r="F618" s="197"/>
      <c r="G618" s="197"/>
      <c r="H618" s="197"/>
      <c r="V618" s="17"/>
    </row>
    <row r="619" spans="2:41" ht="26.25" customHeight="1">
      <c r="B619" s="199"/>
      <c r="F619" s="197"/>
      <c r="G619" s="197"/>
      <c r="H619" s="19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20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8" t="s">
        <v>68</v>
      </c>
      <c r="F658" s="197" t="s">
        <v>30</v>
      </c>
      <c r="G658" s="197"/>
      <c r="H658" s="197"/>
      <c r="V658" s="17"/>
    </row>
    <row r="659" spans="2:41">
      <c r="B659" s="198"/>
      <c r="F659" s="197"/>
      <c r="G659" s="197"/>
      <c r="H659" s="197"/>
      <c r="V659" s="17"/>
    </row>
    <row r="660" spans="2:41" ht="26.25" customHeight="1">
      <c r="B660" s="198"/>
      <c r="F660" s="197"/>
      <c r="G660" s="197"/>
      <c r="H660" s="197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898.13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9" t="s">
        <v>69</v>
      </c>
      <c r="F706" s="197" t="s">
        <v>28</v>
      </c>
      <c r="G706" s="197"/>
      <c r="H706" s="197"/>
      <c r="V706" s="17"/>
    </row>
    <row r="707" spans="2:41">
      <c r="B707" s="199"/>
      <c r="F707" s="197"/>
      <c r="G707" s="197"/>
      <c r="H707" s="197"/>
      <c r="V707" s="17"/>
    </row>
    <row r="708" spans="2:41" ht="26.25" customHeight="1">
      <c r="B708" s="199"/>
      <c r="F708" s="197"/>
      <c r="G708" s="197"/>
      <c r="H708" s="197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898.13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898.13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898.13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898.13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898.13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898.13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898.13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898.13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T562" zoomScale="82" zoomScaleNormal="82" workbookViewId="0">
      <selection activeCell="I593" sqref="I5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9" t="s">
        <v>64</v>
      </c>
      <c r="AB347" s="196" t="s">
        <v>29</v>
      </c>
      <c r="AC347" s="196"/>
      <c r="AD347" s="196"/>
    </row>
    <row r="348" spans="2:41">
      <c r="V348" s="17"/>
      <c r="X348" s="199"/>
      <c r="AB348" s="196"/>
      <c r="AC348" s="196"/>
      <c r="AD348" s="196"/>
    </row>
    <row r="349" spans="2:41" ht="23.25">
      <c r="B349" s="22" t="s">
        <v>64</v>
      </c>
      <c r="V349" s="17"/>
      <c r="X349" s="199"/>
      <c r="AB349" s="196"/>
      <c r="AC349" s="196"/>
      <c r="AD349" s="196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20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COBRAR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6" t="s">
        <v>20</v>
      </c>
      <c r="F616" s="186"/>
      <c r="G616" s="186"/>
      <c r="H616" s="186"/>
      <c r="V616" s="17"/>
      <c r="X616" s="23" t="s">
        <v>32</v>
      </c>
      <c r="Y616" s="20">
        <f>IF(B1416="PAGADO",0,C621)</f>
        <v>1683.66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1683.66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1683.66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1683.66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1683.66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1683.66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1683.66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1683.66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1683.66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X606" zoomScale="93" zoomScaleNormal="93" workbookViewId="0">
      <selection activeCell="K586" sqref="K58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9" t="s">
        <v>64</v>
      </c>
      <c r="AB356" s="196" t="s">
        <v>29</v>
      </c>
      <c r="AC356" s="196"/>
      <c r="AD356" s="196"/>
    </row>
    <row r="357" spans="2:40" ht="23.25">
      <c r="B357" s="22" t="s">
        <v>64</v>
      </c>
      <c r="V357" s="17"/>
      <c r="X357" s="199"/>
      <c r="AB357" s="196"/>
      <c r="AC357" s="196"/>
      <c r="AD357" s="19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20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1752.9910000000023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-1752.9910000000023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0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1752.9910000000023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20</v>
      </c>
      <c r="F656" s="186"/>
      <c r="G656" s="186"/>
      <c r="H656" s="186"/>
      <c r="V656" s="17"/>
      <c r="X656" s="23" t="s">
        <v>32</v>
      </c>
      <c r="Y656" s="20">
        <f>IF(B1456="PAGADO",0,C661)</f>
        <v>-1752.9910000000023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1752.9910000000023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1752.9910000000023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-1752.9910000000023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-1752.9910000000023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1752.9910000000023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1752.9910000000023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1752.9910000000023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1752.9910000000023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-1752.9910000000023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-1752.9910000000023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1752.9910000000023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1752.9910000000023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-1752.9910000000023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-1752.9910000000023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1752.9910000000023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1752.9910000000023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1752.9910000000023</v>
      </c>
      <c r="V731" s="17"/>
      <c r="X731" s="15" t="s">
        <v>18</v>
      </c>
      <c r="Y731" s="16">
        <f>SUM(Y712:Y730)</f>
        <v>1752.9910000000023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-1752.9910000000023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-1752.9910000000023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1752.9910000000023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1752.9910000000023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-1752.9910000000023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-1752.9910000000023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1752.9910000000023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1752.9910000000023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1752.9910000000023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1752.9910000000023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-1752.9910000000023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-1752.9910000000023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1752.9910000000023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1752.9910000000023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-1752.9910000000023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-1752.9910000000023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1752.9910000000023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1752.9910000000023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1752.9910000000023</v>
      </c>
      <c r="V824" s="17"/>
      <c r="X824" s="15" t="s">
        <v>18</v>
      </c>
      <c r="Y824" s="16">
        <f>SUM(Y805:Y823)</f>
        <v>1752.9910000000023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-1752.9910000000023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-1752.9910000000023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1752.9910000000023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1752.9910000000023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-1752.9910000000023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-1752.9910000000023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1752.9910000000023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1752.9910000000023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1752.9910000000023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1752.9910000000023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-1752.9910000000023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-1752.9910000000023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1752.9910000000023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1752.9910000000023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-1752.9910000000023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-1752.9910000000023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1752.9910000000023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1752.9910000000023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1752.9910000000023</v>
      </c>
      <c r="V918" s="17"/>
      <c r="X918" s="15" t="s">
        <v>18</v>
      </c>
      <c r="Y918" s="16">
        <f>SUM(Y899:Y917)</f>
        <v>1752.9910000000023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-1752.9910000000023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-1752.9910000000023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1752.9910000000023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1752.9910000000023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-1752.9910000000023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-1752.9910000000023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1752.9910000000023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1752.9910000000023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1752.9910000000023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1752.9910000000023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-1752.9910000000023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-1752.9910000000023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1752.9910000000023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1752.9910000000023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-1752.9910000000023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-1752.9910000000023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1752.9910000000023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1752.9910000000023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1752.9910000000023</v>
      </c>
      <c r="V1011" s="17"/>
      <c r="X1011" s="15" t="s">
        <v>18</v>
      </c>
      <c r="Y1011" s="16">
        <f>SUM(Y992:Y1010)</f>
        <v>1752.9910000000023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-1752.9910000000023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-1752.9910000000023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1752.9910000000023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1752.9910000000023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-1752.9910000000023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-1752.9910000000023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1752.9910000000023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1752.9910000000023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1752.9910000000023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1752.9910000000023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W600" zoomScale="93" zoomScaleNormal="93" workbookViewId="0">
      <selection activeCell="L630" sqref="L630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9" t="s">
        <v>64</v>
      </c>
      <c r="AB349" s="196" t="s">
        <v>29</v>
      </c>
      <c r="AC349" s="196"/>
      <c r="AD349" s="196"/>
    </row>
    <row r="350" spans="2:30">
      <c r="V350" s="17"/>
      <c r="X350" s="199"/>
      <c r="AB350" s="196"/>
      <c r="AC350" s="196"/>
      <c r="AD350" s="196"/>
    </row>
    <row r="351" spans="2:30" ht="23.25">
      <c r="B351" s="22" t="s">
        <v>64</v>
      </c>
      <c r="V351" s="17"/>
      <c r="X351" s="199"/>
      <c r="AB351" s="196"/>
      <c r="AC351" s="196"/>
      <c r="AD351" s="196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20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867.90000000000009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-867.90000000000009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867.90000000000009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20</v>
      </c>
      <c r="F650" s="186"/>
      <c r="G650" s="186"/>
      <c r="H650" s="186"/>
      <c r="V650" s="17"/>
      <c r="X650" s="23" t="s">
        <v>32</v>
      </c>
      <c r="Y650" s="20">
        <f>IF(B1450="PAGADO",0,C655)</f>
        <v>-867.90000000000009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867.90000000000009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867.90000000000009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-867.90000000000009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-867.90000000000009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NO PAGAR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NO PAGAR</v>
      </c>
      <c r="C657" s="18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867.90000000000009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867.90000000000009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867.90000000000009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867.90000000000009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-867.90000000000009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-867.90000000000009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867.90000000000009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867.90000000000009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-867.90000000000009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-867.90000000000009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867.90000000000009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867.90000000000009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867.90000000000009</v>
      </c>
      <c r="V725" s="17"/>
      <c r="X725" s="15" t="s">
        <v>18</v>
      </c>
      <c r="Y725" s="16">
        <f>SUM(Y706:Y724)</f>
        <v>867.90000000000009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-867.90000000000009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-867.90000000000009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867.90000000000009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867.90000000000009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-867.90000000000009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-867.90000000000009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NO PAGAR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NO PAGAR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867.90000000000009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867.90000000000009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867.90000000000009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867.90000000000009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-867.90000000000009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-867.90000000000009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867.90000000000009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867.90000000000009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-867.90000000000009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-867.90000000000009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867.90000000000009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867.90000000000009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867.90000000000009</v>
      </c>
      <c r="V818" s="17"/>
      <c r="X818" s="15" t="s">
        <v>18</v>
      </c>
      <c r="Y818" s="16">
        <f>SUM(Y799:Y817)</f>
        <v>867.90000000000009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-867.90000000000009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-867.90000000000009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867.90000000000009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867.90000000000009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-867.90000000000009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-867.90000000000009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NO PAGAR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NO PAGAR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867.90000000000009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867.90000000000009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867.90000000000009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867.90000000000009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-867.90000000000009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-867.90000000000009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867.90000000000009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867.90000000000009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-867.90000000000009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-867.90000000000009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867.90000000000009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867.90000000000009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867.90000000000009</v>
      </c>
      <c r="V912" s="17"/>
      <c r="X912" s="15" t="s">
        <v>18</v>
      </c>
      <c r="Y912" s="16">
        <f>SUM(Y893:Y911)</f>
        <v>867.90000000000009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-867.90000000000009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-867.90000000000009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867.90000000000009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867.90000000000009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-867.90000000000009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-867.90000000000009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NO PAGAR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NO PAGAR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867.90000000000009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867.90000000000009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867.90000000000009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867.90000000000009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-867.90000000000009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-867.90000000000009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867.90000000000009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867.90000000000009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-867.90000000000009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-867.90000000000009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867.90000000000009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867.90000000000009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867.90000000000009</v>
      </c>
      <c r="V1005" s="17"/>
      <c r="X1005" s="15" t="s">
        <v>18</v>
      </c>
      <c r="Y1005" s="16">
        <f>SUM(Y986:Y1004)</f>
        <v>867.90000000000009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-867.90000000000009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-867.90000000000009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867.90000000000009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867.90000000000009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-867.90000000000009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-867.90000000000009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NO PAGAR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NO PAGAR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867.90000000000009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867.90000000000009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867.90000000000009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867.90000000000009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Y610" zoomScale="85" zoomScaleNormal="85" workbookViewId="0">
      <selection activeCell="AO616" sqref="AO61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IF(B1077="PAGADO",0,C328)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>
      <c r="V369" s="17"/>
      <c r="X369" s="199"/>
      <c r="AC369" s="196"/>
      <c r="AD369" s="196"/>
      <c r="AE369" s="196"/>
    </row>
    <row r="370" spans="2:41" ht="23.25">
      <c r="B370" s="22" t="s">
        <v>64</v>
      </c>
      <c r="V370" s="17"/>
      <c r="X370" s="199"/>
      <c r="AC370" s="196"/>
      <c r="AD370" s="196"/>
      <c r="AE370" s="19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IF(B1267="PAGADO",0,C488)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IF(B1366="PAGADO",0,C572)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-1272.9909999999995</v>
      </c>
      <c r="AA614" s="186" t="s">
        <v>20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/>
      <c r="AB616" s="3"/>
      <c r="AC616" s="3"/>
      <c r="AD616" s="5"/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2500.0009999999993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-2500.0009999999993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1227.01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1227.01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2500.0009999999993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5" t="s">
        <v>31</v>
      </c>
      <c r="AB654" s="185"/>
      <c r="AC654" s="185"/>
    </row>
    <row r="655" spans="1:43" ht="15" customHeight="1">
      <c r="H655" s="76"/>
      <c r="I655" s="76"/>
      <c r="J655" s="76"/>
      <c r="V655" s="17"/>
      <c r="AA655" s="185"/>
      <c r="AB655" s="185"/>
      <c r="AC655" s="185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6" t="s">
        <v>20</v>
      </c>
      <c r="F659" s="186"/>
      <c r="G659" s="186"/>
      <c r="H659" s="186"/>
      <c r="V659" s="17"/>
      <c r="X659" s="23" t="s">
        <v>32</v>
      </c>
      <c r="Y659" s="20">
        <f>IF(B1459="PAGADO",0,C664)</f>
        <v>-2500.0009999999993</v>
      </c>
      <c r="AA659" s="186" t="s">
        <v>20</v>
      </c>
      <c r="AB659" s="186"/>
      <c r="AC659" s="186"/>
      <c r="AD659" s="186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2500.0009999999993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2500.0009999999993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-2500.0009999999993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-2500.0009999999993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7" t="str">
        <f>IF(Y664&lt;0,"NO PAGAR","COBRAR'")</f>
        <v>NO PAGAR</v>
      </c>
      <c r="Y665" s="18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7" t="str">
        <f>IF(C664&lt;0,"NO PAGAR","COBRAR'")</f>
        <v>NO PAGAR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2500.0009999999993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2500.0009999999993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2500.0009999999993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2500.0009999999993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8" t="s">
        <v>29</v>
      </c>
      <c r="AD701" s="188"/>
      <c r="AE701" s="188"/>
    </row>
    <row r="702" spans="8:31" ht="15" customHeight="1">
      <c r="H702" s="76" t="s">
        <v>28</v>
      </c>
      <c r="I702" s="76"/>
      <c r="J702" s="76"/>
      <c r="V702" s="17"/>
      <c r="AC702" s="188"/>
      <c r="AD702" s="188"/>
      <c r="AE702" s="188"/>
    </row>
    <row r="703" spans="8:31" ht="15" customHeight="1">
      <c r="H703" s="76"/>
      <c r="I703" s="76"/>
      <c r="J703" s="76"/>
      <c r="V703" s="17"/>
      <c r="AC703" s="188"/>
      <c r="AD703" s="188"/>
      <c r="AE703" s="188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-2500.0009999999993</v>
      </c>
      <c r="E707" s="186" t="s">
        <v>20</v>
      </c>
      <c r="F707" s="186"/>
      <c r="G707" s="186"/>
      <c r="H707" s="186"/>
      <c r="V707" s="17"/>
      <c r="X707" s="23" t="s">
        <v>32</v>
      </c>
      <c r="Y707" s="20">
        <f>IF(B707="PAGADO",0,C712)</f>
        <v>-2500.0009999999993</v>
      </c>
      <c r="AA707" s="186" t="s">
        <v>20</v>
      </c>
      <c r="AB707" s="186"/>
      <c r="AC707" s="186"/>
      <c r="AD707" s="186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2500.0009999999993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2500.0009999999993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-2500.0009999999993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-2500.0009999999993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9" t="str">
        <f>IF(C712&lt;0,"NO PAGAR","COBRAR")</f>
        <v>NO PAGAR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9" t="str">
        <f>IF(Y712&lt;0,"NO PAGAR","COBRAR")</f>
        <v>NO PAGAR</v>
      </c>
      <c r="Y713" s="18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2500.0009999999993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2500.0009999999993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2500.0009999999993</v>
      </c>
      <c r="V734" s="17"/>
      <c r="X734" s="15" t="s">
        <v>18</v>
      </c>
      <c r="Y734" s="16">
        <f>SUM(Y715:Y733)</f>
        <v>2500.0009999999993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5" t="s">
        <v>31</v>
      </c>
      <c r="AB747" s="185"/>
      <c r="AC747" s="185"/>
    </row>
    <row r="748" spans="1:43" ht="15" customHeight="1">
      <c r="H748" s="76"/>
      <c r="I748" s="76"/>
      <c r="J748" s="76"/>
      <c r="V748" s="17"/>
      <c r="AA748" s="185"/>
      <c r="AB748" s="185"/>
      <c r="AC748" s="185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-2500.0009999999993</v>
      </c>
      <c r="E752" s="186" t="s">
        <v>20</v>
      </c>
      <c r="F752" s="186"/>
      <c r="G752" s="186"/>
      <c r="H752" s="186"/>
      <c r="V752" s="17"/>
      <c r="X752" s="23" t="s">
        <v>32</v>
      </c>
      <c r="Y752" s="20">
        <f>IF(B1552="PAGADO",0,C757)</f>
        <v>-2500.0009999999993</v>
      </c>
      <c r="AA752" s="186" t="s">
        <v>20</v>
      </c>
      <c r="AB752" s="186"/>
      <c r="AC752" s="186"/>
      <c r="AD752" s="18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2500.0009999999993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2500.0009999999993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-2500.0009999999993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-2500.0009999999993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7" t="str">
        <f>IF(Y757&lt;0,"NO PAGAR","COBRAR'")</f>
        <v>NO PAGAR</v>
      </c>
      <c r="Y758" s="18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7" t="str">
        <f>IF(C757&lt;0,"NO PAGAR","COBRAR'")</f>
        <v>NO PAGAR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2500.0009999999993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2500.0009999999993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2500.0009999999993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2500.0009999999993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8" t="s">
        <v>29</v>
      </c>
      <c r="AD794" s="188"/>
      <c r="AE794" s="188"/>
    </row>
    <row r="795" spans="2:31" ht="15" customHeight="1">
      <c r="H795" s="76" t="s">
        <v>28</v>
      </c>
      <c r="I795" s="76"/>
      <c r="J795" s="76"/>
      <c r="V795" s="17"/>
      <c r="AC795" s="188"/>
      <c r="AD795" s="188"/>
      <c r="AE795" s="188"/>
    </row>
    <row r="796" spans="2:31" ht="15" customHeight="1">
      <c r="H796" s="76"/>
      <c r="I796" s="76"/>
      <c r="J796" s="76"/>
      <c r="V796" s="17"/>
      <c r="AC796" s="188"/>
      <c r="AD796" s="188"/>
      <c r="AE796" s="188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-2500.0009999999993</v>
      </c>
      <c r="E800" s="186" t="s">
        <v>20</v>
      </c>
      <c r="F800" s="186"/>
      <c r="G800" s="186"/>
      <c r="H800" s="186"/>
      <c r="V800" s="17"/>
      <c r="X800" s="23" t="s">
        <v>32</v>
      </c>
      <c r="Y800" s="20">
        <f>IF(B800="PAGADO",0,C805)</f>
        <v>-2500.0009999999993</v>
      </c>
      <c r="AA800" s="186" t="s">
        <v>20</v>
      </c>
      <c r="AB800" s="186"/>
      <c r="AC800" s="186"/>
      <c r="AD800" s="186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2500.0009999999993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2500.0009999999993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-2500.0009999999993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-2500.0009999999993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9" t="str">
        <f>IF(C805&lt;0,"NO PAGAR","COBRAR")</f>
        <v>NO PAGAR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9" t="str">
        <f>IF(Y805&lt;0,"NO PAGAR","COBRAR")</f>
        <v>NO PAGAR</v>
      </c>
      <c r="Y806" s="18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2500.0009999999993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2500.0009999999993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2500.0009999999993</v>
      </c>
      <c r="V827" s="17"/>
      <c r="X827" s="15" t="s">
        <v>18</v>
      </c>
      <c r="Y827" s="16">
        <f>SUM(Y808:Y826)</f>
        <v>2500.0009999999993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5" t="s">
        <v>31</v>
      </c>
      <c r="AB840" s="185"/>
      <c r="AC840" s="185"/>
    </row>
    <row r="841" spans="1:43" ht="15" customHeight="1">
      <c r="H841" s="76"/>
      <c r="I841" s="76"/>
      <c r="J841" s="76"/>
      <c r="V841" s="17"/>
      <c r="AA841" s="185"/>
      <c r="AB841" s="185"/>
      <c r="AC841" s="185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-2500.0009999999993</v>
      </c>
      <c r="E845" s="186" t="s">
        <v>20</v>
      </c>
      <c r="F845" s="186"/>
      <c r="G845" s="186"/>
      <c r="H845" s="186"/>
      <c r="V845" s="17"/>
      <c r="X845" s="23" t="s">
        <v>32</v>
      </c>
      <c r="Y845" s="20">
        <f>IF(B1645="PAGADO",0,C850)</f>
        <v>-2500.0009999999993</v>
      </c>
      <c r="AA845" s="186" t="s">
        <v>20</v>
      </c>
      <c r="AB845" s="186"/>
      <c r="AC845" s="186"/>
      <c r="AD845" s="186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2500.0009999999993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2500.0009999999993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-2500.0009999999993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-2500.0009999999993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7" t="str">
        <f>IF(Y850&lt;0,"NO PAGAR","COBRAR'")</f>
        <v>NO PAGAR</v>
      </c>
      <c r="Y851" s="18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7" t="str">
        <f>IF(C850&lt;0,"NO PAGAR","COBRAR'")</f>
        <v>NO PAGAR</v>
      </c>
      <c r="C852" s="18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2500.0009999999993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2500.0009999999993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2500.0009999999993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2500.0009999999993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8" t="s">
        <v>29</v>
      </c>
      <c r="AD888" s="188"/>
      <c r="AE888" s="188"/>
    </row>
    <row r="889" spans="2:41" ht="15" customHeight="1">
      <c r="H889" s="76" t="s">
        <v>28</v>
      </c>
      <c r="I889" s="76"/>
      <c r="J889" s="76"/>
      <c r="V889" s="17"/>
      <c r="AC889" s="188"/>
      <c r="AD889" s="188"/>
      <c r="AE889" s="188"/>
    </row>
    <row r="890" spans="2:41" ht="15" customHeight="1">
      <c r="H890" s="76"/>
      <c r="I890" s="76"/>
      <c r="J890" s="76"/>
      <c r="V890" s="17"/>
      <c r="AC890" s="188"/>
      <c r="AD890" s="188"/>
      <c r="AE890" s="18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-2500.0009999999993</v>
      </c>
      <c r="E894" s="186" t="s">
        <v>20</v>
      </c>
      <c r="F894" s="186"/>
      <c r="G894" s="186"/>
      <c r="H894" s="186"/>
      <c r="V894" s="17"/>
      <c r="X894" s="23" t="s">
        <v>32</v>
      </c>
      <c r="Y894" s="20">
        <f>IF(B894="PAGADO",0,C899)</f>
        <v>-2500.0009999999993</v>
      </c>
      <c r="AA894" s="186" t="s">
        <v>20</v>
      </c>
      <c r="AB894" s="186"/>
      <c r="AC894" s="186"/>
      <c r="AD894" s="186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2500.0009999999993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2500.0009999999993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-2500.0009999999993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-2500.0009999999993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9" t="str">
        <f>IF(C899&lt;0,"NO PAGAR","COBRAR")</f>
        <v>NO PAGAR</v>
      </c>
      <c r="C900" s="18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tr">
        <f>IF(Y899&lt;0,"NO PAGAR","COBRAR")</f>
        <v>NO PAGAR</v>
      </c>
      <c r="Y900" s="18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2500.0009999999993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2500.0009999999993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2500.0009999999993</v>
      </c>
      <c r="V921" s="17"/>
      <c r="X921" s="15" t="s">
        <v>18</v>
      </c>
      <c r="Y921" s="16">
        <f>SUM(Y902:Y920)</f>
        <v>2500.0009999999993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5" t="s">
        <v>31</v>
      </c>
      <c r="AB934" s="185"/>
      <c r="AC934" s="185"/>
    </row>
    <row r="935" spans="1:43" ht="15" customHeight="1">
      <c r="H935" s="76"/>
      <c r="I935" s="76"/>
      <c r="J935" s="76"/>
      <c r="V935" s="17"/>
      <c r="AA935" s="185"/>
      <c r="AB935" s="185"/>
      <c r="AC935" s="18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-2500.0009999999993</v>
      </c>
      <c r="E939" s="186" t="s">
        <v>20</v>
      </c>
      <c r="F939" s="186"/>
      <c r="G939" s="186"/>
      <c r="H939" s="186"/>
      <c r="V939" s="17"/>
      <c r="X939" s="23" t="s">
        <v>32</v>
      </c>
      <c r="Y939" s="20">
        <f>IF(B1739="PAGADO",0,C944)</f>
        <v>-2500.0009999999993</v>
      </c>
      <c r="AA939" s="186" t="s">
        <v>20</v>
      </c>
      <c r="AB939" s="186"/>
      <c r="AC939" s="186"/>
      <c r="AD939" s="18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2500.0009999999993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2500.0009999999993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-2500.0009999999993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-2500.0009999999993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7" t="str">
        <f>IF(Y944&lt;0,"NO PAGAR","COBRAR'")</f>
        <v>NO PAGAR</v>
      </c>
      <c r="Y945" s="18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7" t="str">
        <f>IF(C944&lt;0,"NO PAGAR","COBRAR'")</f>
        <v>NO PAGAR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2500.0009999999993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2500.0009999999993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2500.0009999999993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2500.0009999999993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8" t="s">
        <v>29</v>
      </c>
      <c r="AD981" s="188"/>
      <c r="AE981" s="188"/>
    </row>
    <row r="982" spans="2:41" ht="15" customHeight="1">
      <c r="H982" s="76" t="s">
        <v>28</v>
      </c>
      <c r="I982" s="76"/>
      <c r="J982" s="76"/>
      <c r="V982" s="17"/>
      <c r="AC982" s="188"/>
      <c r="AD982" s="188"/>
      <c r="AE982" s="188"/>
    </row>
    <row r="983" spans="2:41" ht="15" customHeight="1">
      <c r="H983" s="76"/>
      <c r="I983" s="76"/>
      <c r="J983" s="76"/>
      <c r="V983" s="17"/>
      <c r="AC983" s="188"/>
      <c r="AD983" s="188"/>
      <c r="AE983" s="18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-2500.0009999999993</v>
      </c>
      <c r="E987" s="186" t="s">
        <v>20</v>
      </c>
      <c r="F987" s="186"/>
      <c r="G987" s="186"/>
      <c r="H987" s="186"/>
      <c r="V987" s="17"/>
      <c r="X987" s="23" t="s">
        <v>32</v>
      </c>
      <c r="Y987" s="20">
        <f>IF(B987="PAGADO",0,C992)</f>
        <v>-2500.0009999999993</v>
      </c>
      <c r="AA987" s="186" t="s">
        <v>20</v>
      </c>
      <c r="AB987" s="186"/>
      <c r="AC987" s="186"/>
      <c r="AD987" s="18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2500.0009999999993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2500.0009999999993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-2500.0009999999993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-2500.0009999999993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9" t="str">
        <f>IF(C992&lt;0,"NO PAGAR","COBRAR")</f>
        <v>NO PAGAR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9" t="str">
        <f>IF(Y992&lt;0,"NO PAGAR","COBRAR")</f>
        <v>NO PAGAR</v>
      </c>
      <c r="Y993" s="18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2500.0009999999993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2500.0009999999993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2500.0009999999993</v>
      </c>
      <c r="V1014" s="17"/>
      <c r="X1014" s="15" t="s">
        <v>18</v>
      </c>
      <c r="Y1014" s="16">
        <f>SUM(Y995:Y1013)</f>
        <v>2500.0009999999993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5" t="s">
        <v>31</v>
      </c>
      <c r="AB1027" s="185"/>
      <c r="AC1027" s="185"/>
    </row>
    <row r="1028" spans="1:43" ht="15" customHeight="1">
      <c r="H1028" s="76"/>
      <c r="I1028" s="76"/>
      <c r="J1028" s="76"/>
      <c r="V1028" s="17"/>
      <c r="AA1028" s="185"/>
      <c r="AB1028" s="185"/>
      <c r="AC1028" s="18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-2500.0009999999993</v>
      </c>
      <c r="E1032" s="186" t="s">
        <v>20</v>
      </c>
      <c r="F1032" s="186"/>
      <c r="G1032" s="186"/>
      <c r="H1032" s="186"/>
      <c r="V1032" s="17"/>
      <c r="X1032" s="23" t="s">
        <v>32</v>
      </c>
      <c r="Y1032" s="20">
        <f>IF(B1832="PAGADO",0,C1037)</f>
        <v>-2500.0009999999993</v>
      </c>
      <c r="AA1032" s="186" t="s">
        <v>20</v>
      </c>
      <c r="AB1032" s="186"/>
      <c r="AC1032" s="186"/>
      <c r="AD1032" s="18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2500.0009999999993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2500.0009999999993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-2500.0009999999993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-2500.0009999999993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7" t="str">
        <f>IF(Y1037&lt;0,"NO PAGAR","COBRAR'")</f>
        <v>NO PAGAR</v>
      </c>
      <c r="Y1038" s="18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7" t="str">
        <f>IF(C1037&lt;0,"NO PAGAR","COBRAR'")</f>
        <v>NO PAGAR</v>
      </c>
      <c r="C1039" s="18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2500.0009999999993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2500.0009999999993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2500.0009999999993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2500.0009999999993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75" workbookViewId="0">
      <selection activeCell="X646" sqref="X64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28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628" zoomScale="70" zoomScaleNormal="70" workbookViewId="0">
      <selection activeCell="X506" sqref="X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IF(B1016="PAGADO",0,C235)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IF(B1108="PAGADO",0,C327)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IF(B1201="PAGADO",0,C420)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IF(B1397="PAGADO",0,C602)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20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5" t="s">
        <v>30</v>
      </c>
      <c r="I685" s="185"/>
      <c r="J685" s="185"/>
      <c r="V685" s="17"/>
      <c r="AA685" s="185" t="s">
        <v>31</v>
      </c>
      <c r="AB685" s="185"/>
      <c r="AC685" s="185"/>
    </row>
    <row r="686" spans="1:43">
      <c r="H686" s="185"/>
      <c r="I686" s="185"/>
      <c r="J686" s="185"/>
      <c r="V686" s="17"/>
      <c r="AA686" s="185"/>
      <c r="AB686" s="185"/>
      <c r="AC686" s="185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6" t="s">
        <v>20</v>
      </c>
      <c r="F690" s="186"/>
      <c r="G690" s="186"/>
      <c r="H690" s="186"/>
      <c r="V690" s="17"/>
      <c r="X690" s="23" t="s">
        <v>32</v>
      </c>
      <c r="Y690" s="20">
        <f>IF(B1490="PAGADO",0,C695)</f>
        <v>0</v>
      </c>
      <c r="AA690" s="186" t="s">
        <v>20</v>
      </c>
      <c r="AB690" s="186"/>
      <c r="AC690" s="186"/>
      <c r="AD690" s="186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7" t="str">
        <f>IF(Y695&lt;0,"NO PAGAR","COBRAR'")</f>
        <v>COBRAR'</v>
      </c>
      <c r="Y696" s="18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7" t="str">
        <f>IF(C695&lt;0,"NO PAGAR","COBRAR'")</f>
        <v>COBRAR'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8" t="s">
        <v>29</v>
      </c>
      <c r="AD732" s="188"/>
      <c r="AE732" s="188"/>
    </row>
    <row r="733" spans="8:31">
      <c r="H733" s="185" t="s">
        <v>28</v>
      </c>
      <c r="I733" s="185"/>
      <c r="J733" s="185"/>
      <c r="V733" s="17"/>
      <c r="AC733" s="188"/>
      <c r="AD733" s="188"/>
      <c r="AE733" s="188"/>
    </row>
    <row r="734" spans="8:31">
      <c r="H734" s="185"/>
      <c r="I734" s="185"/>
      <c r="J734" s="185"/>
      <c r="V734" s="17"/>
      <c r="AC734" s="188"/>
      <c r="AD734" s="188"/>
      <c r="AE734" s="188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6" t="s">
        <v>20</v>
      </c>
      <c r="F738" s="186"/>
      <c r="G738" s="186"/>
      <c r="H738" s="186"/>
      <c r="V738" s="17"/>
      <c r="X738" s="23" t="s">
        <v>32</v>
      </c>
      <c r="Y738" s="20">
        <f>IF(B738="PAGADO",0,C743)</f>
        <v>0</v>
      </c>
      <c r="AA738" s="186" t="s">
        <v>20</v>
      </c>
      <c r="AB738" s="186"/>
      <c r="AC738" s="186"/>
      <c r="AD738" s="186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9" t="str">
        <f>IF(C743&lt;0,"NO PAGAR","COBRAR")</f>
        <v>COBRAR</v>
      </c>
      <c r="C744" s="18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9" t="str">
        <f>IF(Y743&lt;0,"NO PAGAR","COBRAR")</f>
        <v>COBRAR</v>
      </c>
      <c r="Y744" s="18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5" t="s">
        <v>30</v>
      </c>
      <c r="I778" s="185"/>
      <c r="J778" s="185"/>
      <c r="V778" s="17"/>
      <c r="AA778" s="185" t="s">
        <v>31</v>
      </c>
      <c r="AB778" s="185"/>
      <c r="AC778" s="185"/>
    </row>
    <row r="779" spans="1:43">
      <c r="H779" s="185"/>
      <c r="I779" s="185"/>
      <c r="J779" s="185"/>
      <c r="V779" s="17"/>
      <c r="AA779" s="185"/>
      <c r="AB779" s="185"/>
      <c r="AC779" s="185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6" t="s">
        <v>20</v>
      </c>
      <c r="F783" s="186"/>
      <c r="G783" s="186"/>
      <c r="H783" s="186"/>
      <c r="V783" s="17"/>
      <c r="X783" s="23" t="s">
        <v>32</v>
      </c>
      <c r="Y783" s="20">
        <f>IF(B1583="PAGADO",0,C788)</f>
        <v>0</v>
      </c>
      <c r="AA783" s="186" t="s">
        <v>20</v>
      </c>
      <c r="AB783" s="186"/>
      <c r="AC783" s="186"/>
      <c r="AD783" s="186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7" t="str">
        <f>IF(Y788&lt;0,"NO PAGAR","COBRAR'")</f>
        <v>COBRAR'</v>
      </c>
      <c r="Y789" s="18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7" t="str">
        <f>IF(C788&lt;0,"NO PAGAR","COBRAR'")</f>
        <v>COBRAR'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8" t="s">
        <v>29</v>
      </c>
      <c r="AD825" s="188"/>
      <c r="AE825" s="188"/>
    </row>
    <row r="826" spans="2:41">
      <c r="H826" s="185" t="s">
        <v>28</v>
      </c>
      <c r="I826" s="185"/>
      <c r="J826" s="185"/>
      <c r="V826" s="17"/>
      <c r="AC826" s="188"/>
      <c r="AD826" s="188"/>
      <c r="AE826" s="188"/>
    </row>
    <row r="827" spans="2:41">
      <c r="H827" s="185"/>
      <c r="I827" s="185"/>
      <c r="J827" s="185"/>
      <c r="V827" s="17"/>
      <c r="AC827" s="188"/>
      <c r="AD827" s="188"/>
      <c r="AE827" s="188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6" t="s">
        <v>20</v>
      </c>
      <c r="F831" s="186"/>
      <c r="G831" s="186"/>
      <c r="H831" s="186"/>
      <c r="V831" s="17"/>
      <c r="X831" s="23" t="s">
        <v>32</v>
      </c>
      <c r="Y831" s="20">
        <f>IF(B831="PAGADO",0,C836)</f>
        <v>0</v>
      </c>
      <c r="AA831" s="186" t="s">
        <v>20</v>
      </c>
      <c r="AB831" s="186"/>
      <c r="AC831" s="186"/>
      <c r="AD831" s="186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9" t="str">
        <f>IF(C836&lt;0,"NO PAGAR","COBRAR")</f>
        <v>COBRAR</v>
      </c>
      <c r="C837" s="18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9" t="str">
        <f>IF(Y836&lt;0,"NO PAGAR","COBRAR")</f>
        <v>COBRAR</v>
      </c>
      <c r="Y837" s="18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5" t="s">
        <v>30</v>
      </c>
      <c r="I871" s="185"/>
      <c r="J871" s="185"/>
      <c r="V871" s="17"/>
      <c r="AA871" s="185" t="s">
        <v>31</v>
      </c>
      <c r="AB871" s="185"/>
      <c r="AC871" s="185"/>
    </row>
    <row r="872" spans="1:43">
      <c r="H872" s="185"/>
      <c r="I872" s="185"/>
      <c r="J872" s="185"/>
      <c r="V872" s="17"/>
      <c r="AA872" s="185"/>
      <c r="AB872" s="185"/>
      <c r="AC872" s="185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6" t="s">
        <v>20</v>
      </c>
      <c r="F876" s="186"/>
      <c r="G876" s="186"/>
      <c r="H876" s="186"/>
      <c r="V876" s="17"/>
      <c r="X876" s="23" t="s">
        <v>32</v>
      </c>
      <c r="Y876" s="20">
        <f>IF(B1676="PAGADO",0,C881)</f>
        <v>0</v>
      </c>
      <c r="AA876" s="186" t="s">
        <v>20</v>
      </c>
      <c r="AB876" s="186"/>
      <c r="AC876" s="186"/>
      <c r="AD876" s="186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7" t="str">
        <f>IF(Y881&lt;0,"NO PAGAR","COBRAR'")</f>
        <v>COBRAR'</v>
      </c>
      <c r="Y882" s="18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7" t="str">
        <f>IF(C881&lt;0,"NO PAGAR","COBRAR'")</f>
        <v>COBRAR'</v>
      </c>
      <c r="C883" s="18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8" t="s">
        <v>29</v>
      </c>
      <c r="AD919" s="188"/>
      <c r="AE919" s="188"/>
    </row>
    <row r="920" spans="2:41">
      <c r="H920" s="185" t="s">
        <v>28</v>
      </c>
      <c r="I920" s="185"/>
      <c r="J920" s="185"/>
      <c r="V920" s="17"/>
      <c r="AC920" s="188"/>
      <c r="AD920" s="188"/>
      <c r="AE920" s="188"/>
    </row>
    <row r="921" spans="2:41">
      <c r="H921" s="185"/>
      <c r="I921" s="185"/>
      <c r="J921" s="185"/>
      <c r="V921" s="17"/>
      <c r="AC921" s="188"/>
      <c r="AD921" s="188"/>
      <c r="AE921" s="188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6" t="s">
        <v>20</v>
      </c>
      <c r="F925" s="186"/>
      <c r="G925" s="186"/>
      <c r="H925" s="186"/>
      <c r="V925" s="17"/>
      <c r="X925" s="23" t="s">
        <v>32</v>
      </c>
      <c r="Y925" s="20">
        <f>IF(B925="PAGADO",0,C930)</f>
        <v>0</v>
      </c>
      <c r="AA925" s="186" t="s">
        <v>20</v>
      </c>
      <c r="AB925" s="186"/>
      <c r="AC925" s="186"/>
      <c r="AD925" s="186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9" t="str">
        <f>IF(C930&lt;0,"NO PAGAR","COBRAR")</f>
        <v>COBRAR</v>
      </c>
      <c r="C931" s="18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9" t="str">
        <f>IF(Y930&lt;0,"NO PAGAR","COBRAR")</f>
        <v>COBRAR</v>
      </c>
      <c r="Y931" s="18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5" t="s">
        <v>30</v>
      </c>
      <c r="I965" s="185"/>
      <c r="J965" s="185"/>
      <c r="V965" s="17"/>
      <c r="AA965" s="185" t="s">
        <v>31</v>
      </c>
      <c r="AB965" s="185"/>
      <c r="AC965" s="185"/>
    </row>
    <row r="966" spans="1:43">
      <c r="H966" s="185"/>
      <c r="I966" s="185"/>
      <c r="J966" s="185"/>
      <c r="V966" s="17"/>
      <c r="AA966" s="185"/>
      <c r="AB966" s="185"/>
      <c r="AC966" s="185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6" t="s">
        <v>20</v>
      </c>
      <c r="F970" s="186"/>
      <c r="G970" s="186"/>
      <c r="H970" s="186"/>
      <c r="V970" s="17"/>
      <c r="X970" s="23" t="s">
        <v>32</v>
      </c>
      <c r="Y970" s="20">
        <f>IF(B1770="PAGADO",0,C975)</f>
        <v>0</v>
      </c>
      <c r="AA970" s="186" t="s">
        <v>20</v>
      </c>
      <c r="AB970" s="186"/>
      <c r="AC970" s="186"/>
      <c r="AD970" s="186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7" t="str">
        <f>IF(Y975&lt;0,"NO PAGAR","COBRAR'")</f>
        <v>COBRAR'</v>
      </c>
      <c r="Y976" s="18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7" t="str">
        <f>IF(C975&lt;0,"NO PAGAR","COBRAR'")</f>
        <v>COBRAR'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8" t="s">
        <v>29</v>
      </c>
      <c r="AD1012" s="188"/>
      <c r="AE1012" s="188"/>
    </row>
    <row r="1013" spans="2:41">
      <c r="H1013" s="185" t="s">
        <v>28</v>
      </c>
      <c r="I1013" s="185"/>
      <c r="J1013" s="185"/>
      <c r="V1013" s="17"/>
      <c r="AC1013" s="188"/>
      <c r="AD1013" s="188"/>
      <c r="AE1013" s="188"/>
    </row>
    <row r="1014" spans="2:41">
      <c r="H1014" s="185"/>
      <c r="I1014" s="185"/>
      <c r="J1014" s="185"/>
      <c r="V1014" s="17"/>
      <c r="AC1014" s="188"/>
      <c r="AD1014" s="188"/>
      <c r="AE1014" s="188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6" t="s">
        <v>20</v>
      </c>
      <c r="F1018" s="186"/>
      <c r="G1018" s="186"/>
      <c r="H1018" s="186"/>
      <c r="V1018" s="17"/>
      <c r="X1018" s="23" t="s">
        <v>32</v>
      </c>
      <c r="Y1018" s="20">
        <f>IF(B1018="PAGADO",0,C1023)</f>
        <v>0</v>
      </c>
      <c r="AA1018" s="186" t="s">
        <v>20</v>
      </c>
      <c r="AB1018" s="186"/>
      <c r="AC1018" s="186"/>
      <c r="AD1018" s="186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9" t="str">
        <f>IF(C1023&lt;0,"NO PAGAR","COBRAR")</f>
        <v>COBRAR</v>
      </c>
      <c r="C1024" s="18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9" t="str">
        <f>IF(Y1023&lt;0,"NO PAGAR","COBRAR")</f>
        <v>COBRAR</v>
      </c>
      <c r="Y1024" s="18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5" t="s">
        <v>30</v>
      </c>
      <c r="I1058" s="185"/>
      <c r="J1058" s="185"/>
      <c r="V1058" s="17"/>
      <c r="AA1058" s="185" t="s">
        <v>31</v>
      </c>
      <c r="AB1058" s="185"/>
      <c r="AC1058" s="185"/>
    </row>
    <row r="1059" spans="2:41">
      <c r="H1059" s="185"/>
      <c r="I1059" s="185"/>
      <c r="J1059" s="185"/>
      <c r="V1059" s="17"/>
      <c r="AA1059" s="185"/>
      <c r="AB1059" s="185"/>
      <c r="AC1059" s="185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6" t="s">
        <v>20</v>
      </c>
      <c r="F1063" s="186"/>
      <c r="G1063" s="186"/>
      <c r="H1063" s="186"/>
      <c r="V1063" s="17"/>
      <c r="X1063" s="23" t="s">
        <v>32</v>
      </c>
      <c r="Y1063" s="20">
        <f>IF(B1863="PAGADO",0,C1068)</f>
        <v>0</v>
      </c>
      <c r="AA1063" s="186" t="s">
        <v>20</v>
      </c>
      <c r="AB1063" s="186"/>
      <c r="AC1063" s="186"/>
      <c r="AD1063" s="186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7" t="str">
        <f>IF(Y1068&lt;0,"NO PAGAR","COBRAR'")</f>
        <v>COBRAR'</v>
      </c>
      <c r="Y1069" s="18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7" t="str">
        <f>IF(C1068&lt;0,"NO PAGAR","COBRAR'")</f>
        <v>COBRAR'</v>
      </c>
      <c r="C1070" s="18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7" workbookViewId="0">
      <selection activeCell="A22" sqref="A22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/>
      <c r="G20" s="168">
        <v>1227.01</v>
      </c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/>
      <c r="G21" s="168">
        <v>400</v>
      </c>
      <c r="H21" s="168">
        <f t="shared" si="0"/>
        <v>400</v>
      </c>
    </row>
    <row r="22" spans="1:8">
      <c r="A22" s="3"/>
      <c r="B22" s="3"/>
      <c r="C22" s="3"/>
      <c r="D22" s="3"/>
      <c r="E22" s="47"/>
      <c r="F22" s="168"/>
      <c r="G22" s="168"/>
      <c r="H22" s="168">
        <f t="shared" si="0"/>
        <v>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3" t="s">
        <v>7</v>
      </c>
      <c r="C79" s="19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3" t="s">
        <v>7</v>
      </c>
      <c r="C96" s="195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>
      <c r="A62" s="29"/>
      <c r="E62" s="222"/>
      <c r="I62" s="30"/>
      <c r="J62" s="29"/>
      <c r="N62" s="22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>
      <c r="A85" s="29"/>
      <c r="E85" s="222"/>
      <c r="I85" s="30"/>
      <c r="J85" s="29"/>
      <c r="N85" s="22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>
      <c r="A109" s="29"/>
      <c r="E109" s="222"/>
      <c r="I109" s="30"/>
      <c r="J109" s="29"/>
      <c r="N109" s="22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>
      <c r="A132" s="29"/>
      <c r="E132" s="222"/>
      <c r="I132" s="30"/>
      <c r="J132" s="29"/>
      <c r="N132" s="22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1133</v>
      </c>
      <c r="O165" t="s">
        <v>59</v>
      </c>
      <c r="P165" s="212" t="s">
        <v>718</v>
      </c>
      <c r="Q165" s="212"/>
      <c r="R165" s="28"/>
    </row>
    <row r="166" spans="2:18" ht="15.7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3" t="s">
        <v>112</v>
      </c>
      <c r="E1" s="213"/>
      <c r="F1" s="213"/>
      <c r="N1" s="213" t="s">
        <v>112</v>
      </c>
      <c r="O1" s="213"/>
      <c r="P1" s="21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2023-08-04T16:44:50Z</dcterms:modified>
</cp:coreProperties>
</file>