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4" i="6" l="1"/>
  <c r="H31" i="23" l="1"/>
  <c r="H28" i="23"/>
  <c r="H29" i="23"/>
  <c r="H30" i="23"/>
  <c r="C672" i="1" l="1"/>
  <c r="C661" i="22"/>
  <c r="C647" i="2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4" i="22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/>
  <c r="C712" i="13" s="1"/>
  <c r="Y664" i="13" l="1"/>
  <c r="Y667" i="13" s="1"/>
  <c r="Y672" i="13"/>
  <c r="Y691" i="13" s="1"/>
  <c r="Y668" i="13" s="1"/>
  <c r="X672" i="13"/>
  <c r="Y669" i="13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C657" i="6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50" i="2" s="1"/>
  <c r="Y602" i="2"/>
  <c r="Y605" i="2" s="1"/>
  <c r="Y610" i="2"/>
  <c r="X610" i="2"/>
  <c r="Y619" i="6"/>
  <c r="C663" i="6" s="1"/>
  <c r="C682" i="6" s="1"/>
  <c r="C658" i="6" s="1"/>
  <c r="C659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3" i="6"/>
  <c r="Y663" i="6"/>
  <c r="Y682" i="6" s="1"/>
  <c r="Y658" i="6" s="1"/>
  <c r="B661" i="6"/>
  <c r="Y654" i="6"/>
  <c r="X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57" i="6"/>
  <c r="Y659" i="6" s="1"/>
  <c r="C710" i="6"/>
  <c r="C729" i="6" s="1"/>
  <c r="C706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2" i="6"/>
  <c r="C705" i="6" s="1"/>
  <c r="C707" i="6" s="1"/>
  <c r="X660" i="6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2" i="6"/>
  <c r="Y705" i="6" s="1"/>
  <c r="Y710" i="6"/>
  <c r="Y729" i="6" s="1"/>
  <c r="Y706" i="6" s="1"/>
  <c r="X710" i="6"/>
  <c r="C747" i="6"/>
  <c r="C750" i="6" s="1"/>
  <c r="B708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00" i="2" l="1"/>
  <c r="B749" i="2" s="1"/>
  <c r="Y707" i="6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749" i="2" l="1"/>
  <c r="C768" i="2" s="1"/>
  <c r="C744" i="2" s="1"/>
  <c r="C745" i="2" s="1"/>
  <c r="Y749" i="2" s="1"/>
  <c r="Y768" i="2" s="1"/>
  <c r="Y744" i="2" s="1"/>
  <c r="X701" i="2"/>
  <c r="X708" i="6"/>
  <c r="C756" i="6"/>
  <c r="C775" i="6" s="1"/>
  <c r="C751" i="6" s="1"/>
  <c r="C752" i="6" s="1"/>
  <c r="B756" i="6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Y740" i="2" l="1"/>
  <c r="C796" i="2" s="1"/>
  <c r="C815" i="2" s="1"/>
  <c r="C792" i="2" s="1"/>
  <c r="B747" i="2"/>
  <c r="X749" i="2"/>
  <c r="Y747" i="6"/>
  <c r="B754" i="6"/>
  <c r="X756" i="6"/>
  <c r="Y756" i="6"/>
  <c r="Y775" i="6" s="1"/>
  <c r="Y751" i="6" s="1"/>
  <c r="C467" i="1"/>
  <c r="B468" i="1" s="1"/>
  <c r="Y743" i="2"/>
  <c r="Y745" i="2" s="1"/>
  <c r="C788" i="2" s="1"/>
  <c r="C791" i="2" s="1"/>
  <c r="C793" i="2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3" i="6" l="1"/>
  <c r="C822" i="6" s="1"/>
  <c r="C799" i="6" s="1"/>
  <c r="Y750" i="6"/>
  <c r="Y752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Y796" i="2"/>
  <c r="Y815" i="2" s="1"/>
  <c r="Y792" i="2" s="1"/>
  <c r="C833" i="2"/>
  <c r="C836" i="2" s="1"/>
  <c r="B794" i="2"/>
  <c r="Y788" i="2"/>
  <c r="Y791" i="2" s="1"/>
  <c r="X796" i="2"/>
  <c r="B872" i="8"/>
  <c r="X853" i="7"/>
  <c r="B901" i="7"/>
  <c r="Y901" i="7"/>
  <c r="Y920" i="7" s="1"/>
  <c r="Y896" i="7" s="1"/>
  <c r="B899" i="7"/>
  <c r="Y892" i="7"/>
  <c r="Y895" i="7" s="1"/>
  <c r="X901" i="7"/>
  <c r="Y952" i="11"/>
  <c r="C795" i="6" l="1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795" i="6" l="1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12" i="8" l="1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1" i="6" l="1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47" i="6" l="1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45" i="6" l="1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63" i="8" l="1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11" i="8" l="1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59" i="8" l="1"/>
  <c r="C1059" i="8"/>
  <c r="C1078" i="8" s="1"/>
  <c r="C1054" i="8" s="1"/>
  <c r="C1055" i="8" s="1"/>
  <c r="B1057" i="8" s="1"/>
  <c r="C591" i="1"/>
  <c r="X595" i="1" s="1"/>
  <c r="Y894" i="6"/>
  <c r="X895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59" i="8" l="1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1055" i="8" l="1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39" i="6"/>
  <c r="X940" i="6" s="1"/>
  <c r="C990" i="6"/>
  <c r="C1009" i="6" s="1"/>
  <c r="C986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5" i="1"/>
  <c r="C982" i="6"/>
  <c r="C985" i="6" s="1"/>
  <c r="C987" i="6" s="1"/>
  <c r="C1027" i="6" s="1"/>
  <c r="C1030" i="6" s="1"/>
  <c r="Y1025" i="2"/>
  <c r="X1026" i="2" s="1"/>
  <c r="Y637" i="1" l="1"/>
  <c r="B681" i="1" s="1"/>
  <c r="Y982" i="6"/>
  <c r="Y985" i="6" s="1"/>
  <c r="B988" i="6"/>
  <c r="Y990" i="6"/>
  <c r="Y1009" i="6" s="1"/>
  <c r="Y986" i="6" s="1"/>
  <c r="X990" i="6"/>
  <c r="X638" i="1" l="1"/>
  <c r="C681" i="1"/>
  <c r="C700" i="1" s="1"/>
  <c r="C676" i="1" s="1"/>
  <c r="C677" i="1" s="1"/>
  <c r="Y672" i="1" s="1"/>
  <c r="Y987" i="6"/>
  <c r="X988" i="6" s="1"/>
  <c r="X681" i="1" l="1"/>
  <c r="Y681" i="1"/>
  <c r="Y700" i="1" s="1"/>
  <c r="Y676" i="1" s="1"/>
  <c r="B679" i="1"/>
  <c r="Y675" i="1"/>
  <c r="C728" i="1"/>
  <c r="C747" i="1" s="1"/>
  <c r="C724" i="1" s="1"/>
  <c r="C1036" i="6"/>
  <c r="C1055" i="6" s="1"/>
  <c r="C1031" i="6" s="1"/>
  <c r="C1032" i="6" s="1"/>
  <c r="B1034" i="6" s="1"/>
  <c r="B1036" i="6"/>
  <c r="Y677" i="1" l="1"/>
  <c r="C720" i="1" s="1"/>
  <c r="C723" i="1" s="1"/>
  <c r="C725" i="1" s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<sst xmlns="http://schemas.openxmlformats.org/spreadsheetml/2006/main" count="26784" uniqueCount="1214">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</sst>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0" applyNumberFormat="1"/>
    <xf numFmtId="44" fontId="0" fillId="0" borderId="0" xfId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668" workbookViewId="0">
      <selection activeCell="C685" sqref="C68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8" t="s">
        <v>29</v>
      </c>
      <c r="AD194" s="188"/>
      <c r="AE194" s="188"/>
    </row>
    <row r="195" spans="2:41" x14ac:dyDescent="0.25">
      <c r="H195" s="185" t="s">
        <v>28</v>
      </c>
      <c r="I195" s="185"/>
      <c r="J195" s="185"/>
      <c r="V195" s="17"/>
      <c r="AC195" s="188"/>
      <c r="AD195" s="188"/>
      <c r="AE195" s="188"/>
    </row>
    <row r="196" spans="2:41" x14ac:dyDescent="0.25">
      <c r="H196" s="185"/>
      <c r="I196" s="185"/>
      <c r="J196" s="185"/>
      <c r="V196" s="17"/>
      <c r="AC196" s="188"/>
      <c r="AD196" s="188"/>
      <c r="AE196" s="18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 x14ac:dyDescent="0.25">
      <c r="H241" s="185"/>
      <c r="I241" s="185"/>
      <c r="J241" s="185"/>
      <c r="V241" s="17"/>
      <c r="AA241" s="185"/>
      <c r="AB241" s="185"/>
      <c r="AC241" s="18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8" t="s">
        <v>29</v>
      </c>
      <c r="AD286" s="188"/>
      <c r="AE286" s="188"/>
    </row>
    <row r="287" spans="2:31" x14ac:dyDescent="0.25">
      <c r="H287" s="185" t="s">
        <v>28</v>
      </c>
      <c r="I287" s="185"/>
      <c r="J287" s="185"/>
      <c r="V287" s="17"/>
      <c r="AC287" s="188"/>
      <c r="AD287" s="188"/>
      <c r="AE287" s="188"/>
    </row>
    <row r="288" spans="2:31" x14ac:dyDescent="0.25">
      <c r="H288" s="185"/>
      <c r="I288" s="185"/>
      <c r="J288" s="185"/>
      <c r="V288" s="17"/>
      <c r="AC288" s="188"/>
      <c r="AD288" s="188"/>
      <c r="AE288" s="18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 x14ac:dyDescent="0.25">
      <c r="H333" s="185"/>
      <c r="I333" s="185"/>
      <c r="J333" s="185"/>
      <c r="V333" s="17"/>
      <c r="AA333" s="185"/>
      <c r="AB333" s="185"/>
      <c r="AC333" s="18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 x14ac:dyDescent="0.3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8" t="s">
        <v>29</v>
      </c>
      <c r="AD379" s="188"/>
      <c r="AE379" s="188"/>
    </row>
    <row r="380" spans="2:31" x14ac:dyDescent="0.25">
      <c r="H380" s="185" t="s">
        <v>28</v>
      </c>
      <c r="I380" s="185"/>
      <c r="J380" s="185"/>
      <c r="V380" s="17"/>
      <c r="AC380" s="188"/>
      <c r="AD380" s="188"/>
      <c r="AE380" s="188"/>
    </row>
    <row r="381" spans="2:31" x14ac:dyDescent="0.25">
      <c r="H381" s="185"/>
      <c r="I381" s="185"/>
      <c r="J381" s="185"/>
      <c r="V381" s="17"/>
      <c r="AC381" s="188"/>
      <c r="AD381" s="188"/>
      <c r="AE381" s="18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 x14ac:dyDescent="0.25">
      <c r="H426" s="185"/>
      <c r="I426" s="185"/>
      <c r="J426" s="185"/>
      <c r="V426" s="17"/>
      <c r="AA426" s="185"/>
      <c r="AB426" s="185"/>
      <c r="AC426" s="18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88" t="s">
        <v>29</v>
      </c>
      <c r="AD476" s="188"/>
      <c r="AE476" s="188"/>
    </row>
    <row r="477" spans="8:31" x14ac:dyDescent="0.25">
      <c r="H477" s="185" t="s">
        <v>28</v>
      </c>
      <c r="I477" s="185"/>
      <c r="J477" s="185"/>
      <c r="V477" s="17"/>
      <c r="AC477" s="188"/>
      <c r="AD477" s="188"/>
      <c r="AE477" s="188"/>
    </row>
    <row r="478" spans="8:31" x14ac:dyDescent="0.25">
      <c r="H478" s="185"/>
      <c r="I478" s="185"/>
      <c r="J478" s="185"/>
      <c r="V478" s="17"/>
      <c r="AC478" s="188"/>
      <c r="AD478" s="188"/>
      <c r="AE478" s="18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 x14ac:dyDescent="0.25">
      <c r="H523" s="185"/>
      <c r="I523" s="185"/>
      <c r="J523" s="185"/>
      <c r="V523" s="17"/>
      <c r="AA523" s="185"/>
      <c r="AB523" s="185"/>
      <c r="AC523" s="18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88" t="s">
        <v>29</v>
      </c>
      <c r="AD575" s="188"/>
      <c r="AE575" s="188"/>
    </row>
    <row r="576" spans="8:31" x14ac:dyDescent="0.25">
      <c r="H576" s="185" t="s">
        <v>28</v>
      </c>
      <c r="I576" s="185"/>
      <c r="J576" s="185"/>
      <c r="V576" s="17"/>
      <c r="AC576" s="188"/>
      <c r="AD576" s="188"/>
      <c r="AE576" s="188"/>
    </row>
    <row r="577" spans="2:41" x14ac:dyDescent="0.25">
      <c r="H577" s="185"/>
      <c r="I577" s="185"/>
      <c r="J577" s="185"/>
      <c r="V577" s="17"/>
      <c r="AC577" s="188"/>
      <c r="AD577" s="188"/>
      <c r="AE577" s="18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 x14ac:dyDescent="0.25">
      <c r="H622" s="185"/>
      <c r="I622" s="185"/>
      <c r="J622" s="185"/>
      <c r="V622" s="17"/>
      <c r="AA622" s="185"/>
      <c r="AB622" s="185"/>
      <c r="AC622" s="18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88" t="s">
        <v>29</v>
      </c>
      <c r="AD668" s="188"/>
      <c r="AE668" s="188"/>
    </row>
    <row r="669" spans="8:31" x14ac:dyDescent="0.25">
      <c r="H669" s="190" t="s">
        <v>28</v>
      </c>
      <c r="I669" s="190"/>
      <c r="J669" s="190"/>
      <c r="V669" s="17"/>
      <c r="AC669" s="188"/>
      <c r="AD669" s="188"/>
      <c r="AE669" s="188"/>
    </row>
    <row r="670" spans="8:31" x14ac:dyDescent="0.25">
      <c r="H670" s="190"/>
      <c r="I670" s="190"/>
      <c r="J670" s="190"/>
      <c r="V670" s="17"/>
      <c r="AC670" s="188"/>
      <c r="AD670" s="188"/>
      <c r="AE670" s="18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-2064.25</v>
      </c>
      <c r="AA674" s="186" t="s">
        <v>1178</v>
      </c>
      <c r="AB674" s="186"/>
      <c r="AC674" s="186"/>
      <c r="AD674" s="18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 x14ac:dyDescent="0.25">
      <c r="H708" s="185"/>
      <c r="I708" s="185"/>
      <c r="J708" s="185"/>
      <c r="V708" s="17"/>
      <c r="AA708" s="185"/>
      <c r="AB708" s="185"/>
      <c r="AC708" s="18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-2064.25</v>
      </c>
      <c r="AA712" s="186" t="s">
        <v>20</v>
      </c>
      <c r="AB712" s="186"/>
      <c r="AC712" s="186"/>
      <c r="AD712" s="18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88" t="s">
        <v>29</v>
      </c>
      <c r="AD754" s="188"/>
      <c r="AE754" s="188"/>
    </row>
    <row r="755" spans="2:41" x14ac:dyDescent="0.25">
      <c r="H755" s="185" t="s">
        <v>28</v>
      </c>
      <c r="I755" s="185"/>
      <c r="J755" s="185"/>
      <c r="V755" s="17"/>
      <c r="AC755" s="188"/>
      <c r="AD755" s="188"/>
      <c r="AE755" s="188"/>
    </row>
    <row r="756" spans="2:41" x14ac:dyDescent="0.25">
      <c r="H756" s="185"/>
      <c r="I756" s="185"/>
      <c r="J756" s="185"/>
      <c r="V756" s="17"/>
      <c r="AC756" s="188"/>
      <c r="AD756" s="188"/>
      <c r="AE756" s="18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-2064.25</v>
      </c>
      <c r="AA760" s="186" t="s">
        <v>20</v>
      </c>
      <c r="AB760" s="186"/>
      <c r="AC760" s="186"/>
      <c r="AD760" s="18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 x14ac:dyDescent="0.25">
      <c r="H801" s="185"/>
      <c r="I801" s="185"/>
      <c r="J801" s="185"/>
      <c r="V801" s="17"/>
      <c r="AA801" s="185"/>
      <c r="AB801" s="185"/>
      <c r="AC801" s="18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-2064.25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-2064.25</v>
      </c>
      <c r="AA805" s="186" t="s">
        <v>20</v>
      </c>
      <c r="AB805" s="186"/>
      <c r="AC805" s="186"/>
      <c r="AD805" s="18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88" t="s">
        <v>29</v>
      </c>
      <c r="AD847" s="188"/>
      <c r="AE847" s="188"/>
    </row>
    <row r="848" spans="2:31" x14ac:dyDescent="0.25">
      <c r="H848" s="185" t="s">
        <v>28</v>
      </c>
      <c r="I848" s="185"/>
      <c r="J848" s="185"/>
      <c r="V848" s="17"/>
      <c r="AC848" s="188"/>
      <c r="AD848" s="188"/>
      <c r="AE848" s="188"/>
    </row>
    <row r="849" spans="2:41" x14ac:dyDescent="0.25">
      <c r="H849" s="185"/>
      <c r="I849" s="185"/>
      <c r="J849" s="185"/>
      <c r="V849" s="17"/>
      <c r="AC849" s="188"/>
      <c r="AD849" s="188"/>
      <c r="AE849" s="18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-2064.25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-2064.25</v>
      </c>
      <c r="AA853" s="186" t="s">
        <v>20</v>
      </c>
      <c r="AB853" s="186"/>
      <c r="AC853" s="186"/>
      <c r="AD853" s="18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 x14ac:dyDescent="0.25">
      <c r="H894" s="185"/>
      <c r="I894" s="185"/>
      <c r="J894" s="185"/>
      <c r="V894" s="17"/>
      <c r="AA894" s="185"/>
      <c r="AB894" s="185"/>
      <c r="AC894" s="18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-2064.25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-2064.25</v>
      </c>
      <c r="AA898" s="186" t="s">
        <v>20</v>
      </c>
      <c r="AB898" s="186"/>
      <c r="AC898" s="186"/>
      <c r="AD898" s="18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88" t="s">
        <v>29</v>
      </c>
      <c r="AD941" s="188"/>
      <c r="AE941" s="188"/>
    </row>
    <row r="942" spans="8:31" x14ac:dyDescent="0.25">
      <c r="H942" s="185" t="s">
        <v>28</v>
      </c>
      <c r="I942" s="185"/>
      <c r="J942" s="185"/>
      <c r="V942" s="17"/>
      <c r="AC942" s="188"/>
      <c r="AD942" s="188"/>
      <c r="AE942" s="188"/>
    </row>
    <row r="943" spans="8:31" x14ac:dyDescent="0.25">
      <c r="H943" s="185"/>
      <c r="I943" s="185"/>
      <c r="J943" s="185"/>
      <c r="V943" s="17"/>
      <c r="AC943" s="188"/>
      <c r="AD943" s="188"/>
      <c r="AE943" s="18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-2064.25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-2064.25</v>
      </c>
      <c r="AA947" s="186" t="s">
        <v>20</v>
      </c>
      <c r="AB947" s="186"/>
      <c r="AC947" s="186"/>
      <c r="AD947" s="18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 x14ac:dyDescent="0.25">
      <c r="H988" s="185"/>
      <c r="I988" s="185"/>
      <c r="J988" s="185"/>
      <c r="V988" s="17"/>
      <c r="AA988" s="185"/>
      <c r="AB988" s="185"/>
      <c r="AC988" s="18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-2064.25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-2064.25</v>
      </c>
      <c r="AA992" s="186" t="s">
        <v>20</v>
      </c>
      <c r="AB992" s="186"/>
      <c r="AC992" s="186"/>
      <c r="AD992" s="18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88" t="s">
        <v>29</v>
      </c>
      <c r="AD1034" s="188"/>
      <c r="AE1034" s="188"/>
    </row>
    <row r="1035" spans="2:31" x14ac:dyDescent="0.25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 x14ac:dyDescent="0.25">
      <c r="H1036" s="185"/>
      <c r="I1036" s="185"/>
      <c r="J1036" s="185"/>
      <c r="V1036" s="17"/>
      <c r="AC1036" s="188"/>
      <c r="AD1036" s="188"/>
      <c r="AE1036" s="18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-2064.25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-2064.25</v>
      </c>
      <c r="AA1040" s="186" t="s">
        <v>20</v>
      </c>
      <c r="AB1040" s="186"/>
      <c r="AC1040" s="186"/>
      <c r="AD1040" s="18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 x14ac:dyDescent="0.25">
      <c r="H1081" s="185"/>
      <c r="I1081" s="185"/>
      <c r="J1081" s="185"/>
      <c r="V1081" s="17"/>
      <c r="AA1081" s="185"/>
      <c r="AB1081" s="185"/>
      <c r="AC1081" s="18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-2064.25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-2064.25</v>
      </c>
      <c r="AA1085" s="186" t="s">
        <v>20</v>
      </c>
      <c r="AB1085" s="186"/>
      <c r="AC1085" s="186"/>
      <c r="AD1085" s="18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666" zoomScale="89" zoomScaleNormal="89" workbookViewId="0">
      <selection activeCell="E676" sqref="E676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8" t="s">
        <v>29</v>
      </c>
      <c r="AD185" s="188"/>
      <c r="AE185" s="188"/>
    </row>
    <row r="186" spans="2:41" x14ac:dyDescent="0.25">
      <c r="H186" s="185" t="s">
        <v>28</v>
      </c>
      <c r="I186" s="185"/>
      <c r="J186" s="185"/>
      <c r="V186" s="17"/>
      <c r="AC186" s="188"/>
      <c r="AD186" s="188"/>
      <c r="AE186" s="188"/>
    </row>
    <row r="187" spans="2:41" x14ac:dyDescent="0.25">
      <c r="H187" s="185"/>
      <c r="I187" s="185"/>
      <c r="J187" s="185"/>
      <c r="V187" s="17"/>
      <c r="AC187" s="188"/>
      <c r="AD187" s="188"/>
      <c r="AE187" s="18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 x14ac:dyDescent="0.25">
      <c r="H232" s="185"/>
      <c r="I232" s="185"/>
      <c r="J232" s="185"/>
      <c r="V232" s="17"/>
      <c r="AA232" s="185"/>
      <c r="AB232" s="185"/>
      <c r="AC232" s="18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8" t="s">
        <v>29</v>
      </c>
      <c r="AD277" s="188"/>
      <c r="AE277" s="188"/>
    </row>
    <row r="278" spans="2:41" x14ac:dyDescent="0.25">
      <c r="H278" s="185" t="s">
        <v>28</v>
      </c>
      <c r="I278" s="185"/>
      <c r="J278" s="185"/>
      <c r="V278" s="17"/>
      <c r="AC278" s="188"/>
      <c r="AD278" s="188"/>
      <c r="AE278" s="188"/>
    </row>
    <row r="279" spans="2:41" x14ac:dyDescent="0.25">
      <c r="H279" s="185"/>
      <c r="I279" s="185"/>
      <c r="J279" s="185"/>
      <c r="V279" s="17"/>
      <c r="AC279" s="188"/>
      <c r="AD279" s="188"/>
      <c r="AE279" s="18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 x14ac:dyDescent="0.25">
      <c r="H324" s="185"/>
      <c r="I324" s="185"/>
      <c r="J324" s="185"/>
      <c r="V324" s="17"/>
      <c r="AA324" s="185"/>
      <c r="AB324" s="185"/>
      <c r="AC324" s="18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5" t="s">
        <v>28</v>
      </c>
      <c r="I371" s="185"/>
      <c r="J371" s="185"/>
      <c r="V371" s="17"/>
    </row>
    <row r="372" spans="2:41" x14ac:dyDescent="0.25">
      <c r="H372" s="185"/>
      <c r="I372" s="185"/>
      <c r="J372" s="185"/>
      <c r="V372" s="17"/>
    </row>
    <row r="373" spans="2:41" x14ac:dyDescent="0.25">
      <c r="V373" s="17"/>
      <c r="AA373" s="106"/>
      <c r="AB373" s="106"/>
      <c r="AC373" s="196" t="s">
        <v>29</v>
      </c>
      <c r="AD373" s="196"/>
      <c r="AE373" s="196"/>
    </row>
    <row r="374" spans="2:41" x14ac:dyDescent="0.25">
      <c r="V374" s="17"/>
      <c r="AA374" s="106"/>
      <c r="AB374" s="106"/>
      <c r="AC374" s="196"/>
      <c r="AD374" s="196"/>
      <c r="AE374" s="196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 x14ac:dyDescent="0.3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 x14ac:dyDescent="0.4">
      <c r="H412" s="76"/>
      <c r="I412" s="76"/>
      <c r="J412" s="76"/>
      <c r="V412" s="17"/>
      <c r="AA412" s="185"/>
      <c r="AB412" s="185"/>
      <c r="AC412" s="18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 x14ac:dyDescent="0.4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 x14ac:dyDescent="0.4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88" t="s">
        <v>29</v>
      </c>
      <c r="AD545" s="188"/>
      <c r="AE545" s="188"/>
    </row>
    <row r="546" spans="2:41" ht="21.75" customHeight="1" x14ac:dyDescent="0.4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 x14ac:dyDescent="0.4">
      <c r="H547" s="76"/>
      <c r="I547" s="76"/>
      <c r="J547" s="76"/>
      <c r="V547" s="17"/>
      <c r="AC547" s="188"/>
      <c r="AD547" s="188"/>
      <c r="AE547" s="18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88" t="s">
        <v>29</v>
      </c>
      <c r="AD626" s="188"/>
      <c r="AE626" s="188"/>
    </row>
    <row r="627" spans="2:41" ht="27" customHeight="1" x14ac:dyDescent="0.4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 x14ac:dyDescent="0.4">
      <c r="H628" s="76"/>
      <c r="I628" s="76"/>
      <c r="J628" s="76"/>
      <c r="V628" s="17"/>
      <c r="AC628" s="188"/>
      <c r="AD628" s="188"/>
      <c r="AE628" s="18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 x14ac:dyDescent="0.4">
      <c r="H668" s="76"/>
      <c r="I668" s="76"/>
      <c r="J668" s="76"/>
      <c r="V668" s="17"/>
      <c r="AA668" s="185"/>
      <c r="AB668" s="185"/>
      <c r="AC668" s="18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32</v>
      </c>
      <c r="C672" s="20">
        <f>IF(X632="PAGADO",0,Y637)</f>
        <v>703.53</v>
      </c>
      <c r="E672" s="186" t="s">
        <v>1202</v>
      </c>
      <c r="F672" s="186"/>
      <c r="G672" s="186"/>
      <c r="H672" s="186"/>
      <c r="V672" s="17"/>
      <c r="X672" s="23" t="s">
        <v>32</v>
      </c>
      <c r="Y672" s="20">
        <f>IF(B1472="PAGADO",0,C677)</f>
        <v>997.4</v>
      </c>
      <c r="AA672" s="186" t="s">
        <v>20</v>
      </c>
      <c r="AB672" s="186"/>
      <c r="AC672" s="186"/>
      <c r="AD672" s="186"/>
    </row>
    <row r="673" spans="2:41" x14ac:dyDescent="0.25">
      <c r="B673" s="1" t="s">
        <v>0</v>
      </c>
      <c r="C673" s="19">
        <f>H688</f>
        <v>293.87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" t="s">
        <v>24</v>
      </c>
      <c r="C675" s="19">
        <f>IF(C672&gt;0,C672+C673,C673)</f>
        <v>997.4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997.4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6" t="s">
        <v>26</v>
      </c>
      <c r="C677" s="21">
        <f>C675-C676</f>
        <v>997.4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997.4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 x14ac:dyDescent="0.3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82" t="s">
        <v>7</v>
      </c>
      <c r="F688" s="183"/>
      <c r="G688" s="184"/>
      <c r="H688" s="5">
        <f>SUM(H674:H687)</f>
        <v>293.87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 x14ac:dyDescent="0.25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 x14ac:dyDescent="0.25">
      <c r="B691" s="12"/>
      <c r="C691" s="10"/>
      <c r="V691" s="17"/>
      <c r="X691" s="12"/>
      <c r="Y691" s="10"/>
    </row>
    <row r="692" spans="2:41" x14ac:dyDescent="0.25">
      <c r="B692" s="12"/>
      <c r="C692" s="10"/>
      <c r="V692" s="17"/>
      <c r="X692" s="12"/>
      <c r="Y692" s="10"/>
    </row>
    <row r="693" spans="2:41" x14ac:dyDescent="0.25">
      <c r="B693" s="12"/>
      <c r="C693" s="10"/>
      <c r="E693" s="14"/>
      <c r="V693" s="17"/>
      <c r="X693" s="12"/>
      <c r="Y693" s="10"/>
      <c r="AA693" s="14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1"/>
      <c r="C699" s="10"/>
      <c r="V699" s="17"/>
      <c r="X699" s="11"/>
      <c r="Y699" s="10"/>
    </row>
    <row r="700" spans="2:41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 x14ac:dyDescent="0.25">
      <c r="E701" s="1" t="s">
        <v>19</v>
      </c>
      <c r="V701" s="17"/>
      <c r="AA701" s="1" t="s">
        <v>19</v>
      </c>
    </row>
    <row r="702" spans="2:41" x14ac:dyDescent="0.25">
      <c r="V702" s="17"/>
    </row>
    <row r="703" spans="2:41" x14ac:dyDescent="0.25">
      <c r="V703" s="17"/>
    </row>
    <row r="704" spans="2:41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88" t="s">
        <v>29</v>
      </c>
      <c r="AD714" s="188"/>
      <c r="AE714" s="188"/>
    </row>
    <row r="715" spans="2:31" ht="15" customHeight="1" x14ac:dyDescent="0.4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 x14ac:dyDescent="0.4">
      <c r="H716" s="76"/>
      <c r="I716" s="76"/>
      <c r="J716" s="76"/>
      <c r="V716" s="17"/>
      <c r="AC716" s="188"/>
      <c r="AD716" s="188"/>
      <c r="AE716" s="18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997.4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997.4</v>
      </c>
      <c r="AA720" s="186" t="s">
        <v>20</v>
      </c>
      <c r="AB720" s="186"/>
      <c r="AC720" s="186"/>
      <c r="AD720" s="186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997.4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997.4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997.4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997.4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15" customHeight="1" x14ac:dyDescent="0.4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 x14ac:dyDescent="0.4">
      <c r="H761" s="76"/>
      <c r="I761" s="76"/>
      <c r="J761" s="76"/>
      <c r="V761" s="17"/>
      <c r="AA761" s="185"/>
      <c r="AB761" s="185"/>
      <c r="AC761" s="185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997.4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997.4</v>
      </c>
      <c r="AA765" s="186" t="s">
        <v>20</v>
      </c>
      <c r="AB765" s="186"/>
      <c r="AC765" s="186"/>
      <c r="AD765" s="186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997.4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997.4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997.4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997.4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88" t="s">
        <v>29</v>
      </c>
      <c r="AD807" s="188"/>
      <c r="AE807" s="188"/>
    </row>
    <row r="808" spans="2:41" ht="15" customHeight="1" x14ac:dyDescent="0.4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 x14ac:dyDescent="0.4">
      <c r="H809" s="76"/>
      <c r="I809" s="76"/>
      <c r="J809" s="76"/>
      <c r="V809" s="17"/>
      <c r="AC809" s="188"/>
      <c r="AD809" s="188"/>
      <c r="AE809" s="188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997.4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997.4</v>
      </c>
      <c r="AA813" s="186" t="s">
        <v>20</v>
      </c>
      <c r="AB813" s="186"/>
      <c r="AC813" s="186"/>
      <c r="AD813" s="186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997.4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997.4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997.4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997.4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 x14ac:dyDescent="0.4">
      <c r="H854" s="76"/>
      <c r="I854" s="76"/>
      <c r="J854" s="76"/>
      <c r="V854" s="17"/>
      <c r="AA854" s="185"/>
      <c r="AB854" s="185"/>
      <c r="AC854" s="185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997.4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997.4</v>
      </c>
      <c r="AA858" s="186" t="s">
        <v>20</v>
      </c>
      <c r="AB858" s="186"/>
      <c r="AC858" s="186"/>
      <c r="AD858" s="186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997.4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997.4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997.4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997.4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88" t="s">
        <v>29</v>
      </c>
      <c r="AD901" s="188"/>
      <c r="AE901" s="188"/>
    </row>
    <row r="902" spans="2:41" ht="15" customHeight="1" x14ac:dyDescent="0.4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 x14ac:dyDescent="0.4">
      <c r="H903" s="76"/>
      <c r="I903" s="76"/>
      <c r="J903" s="76"/>
      <c r="V903" s="17"/>
      <c r="AC903" s="188"/>
      <c r="AD903" s="188"/>
      <c r="AE903" s="188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997.4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997.4</v>
      </c>
      <c r="AA907" s="186" t="s">
        <v>20</v>
      </c>
      <c r="AB907" s="186"/>
      <c r="AC907" s="186"/>
      <c r="AD907" s="186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997.4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997.4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997.4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997.4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 x14ac:dyDescent="0.4">
      <c r="H948" s="76"/>
      <c r="I948" s="76"/>
      <c r="J948" s="76"/>
      <c r="V948" s="17"/>
      <c r="AA948" s="185"/>
      <c r="AB948" s="185"/>
      <c r="AC948" s="185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997.4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997.4</v>
      </c>
      <c r="AA952" s="186" t="s">
        <v>20</v>
      </c>
      <c r="AB952" s="186"/>
      <c r="AC952" s="186"/>
      <c r="AD952" s="186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997.4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997.4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997.4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997.4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88" t="s">
        <v>29</v>
      </c>
      <c r="AD994" s="188"/>
      <c r="AE994" s="188"/>
    </row>
    <row r="995" spans="2:41" ht="15" customHeight="1" x14ac:dyDescent="0.4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 x14ac:dyDescent="0.4">
      <c r="H996" s="76"/>
      <c r="I996" s="76"/>
      <c r="J996" s="76"/>
      <c r="V996" s="17"/>
      <c r="AC996" s="188"/>
      <c r="AD996" s="188"/>
      <c r="AE996" s="188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997.4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997.4</v>
      </c>
      <c r="AA1000" s="186" t="s">
        <v>20</v>
      </c>
      <c r="AB1000" s="186"/>
      <c r="AC1000" s="186"/>
      <c r="AD1000" s="186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997.4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997.4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997.4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997.4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 x14ac:dyDescent="0.4">
      <c r="H1041" s="76"/>
      <c r="I1041" s="76"/>
      <c r="J1041" s="76"/>
      <c r="V1041" s="17"/>
      <c r="AA1041" s="185"/>
      <c r="AB1041" s="185"/>
      <c r="AC1041" s="185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997.4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997.4</v>
      </c>
      <c r="AA1045" s="186" t="s">
        <v>20</v>
      </c>
      <c r="AB1045" s="186"/>
      <c r="AC1045" s="186"/>
      <c r="AD1045" s="186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997.4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997.4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997.4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997.4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636" zoomScale="80" zoomScaleNormal="80" zoomScalePageLayoutView="118" workbookViewId="0">
      <selection activeCell="H650" sqref="H6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88" t="s">
        <v>29</v>
      </c>
      <c r="AD97" s="188"/>
      <c r="AE97" s="188"/>
    </row>
    <row r="98" spans="2:41" x14ac:dyDescent="0.25">
      <c r="H98" s="185" t="s">
        <v>28</v>
      </c>
      <c r="I98" s="185"/>
      <c r="J98" s="185"/>
      <c r="V98" s="17"/>
      <c r="AC98" s="188"/>
      <c r="AD98" s="188"/>
      <c r="AE98" s="188"/>
    </row>
    <row r="99" spans="2:41" x14ac:dyDescent="0.25">
      <c r="H99" s="185"/>
      <c r="I99" s="185"/>
      <c r="J99" s="185"/>
      <c r="V99" s="17"/>
      <c r="AC99" s="188"/>
      <c r="AD99" s="188"/>
      <c r="AE99" s="18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 x14ac:dyDescent="0.25">
      <c r="H132" s="185"/>
      <c r="I132" s="185"/>
      <c r="J132" s="185"/>
      <c r="V132" s="17"/>
      <c r="AA132" s="185"/>
      <c r="AB132" s="185"/>
      <c r="AC132" s="18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88" t="s">
        <v>29</v>
      </c>
      <c r="AD170" s="188"/>
      <c r="AE170" s="188"/>
    </row>
    <row r="171" spans="2:31" x14ac:dyDescent="0.25">
      <c r="H171" s="185" t="s">
        <v>28</v>
      </c>
      <c r="I171" s="185"/>
      <c r="J171" s="185"/>
      <c r="V171" s="17"/>
      <c r="AC171" s="188"/>
      <c r="AD171" s="188"/>
      <c r="AE171" s="188"/>
    </row>
    <row r="172" spans="2:31" x14ac:dyDescent="0.25">
      <c r="H172" s="185"/>
      <c r="I172" s="185"/>
      <c r="J172" s="185"/>
      <c r="V172" s="17"/>
      <c r="AC172" s="188"/>
      <c r="AD172" s="188"/>
      <c r="AE172" s="18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 x14ac:dyDescent="0.25">
      <c r="H217" s="185"/>
      <c r="I217" s="185"/>
      <c r="J217" s="185"/>
      <c r="V217" s="17"/>
      <c r="AA217" s="185"/>
      <c r="AB217" s="185"/>
      <c r="AC217" s="18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88" t="s">
        <v>29</v>
      </c>
      <c r="AD262" s="188"/>
      <c r="AE262" s="188"/>
    </row>
    <row r="263" spans="2:41" x14ac:dyDescent="0.25">
      <c r="H263" s="185" t="s">
        <v>28</v>
      </c>
      <c r="I263" s="185"/>
      <c r="J263" s="185"/>
      <c r="V263" s="17"/>
      <c r="AC263" s="188"/>
      <c r="AD263" s="188"/>
      <c r="AE263" s="188"/>
    </row>
    <row r="264" spans="2:41" x14ac:dyDescent="0.25">
      <c r="H264" s="185"/>
      <c r="I264" s="185"/>
      <c r="J264" s="185"/>
      <c r="V264" s="17"/>
      <c r="AC264" s="188"/>
      <c r="AD264" s="188"/>
      <c r="AE264" s="18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 x14ac:dyDescent="0.25">
      <c r="H309" s="185"/>
      <c r="I309" s="185"/>
      <c r="J309" s="185"/>
      <c r="V309" s="17"/>
      <c r="AA309" s="185"/>
      <c r="AB309" s="185"/>
      <c r="AC309" s="18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99" t="s">
        <v>64</v>
      </c>
      <c r="AC358" s="196" t="s">
        <v>29</v>
      </c>
      <c r="AD358" s="196"/>
      <c r="AE358" s="196"/>
    </row>
    <row r="359" spans="2:41" x14ac:dyDescent="0.25">
      <c r="V359" s="17"/>
      <c r="X359" s="199"/>
      <c r="AC359" s="196"/>
      <c r="AD359" s="196"/>
      <c r="AE359" s="196"/>
    </row>
    <row r="360" spans="2:41" ht="23.25" x14ac:dyDescent="0.35">
      <c r="B360" s="22" t="s">
        <v>64</v>
      </c>
      <c r="V360" s="17"/>
      <c r="X360" s="199"/>
      <c r="AC360" s="196"/>
      <c r="AD360" s="196"/>
      <c r="AE360" s="196"/>
    </row>
    <row r="361" spans="2:41" ht="23.25" x14ac:dyDescent="0.3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85" t="s">
        <v>31</v>
      </c>
      <c r="AB394" s="185"/>
      <c r="AC394" s="185"/>
    </row>
    <row r="395" spans="1:43" ht="15" customHeight="1" x14ac:dyDescent="0.4">
      <c r="H395" s="76"/>
      <c r="I395" s="76"/>
      <c r="J395" s="76"/>
      <c r="V395" s="17"/>
      <c r="AA395" s="185"/>
      <c r="AB395" s="185"/>
      <c r="AC395" s="185"/>
    </row>
    <row r="396" spans="1:43" x14ac:dyDescent="0.25">
      <c r="B396" s="198" t="s">
        <v>64</v>
      </c>
      <c r="F396" s="197" t="s">
        <v>30</v>
      </c>
      <c r="G396" s="197"/>
      <c r="H396" s="197"/>
      <c r="V396" s="17"/>
    </row>
    <row r="397" spans="1:43" x14ac:dyDescent="0.25">
      <c r="B397" s="198"/>
      <c r="F397" s="197"/>
      <c r="G397" s="197"/>
      <c r="H397" s="197"/>
      <c r="V397" s="17"/>
    </row>
    <row r="398" spans="1:43" ht="26.25" customHeight="1" x14ac:dyDescent="0.35">
      <c r="B398" s="198"/>
      <c r="F398" s="197"/>
      <c r="G398" s="197"/>
      <c r="H398" s="19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88" t="s">
        <v>29</v>
      </c>
      <c r="AC434" s="188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 x14ac:dyDescent="0.4">
      <c r="H472" s="76"/>
      <c r="J472" s="76"/>
      <c r="V472" s="17"/>
      <c r="AA472" s="185"/>
      <c r="AB472" s="185"/>
      <c r="AC472" s="18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88" t="s">
        <v>29</v>
      </c>
      <c r="AD514" s="188"/>
      <c r="AE514" s="188"/>
    </row>
    <row r="515" spans="2:41" ht="24" customHeight="1" x14ac:dyDescent="0.4">
      <c r="H515" s="76" t="s">
        <v>28</v>
      </c>
      <c r="J515" s="76"/>
      <c r="V515" s="17"/>
      <c r="AC515" s="188"/>
      <c r="AD515" s="188"/>
      <c r="AE515" s="18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88" t="s">
        <v>29</v>
      </c>
      <c r="AD596" s="188"/>
      <c r="AE596" s="188"/>
    </row>
    <row r="597" spans="2:41" ht="21" customHeight="1" x14ac:dyDescent="0.4">
      <c r="H597" s="76" t="s">
        <v>28</v>
      </c>
      <c r="J597" s="76"/>
      <c r="V597" s="17"/>
      <c r="AC597" s="188"/>
      <c r="AD597" s="188"/>
      <c r="AE597" s="188"/>
    </row>
    <row r="598" spans="2:41" ht="15" customHeight="1" x14ac:dyDescent="0.4">
      <c r="H598" s="76"/>
      <c r="J598" s="76"/>
      <c r="V598" s="17"/>
      <c r="AC598" s="188"/>
      <c r="AD598" s="188"/>
      <c r="AE598" s="18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 x14ac:dyDescent="0.4">
      <c r="H643" s="76"/>
      <c r="J643" s="76"/>
      <c r="V643" s="17"/>
      <c r="AA643" s="185"/>
      <c r="AB643" s="185"/>
      <c r="AC643" s="185"/>
    </row>
    <row r="644" spans="2:41" x14ac:dyDescent="0.25">
      <c r="V644" s="17"/>
    </row>
    <row r="645" spans="2:41" x14ac:dyDescent="0.25">
      <c r="V645" s="17"/>
    </row>
    <row r="646" spans="2:41" ht="23.25" x14ac:dyDescent="0.35">
      <c r="B646" s="24" t="s">
        <v>68</v>
      </c>
      <c r="V646" s="17"/>
      <c r="X646" s="22" t="s">
        <v>68</v>
      </c>
    </row>
    <row r="647" spans="2:41" ht="23.25" x14ac:dyDescent="0.35">
      <c r="B647" s="23" t="s">
        <v>32</v>
      </c>
      <c r="C647" s="20">
        <f>IF(X602="PAGADO",0,Y607)</f>
        <v>-6649.4602550000018</v>
      </c>
      <c r="E647" s="186" t="s">
        <v>273</v>
      </c>
      <c r="F647" s="186"/>
      <c r="G647" s="186"/>
      <c r="H647" s="186"/>
      <c r="V647" s="17"/>
      <c r="X647" s="23" t="s">
        <v>32</v>
      </c>
      <c r="Y647" s="20">
        <f>IF(B1447="PAGADO",0,C652)</f>
        <v>-6579.4602550000018</v>
      </c>
      <c r="AA647" s="186" t="s">
        <v>20</v>
      </c>
      <c r="AB647" s="186"/>
      <c r="AC647" s="186"/>
      <c r="AD647" s="186"/>
    </row>
    <row r="648" spans="2:41" x14ac:dyDescent="0.25">
      <c r="B648" s="1" t="s">
        <v>0</v>
      </c>
      <c r="C648" s="19">
        <f>H663</f>
        <v>170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 x14ac:dyDescent="0.25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170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" t="s">
        <v>9</v>
      </c>
      <c r="C651" s="20">
        <f>C675</f>
        <v>6749.4602550000018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6579.4602550000018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26</v>
      </c>
      <c r="C652" s="21">
        <f>C650-C651</f>
        <v>-6579.4602550000018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-6579.4602550000018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 x14ac:dyDescent="0.3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 x14ac:dyDescent="0.3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9" t="str">
        <f>IF(Y607&lt;0,"SALDO ADELANTADO","SALDO A FAVOR '")</f>
        <v>SALDO ADELANTADO</v>
      </c>
      <c r="C656" s="10">
        <f>IF(Y607&lt;=0,Y607*-1)</f>
        <v>6649.4602550000018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6579.4602550000018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10</v>
      </c>
      <c r="C657" s="10">
        <f>R665</f>
        <v>100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16</v>
      </c>
      <c r="C663" s="10"/>
      <c r="E663" s="182" t="s">
        <v>7</v>
      </c>
      <c r="F663" s="183"/>
      <c r="G663" s="184"/>
      <c r="H663" s="5">
        <f>SUM(H649:H662)</f>
        <v>170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 x14ac:dyDescent="0.25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 x14ac:dyDescent="0.25">
      <c r="B665" s="12"/>
      <c r="C665" s="10"/>
      <c r="N665" s="182" t="s">
        <v>7</v>
      </c>
      <c r="O665" s="183"/>
      <c r="P665" s="183"/>
      <c r="Q665" s="184"/>
      <c r="R665" s="18">
        <f>SUM(R649:R664)</f>
        <v>100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E668" s="14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1"/>
      <c r="C674" s="10"/>
      <c r="V674" s="17"/>
      <c r="X674" s="11"/>
      <c r="Y674" s="10"/>
    </row>
    <row r="675" spans="2:27" x14ac:dyDescent="0.25">
      <c r="B675" s="15" t="s">
        <v>18</v>
      </c>
      <c r="C675" s="16">
        <f>SUM(C656:C674)</f>
        <v>6749.4602550000018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6579.4602550000018</v>
      </c>
      <c r="Z675" t="s">
        <v>22</v>
      </c>
      <c r="AA675" t="s">
        <v>21</v>
      </c>
    </row>
    <row r="676" spans="2:27" x14ac:dyDescent="0.25">
      <c r="E676" s="1" t="s">
        <v>19</v>
      </c>
      <c r="V676" s="17"/>
      <c r="AA676" s="1" t="s">
        <v>19</v>
      </c>
    </row>
    <row r="677" spans="2:27" x14ac:dyDescent="0.25">
      <c r="V677" s="17"/>
    </row>
    <row r="678" spans="2:27" x14ac:dyDescent="0.25">
      <c r="V678" s="17"/>
    </row>
    <row r="679" spans="2:27" x14ac:dyDescent="0.25">
      <c r="V679" s="17"/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ht="26.25" x14ac:dyDescent="0.4">
      <c r="I687" s="76"/>
      <c r="V687" s="17"/>
    </row>
    <row r="688" spans="2:27" ht="26.25" x14ac:dyDescent="0.4">
      <c r="I688" s="76"/>
      <c r="V688" s="17"/>
    </row>
    <row r="689" spans="2:41" x14ac:dyDescent="0.25">
      <c r="V689" s="17"/>
      <c r="AC689" s="188" t="s">
        <v>29</v>
      </c>
      <c r="AD689" s="188"/>
      <c r="AE689" s="188"/>
    </row>
    <row r="690" spans="2:41" ht="15" customHeight="1" x14ac:dyDescent="0.4">
      <c r="H690" s="76" t="s">
        <v>28</v>
      </c>
      <c r="J690" s="76"/>
      <c r="V690" s="17"/>
      <c r="AC690" s="188"/>
      <c r="AD690" s="188"/>
      <c r="AE690" s="188"/>
    </row>
    <row r="691" spans="2:41" ht="15" customHeight="1" x14ac:dyDescent="0.4">
      <c r="H691" s="76"/>
      <c r="J691" s="76"/>
      <c r="V691" s="17"/>
      <c r="AC691" s="188"/>
      <c r="AD691" s="188"/>
      <c r="AE691" s="188"/>
    </row>
    <row r="692" spans="2:41" x14ac:dyDescent="0.25">
      <c r="V692" s="17"/>
    </row>
    <row r="693" spans="2:41" x14ac:dyDescent="0.25">
      <c r="V693" s="17"/>
    </row>
    <row r="694" spans="2:41" ht="23.25" x14ac:dyDescent="0.35">
      <c r="B694" s="22" t="s">
        <v>69</v>
      </c>
      <c r="V694" s="17"/>
      <c r="X694" s="22" t="s">
        <v>69</v>
      </c>
    </row>
    <row r="695" spans="2:41" ht="23.25" x14ac:dyDescent="0.35">
      <c r="B695" s="23" t="s">
        <v>32</v>
      </c>
      <c r="C695" s="20">
        <f>IF(X647="PAGADO",0,Y652)</f>
        <v>-6579.4602550000018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-6579.4602550000018</v>
      </c>
      <c r="AA695" s="186" t="s">
        <v>20</v>
      </c>
      <c r="AB695" s="186"/>
      <c r="AC695" s="186"/>
      <c r="AD695" s="186"/>
    </row>
    <row r="696" spans="2:41" x14ac:dyDescent="0.25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 x14ac:dyDescent="0.25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" t="s">
        <v>9</v>
      </c>
      <c r="C699" s="20">
        <f>C722</f>
        <v>6579.4602550000018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6579.4602550000018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6" t="s">
        <v>25</v>
      </c>
      <c r="C700" s="21">
        <f>C698-C699</f>
        <v>-6579.4602550000018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-6579.4602550000018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 x14ac:dyDescent="0.4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IF(C736&lt;0,"SALDO A FAVOR","SALDO ADELANTAD0'")</f>
        <v>SALDO ADELANTAD0'</v>
      </c>
      <c r="C703" s="10">
        <f>IF(Y647&lt;=0,Y647*-1)</f>
        <v>6579.4602550000018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6579.4602550000018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 x14ac:dyDescent="0.25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E716" s="14"/>
      <c r="V716" s="17"/>
      <c r="X716" s="12"/>
      <c r="Y716" s="10"/>
      <c r="AA716" s="14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1"/>
      <c r="C721" s="10"/>
      <c r="V721" s="17"/>
      <c r="X721" s="11"/>
      <c r="Y721" s="10"/>
    </row>
    <row r="722" spans="1:43" x14ac:dyDescent="0.25">
      <c r="B722" s="15" t="s">
        <v>18</v>
      </c>
      <c r="C722" s="16">
        <f>SUM(C703:C721)</f>
        <v>6579.4602550000018</v>
      </c>
      <c r="V722" s="17"/>
      <c r="X722" s="15" t="s">
        <v>18</v>
      </c>
      <c r="Y722" s="16">
        <f>SUM(Y703:Y721)</f>
        <v>6579.4602550000018</v>
      </c>
    </row>
    <row r="723" spans="1:43" x14ac:dyDescent="0.25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 x14ac:dyDescent="0.25">
      <c r="E724" s="1" t="s">
        <v>19</v>
      </c>
      <c r="V724" s="17"/>
      <c r="AA724" s="1" t="s">
        <v>19</v>
      </c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I728" s="17"/>
      <c r="V728" s="17"/>
    </row>
    <row r="729" spans="1:43" x14ac:dyDescent="0.25">
      <c r="I729" s="17"/>
      <c r="V729" s="17"/>
    </row>
    <row r="730" spans="1:43" x14ac:dyDescent="0.25">
      <c r="I730" s="17"/>
      <c r="V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 x14ac:dyDescent="0.4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 x14ac:dyDescent="0.4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V734" s="17"/>
    </row>
    <row r="735" spans="1:43" ht="15" customHeight="1" x14ac:dyDescent="0.4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 x14ac:dyDescent="0.4">
      <c r="H736" s="76"/>
      <c r="J736" s="76"/>
      <c r="V736" s="17"/>
      <c r="AA736" s="185"/>
      <c r="AB736" s="185"/>
      <c r="AC736" s="185"/>
    </row>
    <row r="737" spans="2:41" x14ac:dyDescent="0.25">
      <c r="V737" s="17"/>
    </row>
    <row r="738" spans="2:41" x14ac:dyDescent="0.25">
      <c r="V738" s="17"/>
    </row>
    <row r="739" spans="2:41" ht="23.25" x14ac:dyDescent="0.35">
      <c r="B739" s="24" t="s">
        <v>69</v>
      </c>
      <c r="V739" s="17"/>
      <c r="X739" s="22" t="s">
        <v>69</v>
      </c>
    </row>
    <row r="740" spans="2:41" ht="23.25" x14ac:dyDescent="0.35">
      <c r="B740" s="23" t="s">
        <v>32</v>
      </c>
      <c r="C740" s="20">
        <f>IF(X695="PAGADO",0,C700)</f>
        <v>-6579.4602550000018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-6579.4602550000018</v>
      </c>
      <c r="AA740" s="186" t="s">
        <v>20</v>
      </c>
      <c r="AB740" s="186"/>
      <c r="AC740" s="186"/>
      <c r="AD740" s="186"/>
    </row>
    <row r="741" spans="2:41" x14ac:dyDescent="0.25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 x14ac:dyDescent="0.25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" t="s">
        <v>9</v>
      </c>
      <c r="C744" s="20">
        <f>C768</f>
        <v>6579.4602550000018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6579.4602550000018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26</v>
      </c>
      <c r="C745" s="21">
        <f>C743-C744</f>
        <v>-6579.4602550000018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-6579.4602550000018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 x14ac:dyDescent="0.3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9" t="str">
        <f>IF(Y700&lt;0,"SALDO ADELANTADO","SALDO A FAVOR '")</f>
        <v>SALDO ADELANTADO</v>
      </c>
      <c r="C749" s="10">
        <f>IF(Y700&lt;=0,Y700*-1)</f>
        <v>6579.4602550000018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6579.4602550000018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 x14ac:dyDescent="0.25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 x14ac:dyDescent="0.25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E761" s="14"/>
      <c r="V761" s="17"/>
      <c r="X761" s="12"/>
      <c r="Y761" s="10"/>
      <c r="AA761" s="14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1"/>
      <c r="C767" s="10"/>
      <c r="V767" s="17"/>
      <c r="X767" s="11"/>
      <c r="Y767" s="10"/>
    </row>
    <row r="768" spans="2:41" x14ac:dyDescent="0.25">
      <c r="B768" s="15" t="s">
        <v>18</v>
      </c>
      <c r="C768" s="16">
        <f>SUM(C749:C767)</f>
        <v>6579.4602550000018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6579.4602550000018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ht="26.25" x14ac:dyDescent="0.4">
      <c r="I780" s="76"/>
      <c r="V780" s="17"/>
    </row>
    <row r="781" spans="5:31" ht="26.25" x14ac:dyDescent="0.4">
      <c r="I781" s="76"/>
      <c r="V781" s="17"/>
    </row>
    <row r="782" spans="5:31" x14ac:dyDescent="0.25">
      <c r="V782" s="17"/>
      <c r="AC782" s="188" t="s">
        <v>29</v>
      </c>
      <c r="AD782" s="188"/>
      <c r="AE782" s="188"/>
    </row>
    <row r="783" spans="5:31" ht="15" customHeight="1" x14ac:dyDescent="0.4">
      <c r="H783" s="76" t="s">
        <v>28</v>
      </c>
      <c r="J783" s="76"/>
      <c r="V783" s="17"/>
      <c r="AC783" s="188"/>
      <c r="AD783" s="188"/>
      <c r="AE783" s="188"/>
    </row>
    <row r="784" spans="5:31" ht="15" customHeight="1" x14ac:dyDescent="0.4">
      <c r="H784" s="76"/>
      <c r="J784" s="76"/>
      <c r="V784" s="17"/>
      <c r="AC784" s="188"/>
      <c r="AD784" s="188"/>
      <c r="AE784" s="188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32</v>
      </c>
      <c r="C788" s="20">
        <f>IF(X740="PAGADO",0,Y745)</f>
        <v>-6579.4602550000018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-6579.4602550000018</v>
      </c>
      <c r="AA788" s="186" t="s">
        <v>20</v>
      </c>
      <c r="AB788" s="186"/>
      <c r="AC788" s="186"/>
      <c r="AD788" s="186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6579.4602550000018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6579.4602550000018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-6579.4602550000018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-6579.4602550000018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IF(Y740&lt;=0,Y740*-1)</f>
        <v>6579.4602550000018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6579.4602550000018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6579.4602550000018</v>
      </c>
      <c r="V815" s="17"/>
      <c r="X815" s="15" t="s">
        <v>18</v>
      </c>
      <c r="Y815" s="16">
        <f>SUM(Y796:Y814)</f>
        <v>6579.4602550000018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I821" s="17"/>
      <c r="V821" s="17"/>
    </row>
    <row r="822" spans="1:43" x14ac:dyDescent="0.25">
      <c r="I822" s="17"/>
      <c r="V822" s="17"/>
    </row>
    <row r="823" spans="1:43" x14ac:dyDescent="0.25">
      <c r="I823" s="17"/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 x14ac:dyDescent="0.4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 x14ac:dyDescent="0.4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 x14ac:dyDescent="0.4">
      <c r="H829" s="76"/>
      <c r="J829" s="76"/>
      <c r="V829" s="17"/>
      <c r="AA829" s="185"/>
      <c r="AB829" s="185"/>
      <c r="AC829" s="18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-6579.4602550000018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-6579.4602550000018</v>
      </c>
      <c r="AA833" s="186" t="s">
        <v>20</v>
      </c>
      <c r="AB833" s="186"/>
      <c r="AC833" s="186"/>
      <c r="AD833" s="186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6579.4602550000018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6579.4602550000018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-6579.4602550000018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-6579.4602550000018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ADELANTADO</v>
      </c>
      <c r="C842" s="10">
        <f>IF(Y793&lt;=0,Y793*-1)</f>
        <v>6579.4602550000018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6579.4602550000018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6579.4602550000018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6579.4602550000018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ht="26.25" x14ac:dyDescent="0.4">
      <c r="I874" s="76"/>
      <c r="V874" s="17"/>
    </row>
    <row r="875" spans="8:31" ht="26.25" x14ac:dyDescent="0.4">
      <c r="I875" s="76"/>
      <c r="V875" s="17"/>
    </row>
    <row r="876" spans="8:31" x14ac:dyDescent="0.25">
      <c r="V876" s="17"/>
      <c r="AC876" s="188" t="s">
        <v>29</v>
      </c>
      <c r="AD876" s="188"/>
      <c r="AE876" s="188"/>
    </row>
    <row r="877" spans="8:31" ht="15" customHeight="1" x14ac:dyDescent="0.4">
      <c r="H877" s="76" t="s">
        <v>28</v>
      </c>
      <c r="J877" s="76"/>
      <c r="V877" s="17"/>
      <c r="AC877" s="188"/>
      <c r="AD877" s="188"/>
      <c r="AE877" s="188"/>
    </row>
    <row r="878" spans="8:31" ht="15" customHeight="1" x14ac:dyDescent="0.4">
      <c r="H878" s="76"/>
      <c r="J878" s="76"/>
      <c r="V878" s="17"/>
      <c r="AC878" s="188"/>
      <c r="AD878" s="188"/>
      <c r="AE878" s="188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-6579.4602550000018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-6579.4602550000018</v>
      </c>
      <c r="AA882" s="186" t="s">
        <v>20</v>
      </c>
      <c r="AB882" s="186"/>
      <c r="AC882" s="186"/>
      <c r="AD882" s="186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6579.4602550000018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6579.4602550000018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-6579.4602550000018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-6579.4602550000018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>
        <f>IF(Y838&lt;=0,Y838*-1)</f>
        <v>6579.4602550000018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6579.4602550000018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6579.4602550000018</v>
      </c>
      <c r="V909" s="17"/>
      <c r="X909" s="15" t="s">
        <v>18</v>
      </c>
      <c r="Y909" s="16">
        <f>SUM(Y890:Y908)</f>
        <v>6579.4602550000018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I915" s="17"/>
      <c r="V915" s="17"/>
    </row>
    <row r="916" spans="1:43" x14ac:dyDescent="0.25">
      <c r="I916" s="17"/>
      <c r="V916" s="17"/>
    </row>
    <row r="917" spans="1:43" x14ac:dyDescent="0.25">
      <c r="I917" s="17"/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 x14ac:dyDescent="0.4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 x14ac:dyDescent="0.4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 x14ac:dyDescent="0.4">
      <c r="H923" s="76"/>
      <c r="J923" s="76"/>
      <c r="V923" s="17"/>
      <c r="AA923" s="185"/>
      <c r="AB923" s="185"/>
      <c r="AC923" s="185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-6579.4602550000018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-6579.4602550000018</v>
      </c>
      <c r="AA927" s="186" t="s">
        <v>20</v>
      </c>
      <c r="AB927" s="186"/>
      <c r="AC927" s="186"/>
      <c r="AD927" s="186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6579.4602550000018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6579.4602550000018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-6579.4602550000018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-6579.4602550000018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ADELANTADO</v>
      </c>
      <c r="C936" s="10">
        <f>IF(Y887&lt;=0,Y887*-1)</f>
        <v>6579.4602550000018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6579.4602550000018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6579.4602550000018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6579.4602550000018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ht="26.25" x14ac:dyDescent="0.4">
      <c r="I967" s="76"/>
      <c r="V967" s="17"/>
    </row>
    <row r="968" spans="2:41" ht="26.25" x14ac:dyDescent="0.4">
      <c r="I968" s="76"/>
      <c r="V968" s="17"/>
    </row>
    <row r="969" spans="2:41" x14ac:dyDescent="0.25">
      <c r="V969" s="17"/>
      <c r="AC969" s="188" t="s">
        <v>29</v>
      </c>
      <c r="AD969" s="188"/>
      <c r="AE969" s="188"/>
    </row>
    <row r="970" spans="2:41" ht="15" customHeight="1" x14ac:dyDescent="0.4">
      <c r="H970" s="76" t="s">
        <v>28</v>
      </c>
      <c r="J970" s="76"/>
      <c r="V970" s="17"/>
      <c r="AC970" s="188"/>
      <c r="AD970" s="188"/>
      <c r="AE970" s="188"/>
    </row>
    <row r="971" spans="2:41" ht="15" customHeight="1" x14ac:dyDescent="0.4">
      <c r="H971" s="76"/>
      <c r="J971" s="76"/>
      <c r="V971" s="17"/>
      <c r="AC971" s="188"/>
      <c r="AD971" s="188"/>
      <c r="AE971" s="188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-6579.4602550000018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-6579.4602550000018</v>
      </c>
      <c r="AA975" s="186" t="s">
        <v>20</v>
      </c>
      <c r="AB975" s="186"/>
      <c r="AC975" s="186"/>
      <c r="AD975" s="186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6579.4602550000018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6579.4602550000018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-6579.4602550000018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-6579.4602550000018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>
        <f>IF(Y927&lt;=0,Y927*-1)</f>
        <v>6579.4602550000018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6579.4602550000018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6579.4602550000018</v>
      </c>
      <c r="V1002" s="17"/>
      <c r="X1002" s="15" t="s">
        <v>18</v>
      </c>
      <c r="Y1002" s="16">
        <f>SUM(Y983:Y1001)</f>
        <v>6579.4602550000018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I1008" s="17"/>
      <c r="V1008" s="17"/>
    </row>
    <row r="1009" spans="1:43" x14ac:dyDescent="0.25">
      <c r="I1009" s="17"/>
      <c r="V1009" s="17"/>
    </row>
    <row r="1010" spans="1:43" x14ac:dyDescent="0.25">
      <c r="I1010" s="17"/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 x14ac:dyDescent="0.4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 x14ac:dyDescent="0.4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 x14ac:dyDescent="0.4">
      <c r="H1016" s="76"/>
      <c r="J1016" s="76"/>
      <c r="V1016" s="17"/>
      <c r="AA1016" s="185"/>
      <c r="AB1016" s="185"/>
      <c r="AC1016" s="185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-6579.4602550000018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-6579.4602550000018</v>
      </c>
      <c r="AA1020" s="186" t="s">
        <v>20</v>
      </c>
      <c r="AB1020" s="186"/>
      <c r="AC1020" s="186"/>
      <c r="AD1020" s="186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6579.4602550000018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6579.4602550000018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-6579.4602550000018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-6579.4602550000018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ADELANTADO</v>
      </c>
      <c r="C1029" s="10">
        <f>IF(Y980&lt;=0,Y980*-1)</f>
        <v>6579.4602550000018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6579.4602550000018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6579.4602550000018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6579.4602550000018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A666" zoomScale="82" zoomScaleNormal="82" workbookViewId="0">
      <selection activeCell="E679" sqref="E67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 x14ac:dyDescent="0.25">
      <c r="H141" s="185"/>
      <c r="I141" s="185"/>
      <c r="J141" s="185"/>
      <c r="V141" s="17"/>
      <c r="AA141" s="185"/>
      <c r="AB141" s="185"/>
      <c r="AC141" s="18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88" t="s">
        <v>29</v>
      </c>
      <c r="AD188" s="188"/>
      <c r="AE188" s="188"/>
    </row>
    <row r="189" spans="8:31" x14ac:dyDescent="0.25">
      <c r="H189" s="185" t="s">
        <v>28</v>
      </c>
      <c r="I189" s="185"/>
      <c r="J189" s="185"/>
      <c r="V189" s="17"/>
      <c r="AC189" s="188"/>
      <c r="AD189" s="188"/>
      <c r="AE189" s="188"/>
    </row>
    <row r="190" spans="8:31" x14ac:dyDescent="0.25">
      <c r="H190" s="185"/>
      <c r="I190" s="185"/>
      <c r="J190" s="185"/>
      <c r="V190" s="17"/>
      <c r="AC190" s="188"/>
      <c r="AD190" s="188"/>
      <c r="AE190" s="18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 x14ac:dyDescent="0.25">
      <c r="H235" s="185"/>
      <c r="I235" s="185"/>
      <c r="J235" s="185"/>
      <c r="V235" s="17"/>
      <c r="AA235" s="185"/>
      <c r="AB235" s="185"/>
      <c r="AC235" s="18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88" t="s">
        <v>29</v>
      </c>
      <c r="AD280" s="188"/>
      <c r="AE280" s="188"/>
    </row>
    <row r="281" spans="2:41" x14ac:dyDescent="0.25">
      <c r="H281" s="185" t="s">
        <v>28</v>
      </c>
      <c r="I281" s="185"/>
      <c r="J281" s="185"/>
      <c r="V281" s="17"/>
      <c r="AC281" s="188"/>
      <c r="AD281" s="188"/>
      <c r="AE281" s="188"/>
    </row>
    <row r="282" spans="2:41" x14ac:dyDescent="0.25">
      <c r="H282" s="185"/>
      <c r="I282" s="185"/>
      <c r="J282" s="185"/>
      <c r="V282" s="17"/>
      <c r="AC282" s="188"/>
      <c r="AD282" s="188"/>
      <c r="AE282" s="18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 x14ac:dyDescent="0.25">
      <c r="H327" s="185"/>
      <c r="I327" s="185"/>
      <c r="J327" s="185"/>
      <c r="V327" s="17"/>
      <c r="AA327" s="185"/>
      <c r="AB327" s="185"/>
      <c r="AC327" s="18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85" t="s">
        <v>28</v>
      </c>
      <c r="I374" s="185"/>
      <c r="J374" s="185"/>
      <c r="V374" s="17"/>
    </row>
    <row r="375" spans="2:41" x14ac:dyDescent="0.25">
      <c r="H375" s="185"/>
      <c r="I375" s="185"/>
      <c r="J375" s="185"/>
      <c r="V375" s="17"/>
    </row>
    <row r="376" spans="2:41" x14ac:dyDescent="0.25">
      <c r="V376" s="17"/>
      <c r="X376" s="199" t="s">
        <v>64</v>
      </c>
      <c r="AB376" s="196" t="s">
        <v>29</v>
      </c>
      <c r="AC376" s="196"/>
      <c r="AD376" s="196"/>
    </row>
    <row r="377" spans="2:41" x14ac:dyDescent="0.25">
      <c r="V377" s="17"/>
      <c r="X377" s="199"/>
      <c r="AB377" s="196"/>
      <c r="AC377" s="196"/>
      <c r="AD377" s="196"/>
    </row>
    <row r="378" spans="2:41" ht="23.25" x14ac:dyDescent="0.35">
      <c r="B378" s="22" t="s">
        <v>64</v>
      </c>
      <c r="V378" s="17"/>
      <c r="X378" s="199"/>
      <c r="AB378" s="196"/>
      <c r="AC378" s="196"/>
      <c r="AD378" s="196"/>
    </row>
    <row r="379" spans="2:41" ht="23.25" x14ac:dyDescent="0.3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 x14ac:dyDescent="0.25">
      <c r="H414" s="185"/>
      <c r="I414" s="185"/>
      <c r="J414" s="185"/>
      <c r="V414" s="17"/>
      <c r="AA414" s="185"/>
      <c r="AB414" s="185"/>
      <c r="AC414" s="18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 x14ac:dyDescent="0.25">
      <c r="H499" s="185"/>
      <c r="I499" s="185"/>
      <c r="J499" s="185"/>
      <c r="V499" s="17"/>
      <c r="AA499" s="185"/>
      <c r="AB499" s="185"/>
      <c r="AC499" s="18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8" t="s">
        <v>29</v>
      </c>
      <c r="AD546" s="188"/>
      <c r="AE546" s="188"/>
    </row>
    <row r="547" spans="2:41" x14ac:dyDescent="0.25">
      <c r="H547" s="185" t="s">
        <v>28</v>
      </c>
      <c r="I547" s="185"/>
      <c r="J547" s="185"/>
      <c r="V547" s="17"/>
      <c r="AC547" s="188"/>
      <c r="AD547" s="188"/>
      <c r="AE547" s="188"/>
    </row>
    <row r="548" spans="2:41" x14ac:dyDescent="0.25">
      <c r="H548" s="185"/>
      <c r="I548" s="185"/>
      <c r="J548" s="185"/>
      <c r="V548" s="17"/>
      <c r="AC548" s="188"/>
      <c r="AD548" s="188"/>
      <c r="AE548" s="18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 x14ac:dyDescent="0.25">
      <c r="H585" s="185"/>
      <c r="I585" s="185"/>
      <c r="J585" s="185"/>
      <c r="V585" s="17"/>
      <c r="AA585" s="185"/>
      <c r="AB585" s="185"/>
      <c r="AC585" s="18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 x14ac:dyDescent="0.3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 x14ac:dyDescent="0.25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88" t="s">
        <v>29</v>
      </c>
      <c r="AD625" s="188"/>
      <c r="AE625" s="188"/>
    </row>
    <row r="626" spans="2:41" x14ac:dyDescent="0.25">
      <c r="H626" s="185" t="s">
        <v>28</v>
      </c>
      <c r="I626" s="185"/>
      <c r="J626" s="185"/>
      <c r="V626" s="17"/>
      <c r="AC626" s="188"/>
      <c r="AD626" s="188"/>
      <c r="AE626" s="188"/>
    </row>
    <row r="627" spans="2:41" x14ac:dyDescent="0.25">
      <c r="H627" s="185"/>
      <c r="I627" s="185"/>
      <c r="J627" s="185"/>
      <c r="V627" s="17"/>
      <c r="AC627" s="188"/>
      <c r="AD627" s="188"/>
      <c r="AE627" s="18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 x14ac:dyDescent="0.25">
      <c r="H672" s="185"/>
      <c r="I672" s="185"/>
      <c r="J672" s="185"/>
      <c r="V672" s="17"/>
      <c r="AA672" s="185"/>
      <c r="AB672" s="185"/>
      <c r="AC672" s="18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-475.33000000000015</v>
      </c>
      <c r="E676" s="186" t="s">
        <v>204</v>
      </c>
      <c r="F676" s="186"/>
      <c r="G676" s="186"/>
      <c r="H676" s="186"/>
      <c r="V676" s="17"/>
      <c r="X676" s="23" t="s">
        <v>32</v>
      </c>
      <c r="Y676" s="20">
        <f>IF(B1476="PAGADO",0,C681)</f>
        <v>-1164.42</v>
      </c>
      <c r="AA676" s="186" t="s">
        <v>20</v>
      </c>
      <c r="AB676" s="186"/>
      <c r="AC676" s="186"/>
      <c r="AD676" s="186"/>
    </row>
    <row r="677" spans="2:41" x14ac:dyDescent="0.25">
      <c r="B677" s="1" t="s">
        <v>0</v>
      </c>
      <c r="C677" s="19">
        <f>H692</f>
        <v>190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190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1354.42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1164.42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-1164.42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-1164.42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1164.42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82" t="s">
        <v>7</v>
      </c>
      <c r="F692" s="183"/>
      <c r="G692" s="184"/>
      <c r="H692" s="5">
        <f>SUM(H678:H691)</f>
        <v>190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1354.42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1164.42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88" t="s">
        <v>29</v>
      </c>
      <c r="AD718" s="188"/>
      <c r="AE718" s="188"/>
    </row>
    <row r="719" spans="5:31" x14ac:dyDescent="0.25">
      <c r="H719" s="185" t="s">
        <v>28</v>
      </c>
      <c r="I719" s="185"/>
      <c r="J719" s="185"/>
      <c r="V719" s="17"/>
      <c r="AC719" s="188"/>
      <c r="AD719" s="188"/>
      <c r="AE719" s="188"/>
    </row>
    <row r="720" spans="5:31" x14ac:dyDescent="0.25">
      <c r="H720" s="185"/>
      <c r="I720" s="185"/>
      <c r="J720" s="185"/>
      <c r="V720" s="17"/>
      <c r="AC720" s="188"/>
      <c r="AD720" s="188"/>
      <c r="AE720" s="18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-1164.42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-1164.42</v>
      </c>
      <c r="AA724" s="186" t="s">
        <v>20</v>
      </c>
      <c r="AB724" s="186"/>
      <c r="AC724" s="186"/>
      <c r="AD724" s="186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1164.42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1164.42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-1164.42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-1164.42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1164.42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1164.42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1164.42</v>
      </c>
      <c r="V751" s="17"/>
      <c r="X751" s="15" t="s">
        <v>18</v>
      </c>
      <c r="Y751" s="16">
        <f>SUM(Y732:Y750)</f>
        <v>1164.42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x14ac:dyDescent="0.25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 x14ac:dyDescent="0.25">
      <c r="H765" s="185"/>
      <c r="I765" s="185"/>
      <c r="J765" s="185"/>
      <c r="V765" s="17"/>
      <c r="AA765" s="185"/>
      <c r="AB765" s="185"/>
      <c r="AC765" s="185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-1164.42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-1164.42</v>
      </c>
      <c r="AA769" s="186" t="s">
        <v>20</v>
      </c>
      <c r="AB769" s="186"/>
      <c r="AC769" s="186"/>
      <c r="AD769" s="186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1164.42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1164.42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-1164.42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-1164.42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1164.42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1164.42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1164.42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1164.42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88" t="s">
        <v>29</v>
      </c>
      <c r="AD811" s="188"/>
      <c r="AE811" s="188"/>
    </row>
    <row r="812" spans="2:31" x14ac:dyDescent="0.25">
      <c r="H812" s="185" t="s">
        <v>28</v>
      </c>
      <c r="I812" s="185"/>
      <c r="J812" s="185"/>
      <c r="V812" s="17"/>
      <c r="AC812" s="188"/>
      <c r="AD812" s="188"/>
      <c r="AE812" s="188"/>
    </row>
    <row r="813" spans="2:31" x14ac:dyDescent="0.25">
      <c r="H813" s="185"/>
      <c r="I813" s="185"/>
      <c r="J813" s="185"/>
      <c r="V813" s="17"/>
      <c r="AC813" s="188"/>
      <c r="AD813" s="188"/>
      <c r="AE813" s="188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-1164.42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-1164.42</v>
      </c>
      <c r="AA817" s="186" t="s">
        <v>20</v>
      </c>
      <c r="AB817" s="186"/>
      <c r="AC817" s="186"/>
      <c r="AD817" s="186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1164.42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1164.42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-1164.42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-1164.42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1164.42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1164.42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1164.42</v>
      </c>
      <c r="V844" s="17"/>
      <c r="X844" s="15" t="s">
        <v>18</v>
      </c>
      <c r="Y844" s="16">
        <f>SUM(Y825:Y843)</f>
        <v>1164.42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x14ac:dyDescent="0.25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 x14ac:dyDescent="0.25">
      <c r="H858" s="185"/>
      <c r="I858" s="185"/>
      <c r="J858" s="185"/>
      <c r="V858" s="17"/>
      <c r="AA858" s="185"/>
      <c r="AB858" s="185"/>
      <c r="AC858" s="185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-1164.42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-1164.42</v>
      </c>
      <c r="AA862" s="186" t="s">
        <v>20</v>
      </c>
      <c r="AB862" s="186"/>
      <c r="AC862" s="186"/>
      <c r="AD862" s="186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1164.42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1164.42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-1164.42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-1164.42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1164.42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1164.42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1164.42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1164.42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88" t="s">
        <v>29</v>
      </c>
      <c r="AD905" s="188"/>
      <c r="AE905" s="188"/>
    </row>
    <row r="906" spans="2:41" x14ac:dyDescent="0.25">
      <c r="H906" s="185" t="s">
        <v>28</v>
      </c>
      <c r="I906" s="185"/>
      <c r="J906" s="185"/>
      <c r="V906" s="17"/>
      <c r="AC906" s="188"/>
      <c r="AD906" s="188"/>
      <c r="AE906" s="188"/>
    </row>
    <row r="907" spans="2:41" x14ac:dyDescent="0.25">
      <c r="H907" s="185"/>
      <c r="I907" s="185"/>
      <c r="J907" s="185"/>
      <c r="V907" s="17"/>
      <c r="AC907" s="188"/>
      <c r="AD907" s="188"/>
      <c r="AE907" s="188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-1164.42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-1164.42</v>
      </c>
      <c r="AA911" s="186" t="s">
        <v>20</v>
      </c>
      <c r="AB911" s="186"/>
      <c r="AC911" s="186"/>
      <c r="AD911" s="186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1164.42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1164.42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-1164.42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-1164.42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1164.42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1164.42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1164.42</v>
      </c>
      <c r="V938" s="17"/>
      <c r="X938" s="15" t="s">
        <v>18</v>
      </c>
      <c r="Y938" s="16">
        <f>SUM(Y919:Y937)</f>
        <v>1164.42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x14ac:dyDescent="0.25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 x14ac:dyDescent="0.25">
      <c r="H952" s="185"/>
      <c r="I952" s="185"/>
      <c r="J952" s="185"/>
      <c r="V952" s="17"/>
      <c r="AA952" s="185"/>
      <c r="AB952" s="185"/>
      <c r="AC952" s="185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-1164.42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-1164.42</v>
      </c>
      <c r="AA956" s="186" t="s">
        <v>20</v>
      </c>
      <c r="AB956" s="186"/>
      <c r="AC956" s="186"/>
      <c r="AD956" s="186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1164.42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1164.42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-1164.42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-1164.42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1164.42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1164.42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1164.42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1164.42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88" t="s">
        <v>29</v>
      </c>
      <c r="AD998" s="188"/>
      <c r="AE998" s="188"/>
    </row>
    <row r="999" spans="2:41" x14ac:dyDescent="0.25">
      <c r="H999" s="185" t="s">
        <v>28</v>
      </c>
      <c r="I999" s="185"/>
      <c r="J999" s="185"/>
      <c r="V999" s="17"/>
      <c r="AC999" s="188"/>
      <c r="AD999" s="188"/>
      <c r="AE999" s="188"/>
    </row>
    <row r="1000" spans="2:41" x14ac:dyDescent="0.25">
      <c r="H1000" s="185"/>
      <c r="I1000" s="185"/>
      <c r="J1000" s="185"/>
      <c r="V1000" s="17"/>
      <c r="AC1000" s="188"/>
      <c r="AD1000" s="188"/>
      <c r="AE1000" s="188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-1164.42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-1164.42</v>
      </c>
      <c r="AA1004" s="186" t="s">
        <v>20</v>
      </c>
      <c r="AB1004" s="186"/>
      <c r="AC1004" s="186"/>
      <c r="AD1004" s="186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1164.42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1164.42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-1164.42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-1164.42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1164.42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1164.42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1164.42</v>
      </c>
      <c r="V1031" s="17"/>
      <c r="X1031" s="15" t="s">
        <v>18</v>
      </c>
      <c r="Y1031" s="16">
        <f>SUM(Y1012:Y1030)</f>
        <v>1164.42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x14ac:dyDescent="0.25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 x14ac:dyDescent="0.25">
      <c r="H1045" s="185"/>
      <c r="I1045" s="185"/>
      <c r="J1045" s="185"/>
      <c r="V1045" s="17"/>
      <c r="AA1045" s="185"/>
      <c r="AB1045" s="185"/>
      <c r="AC1045" s="185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-1164.42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-1164.42</v>
      </c>
      <c r="AA1049" s="186" t="s">
        <v>20</v>
      </c>
      <c r="AB1049" s="186"/>
      <c r="AC1049" s="186"/>
      <c r="AD1049" s="186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1164.42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1164.42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-1164.42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-1164.42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1164.42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1164.42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1164.42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1164.42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9"/>
  <sheetViews>
    <sheetView topLeftCell="A656" zoomScale="89" zoomScaleNormal="89" workbookViewId="0">
      <selection activeCell="E664" sqref="E66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8" t="s">
        <v>29</v>
      </c>
      <c r="AD185" s="188"/>
      <c r="AE185" s="188"/>
    </row>
    <row r="186" spans="2:41" x14ac:dyDescent="0.25">
      <c r="H186" s="185" t="s">
        <v>28</v>
      </c>
      <c r="I186" s="185"/>
      <c r="J186" s="185"/>
      <c r="V186" s="17"/>
      <c r="AC186" s="188"/>
      <c r="AD186" s="188"/>
      <c r="AE186" s="188"/>
    </row>
    <row r="187" spans="2:41" x14ac:dyDescent="0.25">
      <c r="H187" s="185"/>
      <c r="I187" s="185"/>
      <c r="J187" s="185"/>
      <c r="V187" s="17"/>
      <c r="AC187" s="188"/>
      <c r="AD187" s="188"/>
      <c r="AE187" s="18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 x14ac:dyDescent="0.25">
      <c r="H232" s="185"/>
      <c r="I232" s="185"/>
      <c r="J232" s="185"/>
      <c r="V232" s="17"/>
      <c r="AA232" s="185"/>
      <c r="AB232" s="185"/>
      <c r="AC232" s="18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8" t="s">
        <v>29</v>
      </c>
      <c r="AD277" s="188"/>
      <c r="AE277" s="188"/>
    </row>
    <row r="278" spans="2:41" x14ac:dyDescent="0.25">
      <c r="H278" s="185" t="s">
        <v>28</v>
      </c>
      <c r="I278" s="185"/>
      <c r="J278" s="185"/>
      <c r="V278" s="17"/>
      <c r="AC278" s="188"/>
      <c r="AD278" s="188"/>
      <c r="AE278" s="188"/>
    </row>
    <row r="279" spans="2:41" x14ac:dyDescent="0.25">
      <c r="H279" s="185"/>
      <c r="I279" s="185"/>
      <c r="J279" s="185"/>
      <c r="V279" s="17"/>
      <c r="AC279" s="188"/>
      <c r="AD279" s="188"/>
      <c r="AE279" s="18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 x14ac:dyDescent="0.25">
      <c r="H324" s="185"/>
      <c r="I324" s="185"/>
      <c r="J324" s="185"/>
      <c r="V324" s="17"/>
      <c r="AA324" s="185"/>
      <c r="AB324" s="185"/>
      <c r="AC324" s="18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85" t="s">
        <v>28</v>
      </c>
      <c r="I371" s="185"/>
      <c r="J371" s="185"/>
      <c r="V371" s="17"/>
    </row>
    <row r="372" spans="2:41" x14ac:dyDescent="0.25">
      <c r="H372" s="185"/>
      <c r="I372" s="185"/>
      <c r="J372" s="185"/>
      <c r="V372" s="17"/>
    </row>
    <row r="373" spans="2:41" x14ac:dyDescent="0.25">
      <c r="V373" s="17"/>
      <c r="X373" s="199" t="s">
        <v>64</v>
      </c>
      <c r="AB373" s="196" t="s">
        <v>29</v>
      </c>
      <c r="AC373" s="196"/>
      <c r="AD373" s="196"/>
    </row>
    <row r="374" spans="2:41" x14ac:dyDescent="0.25">
      <c r="V374" s="17"/>
      <c r="X374" s="199"/>
      <c r="AB374" s="196"/>
      <c r="AC374" s="196"/>
      <c r="AD374" s="196"/>
    </row>
    <row r="375" spans="2:41" ht="23.25" x14ac:dyDescent="0.35">
      <c r="B375" s="22" t="s">
        <v>64</v>
      </c>
      <c r="V375" s="17"/>
      <c r="X375" s="199"/>
      <c r="AB375" s="196"/>
      <c r="AC375" s="196"/>
      <c r="AD375" s="196"/>
    </row>
    <row r="376" spans="2:41" ht="23.25" x14ac:dyDescent="0.3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 x14ac:dyDescent="0.25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85" t="s">
        <v>31</v>
      </c>
      <c r="AB410" s="185"/>
      <c r="AC410" s="185"/>
    </row>
    <row r="411" spans="1:43" ht="15" customHeight="1" x14ac:dyDescent="0.4">
      <c r="H411" s="76"/>
      <c r="I411" s="76"/>
      <c r="J411" s="76"/>
      <c r="V411" s="17"/>
      <c r="AA411" s="185"/>
      <c r="AB411" s="185"/>
      <c r="AC411" s="185"/>
    </row>
    <row r="412" spans="1:43" x14ac:dyDescent="0.25">
      <c r="B412" s="198" t="s">
        <v>64</v>
      </c>
      <c r="F412" s="197" t="s">
        <v>30</v>
      </c>
      <c r="G412" s="197"/>
      <c r="H412" s="197"/>
      <c r="V412" s="17"/>
    </row>
    <row r="413" spans="1:43" x14ac:dyDescent="0.25">
      <c r="B413" s="198"/>
      <c r="F413" s="197"/>
      <c r="G413" s="197"/>
      <c r="H413" s="197"/>
      <c r="V413" s="17"/>
    </row>
    <row r="414" spans="1:43" ht="26.25" customHeight="1" x14ac:dyDescent="0.35">
      <c r="B414" s="198"/>
      <c r="F414" s="197"/>
      <c r="G414" s="197"/>
      <c r="H414" s="19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 x14ac:dyDescent="0.25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 x14ac:dyDescent="0.25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 x14ac:dyDescent="0.3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 x14ac:dyDescent="0.25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 x14ac:dyDescent="0.25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 x14ac:dyDescent="0.3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88" t="s">
        <v>29</v>
      </c>
      <c r="AD532" s="188"/>
      <c r="AE532" s="188"/>
    </row>
    <row r="533" spans="2:41" ht="15" customHeight="1" x14ac:dyDescent="0.4">
      <c r="I533" s="76"/>
      <c r="J533" s="76"/>
      <c r="V533" s="17"/>
      <c r="AC533" s="188"/>
      <c r="AD533" s="188"/>
      <c r="AE533" s="188"/>
    </row>
    <row r="534" spans="2:41" ht="15" customHeight="1" x14ac:dyDescent="0.4">
      <c r="H534" s="76"/>
      <c r="I534" s="76"/>
      <c r="J534" s="76"/>
      <c r="V534" s="17"/>
      <c r="AC534" s="188"/>
      <c r="AD534" s="188"/>
      <c r="AE534" s="188"/>
    </row>
    <row r="535" spans="2:41" x14ac:dyDescent="0.25">
      <c r="B535" s="199" t="s">
        <v>67</v>
      </c>
      <c r="F535" s="197" t="s">
        <v>28</v>
      </c>
      <c r="G535" s="197"/>
      <c r="H535" s="197"/>
      <c r="V535" s="17"/>
    </row>
    <row r="536" spans="2:41" x14ac:dyDescent="0.25">
      <c r="B536" s="199"/>
      <c r="F536" s="197"/>
      <c r="G536" s="197"/>
      <c r="H536" s="197"/>
      <c r="V536" s="17"/>
    </row>
    <row r="537" spans="2:41" ht="26.25" customHeight="1" x14ac:dyDescent="0.35">
      <c r="B537" s="199"/>
      <c r="F537" s="197"/>
      <c r="G537" s="197"/>
      <c r="H537" s="19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85" t="s">
        <v>31</v>
      </c>
      <c r="AB573" s="185"/>
      <c r="AC573" s="185"/>
    </row>
    <row r="574" spans="1:43" ht="15" customHeight="1" x14ac:dyDescent="0.4">
      <c r="H574" s="76"/>
      <c r="I574" s="76"/>
      <c r="J574" s="76"/>
      <c r="V574" s="17"/>
      <c r="AA574" s="185"/>
      <c r="AB574" s="185"/>
      <c r="AC574" s="185"/>
    </row>
    <row r="575" spans="1:43" x14ac:dyDescent="0.25">
      <c r="B575" s="198" t="s">
        <v>67</v>
      </c>
      <c r="F575" s="197" t="s">
        <v>30</v>
      </c>
      <c r="G575" s="197"/>
      <c r="H575" s="197"/>
      <c r="V575" s="17"/>
    </row>
    <row r="576" spans="1:43" x14ac:dyDescent="0.25">
      <c r="B576" s="198"/>
      <c r="F576" s="197"/>
      <c r="G576" s="197"/>
      <c r="H576" s="197"/>
      <c r="V576" s="17"/>
    </row>
    <row r="577" spans="2:41" ht="26.25" customHeight="1" x14ac:dyDescent="0.35">
      <c r="B577" s="198"/>
      <c r="F577" s="197"/>
      <c r="G577" s="197"/>
      <c r="H577" s="19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88" t="s">
        <v>29</v>
      </c>
      <c r="AD614" s="188"/>
      <c r="AE614" s="188"/>
    </row>
    <row r="615" spans="2:41" ht="15" customHeight="1" x14ac:dyDescent="0.4">
      <c r="I615" s="76"/>
      <c r="J615" s="76"/>
      <c r="V615" s="17"/>
      <c r="AC615" s="188"/>
      <c r="AD615" s="188"/>
      <c r="AE615" s="188"/>
    </row>
    <row r="616" spans="2:41" ht="15" customHeight="1" x14ac:dyDescent="0.4">
      <c r="H616" s="76"/>
      <c r="I616" s="76"/>
      <c r="J616" s="76"/>
      <c r="V616" s="17"/>
      <c r="AC616" s="188"/>
      <c r="AD616" s="188"/>
      <c r="AE616" s="188"/>
    </row>
    <row r="617" spans="2:41" x14ac:dyDescent="0.25">
      <c r="B617" s="199" t="s">
        <v>68</v>
      </c>
      <c r="F617" s="197" t="s">
        <v>28</v>
      </c>
      <c r="G617" s="197"/>
      <c r="H617" s="197"/>
      <c r="V617" s="17"/>
    </row>
    <row r="618" spans="2:41" x14ac:dyDescent="0.25">
      <c r="B618" s="199"/>
      <c r="F618" s="197"/>
      <c r="G618" s="197"/>
      <c r="H618" s="197"/>
      <c r="V618" s="17"/>
    </row>
    <row r="619" spans="2:41" ht="26.25" customHeight="1" x14ac:dyDescent="0.35">
      <c r="B619" s="199"/>
      <c r="F619" s="197"/>
      <c r="G619" s="197"/>
      <c r="H619" s="19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1177</v>
      </c>
      <c r="AB620" s="186"/>
      <c r="AC620" s="186"/>
      <c r="AD620" s="18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85" t="s">
        <v>31</v>
      </c>
      <c r="AB656" s="185"/>
      <c r="AC656" s="185"/>
    </row>
    <row r="657" spans="2:41" ht="15" customHeight="1" x14ac:dyDescent="0.4">
      <c r="H657" s="76"/>
      <c r="I657" s="76"/>
      <c r="J657" s="76"/>
      <c r="V657" s="17"/>
      <c r="AA657" s="185"/>
      <c r="AB657" s="185"/>
      <c r="AC657" s="185"/>
    </row>
    <row r="658" spans="2:41" x14ac:dyDescent="0.25">
      <c r="B658" s="198" t="s">
        <v>68</v>
      </c>
      <c r="F658" s="197" t="s">
        <v>30</v>
      </c>
      <c r="G658" s="197"/>
      <c r="H658" s="197"/>
      <c r="V658" s="17"/>
    </row>
    <row r="659" spans="2:41" x14ac:dyDescent="0.25">
      <c r="B659" s="198"/>
      <c r="F659" s="197"/>
      <c r="G659" s="197"/>
      <c r="H659" s="197"/>
      <c r="V659" s="17"/>
    </row>
    <row r="660" spans="2:41" ht="26.25" customHeight="1" x14ac:dyDescent="0.35">
      <c r="B660" s="198"/>
      <c r="F660" s="197"/>
      <c r="G660" s="197"/>
      <c r="H660" s="197"/>
      <c r="V660" s="17"/>
      <c r="X660" s="22" t="s">
        <v>68</v>
      </c>
    </row>
    <row r="661" spans="2:41" ht="23.25" x14ac:dyDescent="0.35">
      <c r="B661" s="23" t="s">
        <v>32</v>
      </c>
      <c r="C661" s="20">
        <f>IF(X620="PAGADO",0,Y625)</f>
        <v>54.480000000000004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202.98000000000002</v>
      </c>
      <c r="AA661" s="186" t="s">
        <v>20</v>
      </c>
      <c r="AB661" s="186"/>
      <c r="AC661" s="186"/>
      <c r="AD661" s="18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16</v>
      </c>
      <c r="C677" s="10"/>
      <c r="E677" s="182" t="s">
        <v>7</v>
      </c>
      <c r="F677" s="183"/>
      <c r="G677" s="18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1"/>
      <c r="C688" s="10"/>
      <c r="V688" s="17"/>
      <c r="X688" s="11"/>
      <c r="Y688" s="10"/>
    </row>
    <row r="689" spans="2:31" x14ac:dyDescent="0.25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 x14ac:dyDescent="0.25">
      <c r="E690" s="1" t="s">
        <v>19</v>
      </c>
      <c r="V690" s="17"/>
      <c r="AA690" s="1" t="s">
        <v>19</v>
      </c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</row>
    <row r="699" spans="2:31" x14ac:dyDescent="0.25">
      <c r="V699" s="17"/>
    </row>
    <row r="700" spans="2:31" x14ac:dyDescent="0.25">
      <c r="V700" s="17"/>
    </row>
    <row r="701" spans="2:31" x14ac:dyDescent="0.25">
      <c r="V701" s="17"/>
    </row>
    <row r="702" spans="2:31" x14ac:dyDescent="0.25">
      <c r="V702" s="17"/>
    </row>
    <row r="703" spans="2:31" x14ac:dyDescent="0.25">
      <c r="V703" s="17"/>
      <c r="AC703" s="188" t="s">
        <v>29</v>
      </c>
      <c r="AD703" s="188"/>
      <c r="AE703" s="188"/>
    </row>
    <row r="704" spans="2:31" ht="15" customHeight="1" x14ac:dyDescent="0.4">
      <c r="I704" s="76"/>
      <c r="J704" s="76"/>
      <c r="V704" s="17"/>
      <c r="AC704" s="188"/>
      <c r="AD704" s="188"/>
      <c r="AE704" s="188"/>
    </row>
    <row r="705" spans="2:41" ht="15" customHeight="1" x14ac:dyDescent="0.4">
      <c r="H705" s="76"/>
      <c r="I705" s="76"/>
      <c r="J705" s="76"/>
      <c r="V705" s="17"/>
      <c r="AC705" s="188"/>
      <c r="AD705" s="188"/>
      <c r="AE705" s="188"/>
    </row>
    <row r="706" spans="2:41" x14ac:dyDescent="0.25">
      <c r="B706" s="199" t="s">
        <v>69</v>
      </c>
      <c r="F706" s="197" t="s">
        <v>28</v>
      </c>
      <c r="G706" s="197"/>
      <c r="H706" s="197"/>
      <c r="V706" s="17"/>
    </row>
    <row r="707" spans="2:41" x14ac:dyDescent="0.25">
      <c r="B707" s="199"/>
      <c r="F707" s="197"/>
      <c r="G707" s="197"/>
      <c r="H707" s="197"/>
      <c r="V707" s="17"/>
    </row>
    <row r="708" spans="2:41" ht="26.25" customHeight="1" x14ac:dyDescent="0.35">
      <c r="B708" s="199"/>
      <c r="F708" s="197"/>
      <c r="G708" s="197"/>
      <c r="H708" s="197"/>
      <c r="V708" s="17"/>
      <c r="X708" s="22" t="s">
        <v>69</v>
      </c>
    </row>
    <row r="709" spans="2:41" ht="23.25" x14ac:dyDescent="0.35">
      <c r="B709" s="23" t="s">
        <v>32</v>
      </c>
      <c r="C709" s="20">
        <f>IF(X661="PAGADO",0,Y666)</f>
        <v>202.98000000000002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202.98000000000002</v>
      </c>
      <c r="AA709" s="186" t="s">
        <v>20</v>
      </c>
      <c r="AB709" s="186"/>
      <c r="AC709" s="186"/>
      <c r="AD709" s="186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 x14ac:dyDescent="0.4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1"/>
      <c r="C735" s="10"/>
      <c r="V735" s="17"/>
      <c r="X735" s="11"/>
      <c r="Y735" s="10"/>
    </row>
    <row r="736" spans="2:41" x14ac:dyDescent="0.25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 x14ac:dyDescent="0.25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 x14ac:dyDescent="0.25">
      <c r="E738" s="1" t="s">
        <v>19</v>
      </c>
      <c r="V738" s="17"/>
      <c r="AA738" s="1" t="s">
        <v>19</v>
      </c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V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 x14ac:dyDescent="0.25">
      <c r="V748" s="17"/>
    </row>
    <row r="749" spans="1:43" ht="15" customHeight="1" x14ac:dyDescent="0.4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 x14ac:dyDescent="0.4">
      <c r="H750" s="76"/>
      <c r="I750" s="76"/>
      <c r="J750" s="76"/>
      <c r="V750" s="17"/>
      <c r="AA750" s="185"/>
      <c r="AB750" s="185"/>
      <c r="AC750" s="185"/>
    </row>
    <row r="751" spans="1:43" x14ac:dyDescent="0.25">
      <c r="V751" s="17"/>
    </row>
    <row r="752" spans="1:43" x14ac:dyDescent="0.25">
      <c r="V752" s="17"/>
    </row>
    <row r="753" spans="2:41" ht="23.25" x14ac:dyDescent="0.35">
      <c r="B753" s="24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IF(X709="PAGADO",0,C714)</f>
        <v>202.98000000000002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202.98000000000002</v>
      </c>
      <c r="AA754" s="186" t="s">
        <v>20</v>
      </c>
      <c r="AB754" s="186"/>
      <c r="AC754" s="186"/>
      <c r="AD754" s="18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 x14ac:dyDescent="0.3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1"/>
      <c r="C781" s="10"/>
      <c r="V781" s="17"/>
      <c r="X781" s="11"/>
      <c r="Y781" s="10"/>
    </row>
    <row r="782" spans="2:41" x14ac:dyDescent="0.25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8:31" x14ac:dyDescent="0.25">
      <c r="V785" s="17"/>
    </row>
    <row r="786" spans="8:31" x14ac:dyDescent="0.25">
      <c r="V786" s="17"/>
    </row>
    <row r="787" spans="8:31" x14ac:dyDescent="0.25">
      <c r="V787" s="17"/>
    </row>
    <row r="788" spans="8:31" x14ac:dyDescent="0.25">
      <c r="V788" s="17"/>
    </row>
    <row r="789" spans="8:31" x14ac:dyDescent="0.25">
      <c r="V789" s="17"/>
    </row>
    <row r="790" spans="8:31" x14ac:dyDescent="0.25">
      <c r="V790" s="17"/>
    </row>
    <row r="791" spans="8:31" x14ac:dyDescent="0.25">
      <c r="V791" s="17"/>
    </row>
    <row r="792" spans="8:31" x14ac:dyDescent="0.25">
      <c r="V792" s="17"/>
    </row>
    <row r="793" spans="8:31" x14ac:dyDescent="0.25">
      <c r="V793" s="17"/>
    </row>
    <row r="794" spans="8:31" x14ac:dyDescent="0.25">
      <c r="V794" s="17"/>
    </row>
    <row r="795" spans="8:31" x14ac:dyDescent="0.25">
      <c r="V795" s="17"/>
    </row>
    <row r="796" spans="8:31" x14ac:dyDescent="0.25">
      <c r="V796" s="17"/>
      <c r="AC796" s="188" t="s">
        <v>29</v>
      </c>
      <c r="AD796" s="188"/>
      <c r="AE796" s="188"/>
    </row>
    <row r="797" spans="8:31" ht="15" customHeight="1" x14ac:dyDescent="0.4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 x14ac:dyDescent="0.4">
      <c r="H798" s="76"/>
      <c r="I798" s="76"/>
      <c r="J798" s="76"/>
      <c r="V798" s="17"/>
      <c r="AC798" s="188"/>
      <c r="AD798" s="188"/>
      <c r="AE798" s="188"/>
    </row>
    <row r="799" spans="8:31" x14ac:dyDescent="0.25">
      <c r="V799" s="17"/>
    </row>
    <row r="800" spans="8:31" x14ac:dyDescent="0.25">
      <c r="V800" s="17"/>
    </row>
    <row r="801" spans="2:41" ht="23.25" x14ac:dyDescent="0.35">
      <c r="B801" s="22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IF(X754="PAGADO",0,Y759)</f>
        <v>202.98000000000002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202.98000000000002</v>
      </c>
      <c r="AA802" s="186" t="s">
        <v>20</v>
      </c>
      <c r="AB802" s="186"/>
      <c r="AC802" s="186"/>
      <c r="AD802" s="186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 x14ac:dyDescent="0.4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1"/>
      <c r="C828" s="10"/>
      <c r="V828" s="17"/>
      <c r="X828" s="11"/>
      <c r="Y828" s="10"/>
    </row>
    <row r="829" spans="2:41" x14ac:dyDescent="0.25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 x14ac:dyDescent="0.25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V841" s="17"/>
    </row>
    <row r="842" spans="1:43" ht="15" customHeight="1" x14ac:dyDescent="0.4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 x14ac:dyDescent="0.4">
      <c r="H843" s="76"/>
      <c r="I843" s="76"/>
      <c r="J843" s="76"/>
      <c r="V843" s="17"/>
      <c r="AA843" s="185"/>
      <c r="AB843" s="185"/>
      <c r="AC843" s="185"/>
    </row>
    <row r="844" spans="1:43" x14ac:dyDescent="0.25">
      <c r="V844" s="17"/>
    </row>
    <row r="845" spans="1:43" x14ac:dyDescent="0.25">
      <c r="V845" s="17"/>
    </row>
    <row r="846" spans="1:43" ht="23.25" x14ac:dyDescent="0.35">
      <c r="B846" s="24" t="s">
        <v>70</v>
      </c>
      <c r="V846" s="17"/>
      <c r="X846" s="22" t="s">
        <v>70</v>
      </c>
    </row>
    <row r="847" spans="1:43" ht="23.25" x14ac:dyDescent="0.35">
      <c r="B847" s="23" t="s">
        <v>32</v>
      </c>
      <c r="C847" s="20">
        <f>IF(X802="PAGADO",0,C807)</f>
        <v>202.98000000000002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202.98000000000002</v>
      </c>
      <c r="AA847" s="186" t="s">
        <v>20</v>
      </c>
      <c r="AB847" s="186"/>
      <c r="AC847" s="186"/>
      <c r="AD847" s="186"/>
    </row>
    <row r="848" spans="1:43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 x14ac:dyDescent="0.3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1"/>
      <c r="C874" s="10"/>
      <c r="V874" s="17"/>
      <c r="X874" s="11"/>
      <c r="Y874" s="10"/>
    </row>
    <row r="875" spans="2:41" x14ac:dyDescent="0.25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31" x14ac:dyDescent="0.25">
      <c r="V881" s="17"/>
    </row>
    <row r="882" spans="2:31" x14ac:dyDescent="0.25">
      <c r="V882" s="17"/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  <c r="AC890" s="188" t="s">
        <v>29</v>
      </c>
      <c r="AD890" s="188"/>
      <c r="AE890" s="188"/>
    </row>
    <row r="891" spans="2:31" ht="15" customHeight="1" x14ac:dyDescent="0.4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 x14ac:dyDescent="0.4">
      <c r="H892" s="76"/>
      <c r="I892" s="76"/>
      <c r="J892" s="76"/>
      <c r="V892" s="17"/>
      <c r="AC892" s="188"/>
      <c r="AD892" s="188"/>
      <c r="AE892" s="188"/>
    </row>
    <row r="893" spans="2:31" x14ac:dyDescent="0.25">
      <c r="V893" s="17"/>
    </row>
    <row r="894" spans="2:31" x14ac:dyDescent="0.25">
      <c r="V894" s="17"/>
    </row>
    <row r="895" spans="2:31" ht="23.25" x14ac:dyDescent="0.35">
      <c r="B895" s="22" t="s">
        <v>71</v>
      </c>
      <c r="V895" s="17"/>
      <c r="X895" s="22" t="s">
        <v>71</v>
      </c>
    </row>
    <row r="896" spans="2:31" ht="23.25" x14ac:dyDescent="0.35">
      <c r="B896" s="23" t="s">
        <v>32</v>
      </c>
      <c r="C896" s="20">
        <f>IF(X847="PAGADO",0,Y852)</f>
        <v>202.98000000000002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202.98000000000002</v>
      </c>
      <c r="AA896" s="186" t="s">
        <v>20</v>
      </c>
      <c r="AB896" s="186"/>
      <c r="AC896" s="186"/>
      <c r="AD896" s="186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 x14ac:dyDescent="0.4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1"/>
      <c r="C922" s="10"/>
      <c r="V922" s="17"/>
      <c r="X922" s="11"/>
      <c r="Y922" s="10"/>
    </row>
    <row r="923" spans="2:41" x14ac:dyDescent="0.25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 x14ac:dyDescent="0.25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V935" s="17"/>
    </row>
    <row r="936" spans="1:43" ht="15" customHeight="1" x14ac:dyDescent="0.4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 x14ac:dyDescent="0.4">
      <c r="H937" s="76"/>
      <c r="I937" s="76"/>
      <c r="J937" s="76"/>
      <c r="V937" s="17"/>
      <c r="AA937" s="185"/>
      <c r="AB937" s="185"/>
      <c r="AC937" s="185"/>
    </row>
    <row r="938" spans="1:43" x14ac:dyDescent="0.25">
      <c r="V938" s="17"/>
    </row>
    <row r="939" spans="1:43" x14ac:dyDescent="0.25">
      <c r="V939" s="17"/>
    </row>
    <row r="940" spans="1:43" ht="23.25" x14ac:dyDescent="0.35">
      <c r="B940" s="24" t="s">
        <v>73</v>
      </c>
      <c r="V940" s="17"/>
      <c r="X940" s="22" t="s">
        <v>71</v>
      </c>
    </row>
    <row r="941" spans="1:43" ht="23.25" x14ac:dyDescent="0.35">
      <c r="B941" s="23" t="s">
        <v>32</v>
      </c>
      <c r="C941" s="20">
        <f>IF(X896="PAGADO",0,C901)</f>
        <v>202.98000000000002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202.98000000000002</v>
      </c>
      <c r="AA941" s="186" t="s">
        <v>20</v>
      </c>
      <c r="AB941" s="186"/>
      <c r="AC941" s="186"/>
      <c r="AD941" s="186"/>
    </row>
    <row r="942" spans="1:43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 x14ac:dyDescent="0.3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2"/>
      <c r="C967" s="10"/>
      <c r="V967" s="17"/>
      <c r="X967" s="12"/>
      <c r="Y967" s="10"/>
    </row>
    <row r="968" spans="2:27" x14ac:dyDescent="0.25">
      <c r="B968" s="11"/>
      <c r="C968" s="10"/>
      <c r="V968" s="17"/>
      <c r="X968" s="11"/>
      <c r="Y968" s="10"/>
    </row>
    <row r="969" spans="2:27" x14ac:dyDescent="0.25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  <c r="AC983" s="188" t="s">
        <v>29</v>
      </c>
      <c r="AD983" s="188"/>
      <c r="AE983" s="188"/>
    </row>
    <row r="984" spans="2:41" ht="15" customHeight="1" x14ac:dyDescent="0.4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 x14ac:dyDescent="0.4">
      <c r="H985" s="76"/>
      <c r="I985" s="76"/>
      <c r="J985" s="76"/>
      <c r="V985" s="17"/>
      <c r="AC985" s="188"/>
      <c r="AD985" s="188"/>
      <c r="AE985" s="188"/>
    </row>
    <row r="986" spans="2:41" x14ac:dyDescent="0.25">
      <c r="V986" s="17"/>
    </row>
    <row r="987" spans="2:41" x14ac:dyDescent="0.25">
      <c r="V987" s="17"/>
    </row>
    <row r="988" spans="2:41" ht="23.25" x14ac:dyDescent="0.35">
      <c r="B988" s="22" t="s">
        <v>72</v>
      </c>
      <c r="V988" s="17"/>
      <c r="X988" s="22" t="s">
        <v>74</v>
      </c>
    </row>
    <row r="989" spans="2:41" ht="23.25" x14ac:dyDescent="0.35">
      <c r="B989" s="23" t="s">
        <v>32</v>
      </c>
      <c r="C989" s="20">
        <f>IF(X941="PAGADO",0,Y946)</f>
        <v>202.98000000000002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202.98000000000002</v>
      </c>
      <c r="AA989" s="186" t="s">
        <v>20</v>
      </c>
      <c r="AB989" s="186"/>
      <c r="AC989" s="186"/>
      <c r="AD989" s="186"/>
    </row>
    <row r="990" spans="2:41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 x14ac:dyDescent="0.4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1"/>
      <c r="C1015" s="10"/>
      <c r="V1015" s="17"/>
      <c r="X1015" s="11"/>
      <c r="Y1015" s="10"/>
    </row>
    <row r="1016" spans="2:27" x14ac:dyDescent="0.25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 x14ac:dyDescent="0.25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V1028" s="17"/>
    </row>
    <row r="1029" spans="1:43" ht="15" customHeight="1" x14ac:dyDescent="0.4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 x14ac:dyDescent="0.4">
      <c r="H1030" s="76"/>
      <c r="I1030" s="76"/>
      <c r="J1030" s="76"/>
      <c r="V1030" s="17"/>
      <c r="AA1030" s="185"/>
      <c r="AB1030" s="185"/>
      <c r="AC1030" s="185"/>
    </row>
    <row r="1031" spans="1:43" x14ac:dyDescent="0.25">
      <c r="V1031" s="17"/>
    </row>
    <row r="1032" spans="1:43" x14ac:dyDescent="0.25">
      <c r="V1032" s="17"/>
    </row>
    <row r="1033" spans="1:43" ht="23.25" x14ac:dyDescent="0.35">
      <c r="B1033" s="24" t="s">
        <v>72</v>
      </c>
      <c r="V1033" s="17"/>
      <c r="X1033" s="22" t="s">
        <v>72</v>
      </c>
    </row>
    <row r="1034" spans="1:43" ht="23.25" x14ac:dyDescent="0.35">
      <c r="B1034" s="23" t="s">
        <v>32</v>
      </c>
      <c r="C1034" s="20">
        <f>IF(X989="PAGADO",0,C994)</f>
        <v>202.98000000000002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202.98000000000002</v>
      </c>
      <c r="AA1034" s="186" t="s">
        <v>20</v>
      </c>
      <c r="AB1034" s="186"/>
      <c r="AC1034" s="186"/>
      <c r="AD1034" s="186"/>
    </row>
    <row r="1035" spans="1:43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 x14ac:dyDescent="0.3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1"/>
      <c r="C1061" s="10"/>
      <c r="V1061" s="17"/>
      <c r="X1061" s="11"/>
      <c r="Y1061" s="10"/>
    </row>
    <row r="1062" spans="2:27" x14ac:dyDescent="0.25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 x14ac:dyDescent="0.25">
      <c r="E1063" s="1" t="s">
        <v>19</v>
      </c>
      <c r="V1063" s="17"/>
      <c r="AA1063" s="1" t="s">
        <v>19</v>
      </c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V565" zoomScale="82" zoomScaleNormal="82" workbookViewId="0">
      <selection activeCell="Y583" sqref="Y583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88" t="s">
        <v>29</v>
      </c>
      <c r="AD96" s="188"/>
      <c r="AE96" s="188"/>
    </row>
    <row r="97" spans="2:41" x14ac:dyDescent="0.25">
      <c r="H97" s="185" t="s">
        <v>28</v>
      </c>
      <c r="I97" s="185"/>
      <c r="J97" s="185"/>
      <c r="V97" s="17"/>
      <c r="AC97" s="188"/>
      <c r="AD97" s="188"/>
      <c r="AE97" s="188"/>
    </row>
    <row r="98" spans="2:41" x14ac:dyDescent="0.25">
      <c r="H98" s="185"/>
      <c r="I98" s="185"/>
      <c r="J98" s="185"/>
      <c r="V98" s="17"/>
      <c r="AC98" s="188"/>
      <c r="AD98" s="188"/>
      <c r="AE98" s="18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 x14ac:dyDescent="0.25">
      <c r="H129" s="185"/>
      <c r="I129" s="185"/>
      <c r="J129" s="185"/>
      <c r="V129" s="17"/>
      <c r="AA129" s="185"/>
      <c r="AB129" s="185"/>
      <c r="AC129" s="18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88" t="s">
        <v>29</v>
      </c>
      <c r="AD167" s="188"/>
      <c r="AE167" s="188"/>
    </row>
    <row r="168" spans="2:41" x14ac:dyDescent="0.25">
      <c r="H168" s="185" t="s">
        <v>28</v>
      </c>
      <c r="I168" s="185"/>
      <c r="J168" s="185"/>
      <c r="V168" s="17"/>
      <c r="AC168" s="188"/>
      <c r="AD168" s="188"/>
      <c r="AE168" s="188"/>
    </row>
    <row r="169" spans="2:41" x14ac:dyDescent="0.25">
      <c r="H169" s="185"/>
      <c r="I169" s="185"/>
      <c r="J169" s="185"/>
      <c r="V169" s="17"/>
      <c r="AC169" s="188"/>
      <c r="AD169" s="188"/>
      <c r="AE169" s="18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 x14ac:dyDescent="0.25">
      <c r="H214" s="185"/>
      <c r="I214" s="185"/>
      <c r="J214" s="185"/>
      <c r="V214" s="17"/>
      <c r="AA214" s="185"/>
      <c r="AB214" s="185"/>
      <c r="AC214" s="18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88" t="s">
        <v>29</v>
      </c>
      <c r="AD259" s="188"/>
      <c r="AE259" s="188"/>
    </row>
    <row r="260" spans="2:41" x14ac:dyDescent="0.25">
      <c r="H260" s="185" t="s">
        <v>28</v>
      </c>
      <c r="I260" s="185"/>
      <c r="J260" s="185"/>
      <c r="V260" s="17"/>
      <c r="AC260" s="188"/>
      <c r="AD260" s="188"/>
      <c r="AE260" s="188"/>
    </row>
    <row r="261" spans="2:41" x14ac:dyDescent="0.25">
      <c r="H261" s="185"/>
      <c r="I261" s="185"/>
      <c r="J261" s="185"/>
      <c r="V261" s="17"/>
      <c r="AC261" s="188"/>
      <c r="AD261" s="188"/>
      <c r="AE261" s="18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 x14ac:dyDescent="0.25">
      <c r="H306" s="185"/>
      <c r="I306" s="185"/>
      <c r="J306" s="185"/>
      <c r="V306" s="17"/>
      <c r="AA306" s="185"/>
      <c r="AB306" s="185"/>
      <c r="AC306" s="18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85" t="s">
        <v>28</v>
      </c>
      <c r="I345" s="185"/>
      <c r="J345" s="185"/>
      <c r="V345" s="17"/>
    </row>
    <row r="346" spans="2:41" x14ac:dyDescent="0.25">
      <c r="H346" s="185"/>
      <c r="I346" s="185"/>
      <c r="J346" s="185"/>
      <c r="V346" s="17"/>
    </row>
    <row r="347" spans="2:41" x14ac:dyDescent="0.25">
      <c r="V347" s="17"/>
      <c r="X347" s="199" t="s">
        <v>64</v>
      </c>
      <c r="AB347" s="196" t="s">
        <v>29</v>
      </c>
      <c r="AC347" s="196"/>
      <c r="AD347" s="196"/>
    </row>
    <row r="348" spans="2:41" x14ac:dyDescent="0.25">
      <c r="V348" s="17"/>
      <c r="X348" s="199"/>
      <c r="AB348" s="196"/>
      <c r="AC348" s="196"/>
      <c r="AD348" s="196"/>
    </row>
    <row r="349" spans="2:41" ht="23.25" x14ac:dyDescent="0.35">
      <c r="B349" s="22" t="s">
        <v>64</v>
      </c>
      <c r="V349" s="17"/>
      <c r="X349" s="199"/>
      <c r="AB349" s="196"/>
      <c r="AC349" s="196"/>
      <c r="AD349" s="196"/>
    </row>
    <row r="350" spans="2:41" ht="23.25" x14ac:dyDescent="0.3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 x14ac:dyDescent="0.25">
      <c r="H385" s="185"/>
      <c r="I385" s="185"/>
      <c r="J385" s="185"/>
      <c r="V385" s="17"/>
      <c r="AA385" s="185"/>
      <c r="AB385" s="185"/>
      <c r="AC385" s="18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 x14ac:dyDescent="0.35">
      <c r="H420" s="185"/>
      <c r="I420" s="185"/>
      <c r="J420" s="185"/>
      <c r="V420" s="17"/>
      <c r="AC420" s="24"/>
      <c r="AD420" s="24"/>
      <c r="AE420" s="24"/>
    </row>
    <row r="421" spans="2:41" ht="23.25" x14ac:dyDescent="0.35">
      <c r="V421" s="17"/>
      <c r="AB421" s="188" t="s">
        <v>29</v>
      </c>
      <c r="AC421" s="18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 x14ac:dyDescent="0.25">
      <c r="H460" s="185"/>
      <c r="I460" s="185"/>
      <c r="J460" s="185"/>
      <c r="V460" s="17"/>
      <c r="AA460" s="185"/>
      <c r="AB460" s="185"/>
      <c r="AC460" s="18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88" t="s">
        <v>29</v>
      </c>
      <c r="AD491" s="188"/>
      <c r="AE491" s="188"/>
    </row>
    <row r="492" spans="2:42" x14ac:dyDescent="0.25">
      <c r="H492" s="185" t="s">
        <v>28</v>
      </c>
      <c r="I492" s="185"/>
      <c r="J492" s="185"/>
      <c r="V492" s="17"/>
      <c r="AC492" s="188"/>
      <c r="AD492" s="188"/>
      <c r="AE492" s="188"/>
    </row>
    <row r="493" spans="2:42" x14ac:dyDescent="0.25">
      <c r="H493" s="185"/>
      <c r="I493" s="185"/>
      <c r="J493" s="185"/>
      <c r="V493" s="17"/>
      <c r="AC493" s="188"/>
      <c r="AD493" s="188"/>
      <c r="AE493" s="18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 x14ac:dyDescent="0.25">
      <c r="H534" s="185"/>
      <c r="I534" s="185"/>
      <c r="J534" s="185"/>
      <c r="V534" s="17"/>
      <c r="AA534" s="185"/>
      <c r="AB534" s="185"/>
      <c r="AC534" s="18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88" t="s">
        <v>29</v>
      </c>
      <c r="AD565" s="188"/>
      <c r="AE565" s="188"/>
    </row>
    <row r="566" spans="2:41" x14ac:dyDescent="0.25">
      <c r="H566" s="185" t="s">
        <v>28</v>
      </c>
      <c r="I566" s="185"/>
      <c r="J566" s="185"/>
      <c r="V566" s="17"/>
      <c r="AC566" s="188"/>
      <c r="AD566" s="188"/>
      <c r="AE566" s="188"/>
    </row>
    <row r="567" spans="2:41" x14ac:dyDescent="0.25">
      <c r="H567" s="185"/>
      <c r="I567" s="185"/>
      <c r="J567" s="185"/>
      <c r="V567" s="17"/>
      <c r="AC567" s="188"/>
      <c r="AD567" s="188"/>
      <c r="AE567" s="18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1176</v>
      </c>
      <c r="AB571" s="186"/>
      <c r="AC571" s="186"/>
      <c r="AD571" s="18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NO PAGAR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 x14ac:dyDescent="0.25">
      <c r="H612" s="185"/>
      <c r="I612" s="185"/>
      <c r="J612" s="185"/>
      <c r="V612" s="17"/>
      <c r="AA612" s="185"/>
      <c r="AB612" s="185"/>
      <c r="AC612" s="18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1545.4</v>
      </c>
      <c r="AA616" s="186" t="s">
        <v>20</v>
      </c>
      <c r="AB616" s="186"/>
      <c r="AC616" s="186"/>
      <c r="AD616" s="186"/>
    </row>
    <row r="617" spans="1:43" x14ac:dyDescent="0.25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 x14ac:dyDescent="0.25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1545.4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1545.4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1545.4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 x14ac:dyDescent="0.25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E637" s="14"/>
      <c r="V637" s="17"/>
      <c r="X637" s="12"/>
      <c r="Y637" s="10"/>
      <c r="AA637" s="14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1"/>
      <c r="C643" s="10"/>
      <c r="V643" s="17"/>
      <c r="X643" s="11"/>
      <c r="Y643" s="10"/>
    </row>
    <row r="644" spans="2:27" x14ac:dyDescent="0.25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 x14ac:dyDescent="0.25">
      <c r="E645" s="1" t="s">
        <v>19</v>
      </c>
      <c r="V645" s="17"/>
      <c r="AA645" s="1" t="s">
        <v>19</v>
      </c>
    </row>
    <row r="646" spans="2:27" x14ac:dyDescent="0.25">
      <c r="V646" s="17"/>
    </row>
    <row r="647" spans="2:27" x14ac:dyDescent="0.25">
      <c r="V647" s="17"/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  <c r="AC658" s="188" t="s">
        <v>29</v>
      </c>
      <c r="AD658" s="188"/>
      <c r="AE658" s="188"/>
    </row>
    <row r="659" spans="2:41" x14ac:dyDescent="0.25">
      <c r="H659" s="185" t="s">
        <v>28</v>
      </c>
      <c r="I659" s="185"/>
      <c r="J659" s="185"/>
      <c r="V659" s="17"/>
      <c r="AC659" s="188"/>
      <c r="AD659" s="188"/>
      <c r="AE659" s="188"/>
    </row>
    <row r="660" spans="2:41" x14ac:dyDescent="0.25">
      <c r="H660" s="185"/>
      <c r="I660" s="185"/>
      <c r="J660" s="185"/>
      <c r="V660" s="17"/>
      <c r="AC660" s="188"/>
      <c r="AD660" s="188"/>
      <c r="AE660" s="188"/>
    </row>
    <row r="661" spans="2:41" x14ac:dyDescent="0.25">
      <c r="V661" s="17"/>
    </row>
    <row r="662" spans="2:41" x14ac:dyDescent="0.25">
      <c r="V662" s="17"/>
    </row>
    <row r="663" spans="2:41" ht="23.25" x14ac:dyDescent="0.35">
      <c r="B663" s="22" t="s">
        <v>69</v>
      </c>
      <c r="V663" s="17"/>
      <c r="X663" s="22" t="s">
        <v>69</v>
      </c>
    </row>
    <row r="664" spans="2:41" ht="23.25" x14ac:dyDescent="0.35">
      <c r="B664" s="23" t="s">
        <v>32</v>
      </c>
      <c r="C664" s="20">
        <f>IF(X616="PAGADO",0,Y621)</f>
        <v>1545.4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1545.4</v>
      </c>
      <c r="AA664" s="186" t="s">
        <v>20</v>
      </c>
      <c r="AB664" s="186"/>
      <c r="AC664" s="186"/>
      <c r="AD664" s="186"/>
    </row>
    <row r="665" spans="2:41" x14ac:dyDescent="0.25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 x14ac:dyDescent="0.25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" t="s">
        <v>24</v>
      </c>
      <c r="C667" s="19">
        <f>IF(C664&gt;0,C664+C665,C665)</f>
        <v>1545.4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1545.4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6" t="s">
        <v>25</v>
      </c>
      <c r="C669" s="21">
        <f>C667-C668</f>
        <v>1545.4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1545.4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 x14ac:dyDescent="0.4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 x14ac:dyDescent="0.25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E685" s="14"/>
      <c r="V685" s="17"/>
      <c r="X685" s="12"/>
      <c r="Y685" s="10"/>
      <c r="AA685" s="14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1"/>
      <c r="C690" s="10"/>
      <c r="V690" s="17"/>
      <c r="X690" s="11"/>
      <c r="Y690" s="10"/>
    </row>
    <row r="691" spans="1:43" x14ac:dyDescent="0.25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 x14ac:dyDescent="0.25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 x14ac:dyDescent="0.25">
      <c r="E693" s="1" t="s">
        <v>19</v>
      </c>
      <c r="V693" s="17"/>
      <c r="AA693" s="1" t="s">
        <v>19</v>
      </c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V703" s="17"/>
    </row>
    <row r="704" spans="1:43" x14ac:dyDescent="0.25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 x14ac:dyDescent="0.25">
      <c r="H705" s="185"/>
      <c r="I705" s="185"/>
      <c r="J705" s="185"/>
      <c r="V705" s="17"/>
      <c r="AA705" s="185"/>
      <c r="AB705" s="185"/>
      <c r="AC705" s="185"/>
    </row>
    <row r="706" spans="2:41" x14ac:dyDescent="0.25">
      <c r="V706" s="17"/>
    </row>
    <row r="707" spans="2:41" x14ac:dyDescent="0.25">
      <c r="V707" s="17"/>
    </row>
    <row r="708" spans="2:41" ht="23.25" x14ac:dyDescent="0.35">
      <c r="B708" s="24" t="s">
        <v>69</v>
      </c>
      <c r="V708" s="17"/>
      <c r="X708" s="22" t="s">
        <v>69</v>
      </c>
    </row>
    <row r="709" spans="2:41" ht="23.25" x14ac:dyDescent="0.35">
      <c r="B709" s="23" t="s">
        <v>32</v>
      </c>
      <c r="C709" s="20">
        <f>IF(X664="PAGADO",0,C669)</f>
        <v>1545.4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1545.4</v>
      </c>
      <c r="AA709" s="186" t="s">
        <v>20</v>
      </c>
      <c r="AB709" s="186"/>
      <c r="AC709" s="186"/>
      <c r="AD709" s="186"/>
    </row>
    <row r="710" spans="2:41" x14ac:dyDescent="0.25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 x14ac:dyDescent="0.25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24</v>
      </c>
      <c r="C712" s="19">
        <f>IF(C709&gt;0,C709+C710,C710)</f>
        <v>1545.4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1545.4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6" t="s">
        <v>26</v>
      </c>
      <c r="C714" s="21">
        <f>C712-C713</f>
        <v>1545.4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1545.4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 x14ac:dyDescent="0.3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 x14ac:dyDescent="0.3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 x14ac:dyDescent="0.25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 x14ac:dyDescent="0.25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E730" s="14"/>
      <c r="V730" s="17"/>
      <c r="X730" s="12"/>
      <c r="Y730" s="10"/>
      <c r="AA730" s="14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1"/>
      <c r="C736" s="10"/>
      <c r="V736" s="17"/>
      <c r="X736" s="11"/>
      <c r="Y736" s="10"/>
    </row>
    <row r="737" spans="2:31" x14ac:dyDescent="0.25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 x14ac:dyDescent="0.25">
      <c r="E738" s="1" t="s">
        <v>19</v>
      </c>
      <c r="V738" s="17"/>
      <c r="AA738" s="1" t="s">
        <v>19</v>
      </c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</row>
    <row r="747" spans="2:31" x14ac:dyDescent="0.25">
      <c r="V747" s="17"/>
    </row>
    <row r="748" spans="2:31" x14ac:dyDescent="0.25">
      <c r="V748" s="17"/>
    </row>
    <row r="749" spans="2:31" x14ac:dyDescent="0.25">
      <c r="V749" s="17"/>
    </row>
    <row r="750" spans="2:31" x14ac:dyDescent="0.25">
      <c r="V750" s="17"/>
    </row>
    <row r="751" spans="2:31" x14ac:dyDescent="0.25">
      <c r="V751" s="17"/>
      <c r="AC751" s="188" t="s">
        <v>29</v>
      </c>
      <c r="AD751" s="188"/>
      <c r="AE751" s="188"/>
    </row>
    <row r="752" spans="2:31" x14ac:dyDescent="0.25">
      <c r="H752" s="185" t="s">
        <v>28</v>
      </c>
      <c r="I752" s="185"/>
      <c r="J752" s="185"/>
      <c r="V752" s="17"/>
      <c r="AC752" s="188"/>
      <c r="AD752" s="188"/>
      <c r="AE752" s="188"/>
    </row>
    <row r="753" spans="2:41" x14ac:dyDescent="0.25">
      <c r="H753" s="185"/>
      <c r="I753" s="185"/>
      <c r="J753" s="185"/>
      <c r="V753" s="17"/>
      <c r="AC753" s="188"/>
      <c r="AD753" s="188"/>
      <c r="AE753" s="188"/>
    </row>
    <row r="754" spans="2:41" x14ac:dyDescent="0.25">
      <c r="V754" s="17"/>
    </row>
    <row r="755" spans="2:41" x14ac:dyDescent="0.25">
      <c r="V755" s="17"/>
    </row>
    <row r="756" spans="2:41" ht="23.25" x14ac:dyDescent="0.35">
      <c r="B756" s="22" t="s">
        <v>70</v>
      </c>
      <c r="V756" s="17"/>
      <c r="X756" s="22" t="s">
        <v>70</v>
      </c>
    </row>
    <row r="757" spans="2:41" ht="23.25" x14ac:dyDescent="0.35">
      <c r="B757" s="23" t="s">
        <v>32</v>
      </c>
      <c r="C757" s="20">
        <f>IF(X709="PAGADO",0,Y714)</f>
        <v>1545.4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1545.4</v>
      </c>
      <c r="AA757" s="186" t="s">
        <v>20</v>
      </c>
      <c r="AB757" s="186"/>
      <c r="AC757" s="186"/>
      <c r="AD757" s="186"/>
    </row>
    <row r="758" spans="2:41" x14ac:dyDescent="0.25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 x14ac:dyDescent="0.25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" t="s">
        <v>24</v>
      </c>
      <c r="C760" s="19">
        <f>IF(C757&gt;0,C757+C758,C758)</f>
        <v>1545.4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1545.4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6" t="s">
        <v>25</v>
      </c>
      <c r="C762" s="21">
        <f>C760-C761</f>
        <v>1545.4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1545.4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 x14ac:dyDescent="0.4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 x14ac:dyDescent="0.25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 x14ac:dyDescent="0.25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E778" s="14"/>
      <c r="V778" s="17"/>
      <c r="X778" s="12"/>
      <c r="Y778" s="10"/>
      <c r="AA778" s="14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1"/>
      <c r="C783" s="10"/>
      <c r="V783" s="17"/>
      <c r="X783" s="11"/>
      <c r="Y783" s="10"/>
    </row>
    <row r="784" spans="2:41" x14ac:dyDescent="0.25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 x14ac:dyDescent="0.25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 x14ac:dyDescent="0.25">
      <c r="E786" s="1" t="s">
        <v>19</v>
      </c>
      <c r="V786" s="17"/>
      <c r="AA786" s="1" t="s">
        <v>19</v>
      </c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V796" s="17"/>
    </row>
    <row r="797" spans="1:43" x14ac:dyDescent="0.25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 x14ac:dyDescent="0.25">
      <c r="H798" s="185"/>
      <c r="I798" s="185"/>
      <c r="J798" s="185"/>
      <c r="V798" s="17"/>
      <c r="AA798" s="185"/>
      <c r="AB798" s="185"/>
      <c r="AC798" s="185"/>
    </row>
    <row r="799" spans="1:43" x14ac:dyDescent="0.25">
      <c r="V799" s="17"/>
    </row>
    <row r="800" spans="1:43" x14ac:dyDescent="0.25">
      <c r="V800" s="17"/>
    </row>
    <row r="801" spans="2:41" ht="23.25" x14ac:dyDescent="0.35">
      <c r="B801" s="24" t="s">
        <v>70</v>
      </c>
      <c r="V801" s="17"/>
      <c r="X801" s="22" t="s">
        <v>70</v>
      </c>
    </row>
    <row r="802" spans="2:41" ht="23.25" x14ac:dyDescent="0.35">
      <c r="B802" s="23" t="s">
        <v>32</v>
      </c>
      <c r="C802" s="20">
        <f>IF(X757="PAGADO",0,C762)</f>
        <v>1545.4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1545.4</v>
      </c>
      <c r="AA802" s="186" t="s">
        <v>20</v>
      </c>
      <c r="AB802" s="186"/>
      <c r="AC802" s="186"/>
      <c r="AD802" s="186"/>
    </row>
    <row r="803" spans="2:41" x14ac:dyDescent="0.25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 x14ac:dyDescent="0.25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24</v>
      </c>
      <c r="C805" s="19">
        <f>IF(C802&gt;0,C802+C803,C803)</f>
        <v>1545.4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1545.4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6" t="s">
        <v>26</v>
      </c>
      <c r="C807" s="21">
        <f>C805-C806</f>
        <v>1545.4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1545.4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 x14ac:dyDescent="0.3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 x14ac:dyDescent="0.3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 x14ac:dyDescent="0.25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 x14ac:dyDescent="0.25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E823" s="14"/>
      <c r="V823" s="17"/>
      <c r="X823" s="12"/>
      <c r="Y823" s="10"/>
      <c r="AA823" s="14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1"/>
      <c r="C829" s="10"/>
      <c r="V829" s="17"/>
      <c r="X829" s="11"/>
      <c r="Y829" s="10"/>
    </row>
    <row r="830" spans="2:41" x14ac:dyDescent="0.25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 x14ac:dyDescent="0.25">
      <c r="E831" s="1" t="s">
        <v>19</v>
      </c>
      <c r="V831" s="17"/>
      <c r="AA831" s="1" t="s">
        <v>19</v>
      </c>
    </row>
    <row r="832" spans="2:41" x14ac:dyDescent="0.25">
      <c r="V832" s="17"/>
    </row>
    <row r="833" spans="8:31" x14ac:dyDescent="0.25">
      <c r="V833" s="17"/>
    </row>
    <row r="834" spans="8:31" x14ac:dyDescent="0.25">
      <c r="V834" s="17"/>
    </row>
    <row r="835" spans="8:31" x14ac:dyDescent="0.25">
      <c r="V835" s="17"/>
    </row>
    <row r="836" spans="8:31" x14ac:dyDescent="0.25">
      <c r="V836" s="17"/>
    </row>
    <row r="837" spans="8:31" x14ac:dyDescent="0.25">
      <c r="V837" s="17"/>
    </row>
    <row r="838" spans="8:31" x14ac:dyDescent="0.25">
      <c r="V838" s="17"/>
    </row>
    <row r="839" spans="8:31" x14ac:dyDescent="0.25">
      <c r="V839" s="17"/>
    </row>
    <row r="840" spans="8:31" x14ac:dyDescent="0.25">
      <c r="V840" s="17"/>
    </row>
    <row r="841" spans="8:31" x14ac:dyDescent="0.25">
      <c r="V841" s="17"/>
    </row>
    <row r="842" spans="8:31" x14ac:dyDescent="0.25">
      <c r="V842" s="17"/>
    </row>
    <row r="843" spans="8:31" x14ac:dyDescent="0.25">
      <c r="V843" s="17"/>
    </row>
    <row r="844" spans="8:31" x14ac:dyDescent="0.25">
      <c r="V844" s="17"/>
    </row>
    <row r="845" spans="8:31" x14ac:dyDescent="0.25">
      <c r="V845" s="17"/>
      <c r="AC845" s="188" t="s">
        <v>29</v>
      </c>
      <c r="AD845" s="188"/>
      <c r="AE845" s="188"/>
    </row>
    <row r="846" spans="8:31" x14ac:dyDescent="0.25">
      <c r="H846" s="185" t="s">
        <v>28</v>
      </c>
      <c r="I846" s="185"/>
      <c r="J846" s="185"/>
      <c r="V846" s="17"/>
      <c r="AC846" s="188"/>
      <c r="AD846" s="188"/>
      <c r="AE846" s="188"/>
    </row>
    <row r="847" spans="8:31" x14ac:dyDescent="0.25">
      <c r="H847" s="185"/>
      <c r="I847" s="185"/>
      <c r="J847" s="185"/>
      <c r="V847" s="17"/>
      <c r="AC847" s="188"/>
      <c r="AD847" s="188"/>
      <c r="AE847" s="188"/>
    </row>
    <row r="848" spans="8:31" x14ac:dyDescent="0.25">
      <c r="V848" s="17"/>
    </row>
    <row r="849" spans="2:41" x14ac:dyDescent="0.25">
      <c r="V849" s="17"/>
    </row>
    <row r="850" spans="2:41" ht="23.25" x14ac:dyDescent="0.35">
      <c r="B850" s="22" t="s">
        <v>71</v>
      </c>
      <c r="V850" s="17"/>
      <c r="X850" s="22" t="s">
        <v>71</v>
      </c>
    </row>
    <row r="851" spans="2:41" ht="23.25" x14ac:dyDescent="0.35">
      <c r="B851" s="23" t="s">
        <v>32</v>
      </c>
      <c r="C851" s="20">
        <f>IF(X802="PAGADO",0,Y807)</f>
        <v>1545.4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1545.4</v>
      </c>
      <c r="AA851" s="186" t="s">
        <v>20</v>
      </c>
      <c r="AB851" s="186"/>
      <c r="AC851" s="186"/>
      <c r="AD851" s="186"/>
    </row>
    <row r="852" spans="2:41" x14ac:dyDescent="0.25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 x14ac:dyDescent="0.25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" t="s">
        <v>24</v>
      </c>
      <c r="C854" s="19">
        <f>IF(C851&gt;0,C851+C852,C852)</f>
        <v>1545.4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1545.4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6" t="s">
        <v>25</v>
      </c>
      <c r="C856" s="21">
        <f>C854-C855</f>
        <v>1545.4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1545.4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 x14ac:dyDescent="0.4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 x14ac:dyDescent="0.25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E872" s="14"/>
      <c r="V872" s="17"/>
      <c r="X872" s="12"/>
      <c r="Y872" s="10"/>
      <c r="AA872" s="14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1"/>
      <c r="C877" s="10"/>
      <c r="V877" s="17"/>
      <c r="X877" s="11"/>
      <c r="Y877" s="10"/>
    </row>
    <row r="878" spans="2:41" x14ac:dyDescent="0.25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 x14ac:dyDescent="0.25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 x14ac:dyDescent="0.25">
      <c r="E880" s="1" t="s">
        <v>19</v>
      </c>
      <c r="V880" s="17"/>
      <c r="AA880" s="1" t="s">
        <v>19</v>
      </c>
    </row>
    <row r="881" spans="1:43" x14ac:dyDescent="0.25">
      <c r="V881" s="17"/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V890" s="17"/>
    </row>
    <row r="891" spans="1:43" x14ac:dyDescent="0.25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 x14ac:dyDescent="0.25">
      <c r="H892" s="185"/>
      <c r="I892" s="185"/>
      <c r="J892" s="185"/>
      <c r="V892" s="17"/>
      <c r="AA892" s="185"/>
      <c r="AB892" s="185"/>
      <c r="AC892" s="185"/>
    </row>
    <row r="893" spans="1:43" x14ac:dyDescent="0.25">
      <c r="V893" s="17"/>
    </row>
    <row r="894" spans="1:43" x14ac:dyDescent="0.25">
      <c r="V894" s="17"/>
    </row>
    <row r="895" spans="1:43" ht="23.25" x14ac:dyDescent="0.35">
      <c r="B895" s="24" t="s">
        <v>73</v>
      </c>
      <c r="V895" s="17"/>
      <c r="X895" s="22" t="s">
        <v>71</v>
      </c>
    </row>
    <row r="896" spans="1:43" ht="23.25" x14ac:dyDescent="0.35">
      <c r="B896" s="23" t="s">
        <v>32</v>
      </c>
      <c r="C896" s="20">
        <f>IF(X851="PAGADO",0,C856)</f>
        <v>1545.4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1545.4</v>
      </c>
      <c r="AA896" s="186" t="s">
        <v>20</v>
      </c>
      <c r="AB896" s="186"/>
      <c r="AC896" s="186"/>
      <c r="AD896" s="186"/>
    </row>
    <row r="897" spans="2:41" x14ac:dyDescent="0.25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 x14ac:dyDescent="0.25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24</v>
      </c>
      <c r="C899" s="19">
        <f>IF(C896&gt;0,C896+C897,C897)</f>
        <v>1545.4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1545.4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6" t="s">
        <v>26</v>
      </c>
      <c r="C901" s="21">
        <f>C899-C900</f>
        <v>1545.4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1545.4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 x14ac:dyDescent="0.3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 x14ac:dyDescent="0.25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 x14ac:dyDescent="0.25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E917" s="14"/>
      <c r="V917" s="17"/>
      <c r="X917" s="12"/>
      <c r="Y917" s="10"/>
      <c r="AA917" s="14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1"/>
      <c r="C923" s="10"/>
      <c r="V923" s="17"/>
      <c r="X923" s="11"/>
      <c r="Y923" s="10"/>
    </row>
    <row r="924" spans="2:41" x14ac:dyDescent="0.25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 x14ac:dyDescent="0.25">
      <c r="E925" s="1" t="s">
        <v>19</v>
      </c>
      <c r="V925" s="17"/>
      <c r="AA925" s="1" t="s">
        <v>19</v>
      </c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2:31" x14ac:dyDescent="0.25">
      <c r="V929" s="17"/>
    </row>
    <row r="930" spans="2:31" x14ac:dyDescent="0.25">
      <c r="V930" s="17"/>
    </row>
    <row r="931" spans="2:31" x14ac:dyDescent="0.25">
      <c r="V931" s="17"/>
    </row>
    <row r="932" spans="2:31" x14ac:dyDescent="0.25">
      <c r="V932" s="17"/>
    </row>
    <row r="933" spans="2:31" x14ac:dyDescent="0.25">
      <c r="V933" s="17"/>
    </row>
    <row r="934" spans="2:31" x14ac:dyDescent="0.25">
      <c r="V934" s="17"/>
    </row>
    <row r="935" spans="2:31" x14ac:dyDescent="0.25">
      <c r="V935" s="17"/>
    </row>
    <row r="936" spans="2:31" x14ac:dyDescent="0.25">
      <c r="V936" s="17"/>
    </row>
    <row r="937" spans="2:31" x14ac:dyDescent="0.25">
      <c r="V937" s="17"/>
    </row>
    <row r="938" spans="2:31" x14ac:dyDescent="0.25">
      <c r="V938" s="17"/>
      <c r="AC938" s="188" t="s">
        <v>29</v>
      </c>
      <c r="AD938" s="188"/>
      <c r="AE938" s="188"/>
    </row>
    <row r="939" spans="2:31" x14ac:dyDescent="0.25">
      <c r="H939" s="185" t="s">
        <v>28</v>
      </c>
      <c r="I939" s="185"/>
      <c r="J939" s="185"/>
      <c r="V939" s="17"/>
      <c r="AC939" s="188"/>
      <c r="AD939" s="188"/>
      <c r="AE939" s="188"/>
    </row>
    <row r="940" spans="2:31" x14ac:dyDescent="0.25">
      <c r="H940" s="185"/>
      <c r="I940" s="185"/>
      <c r="J940" s="185"/>
      <c r="V940" s="17"/>
      <c r="AC940" s="188"/>
      <c r="AD940" s="188"/>
      <c r="AE940" s="188"/>
    </row>
    <row r="941" spans="2:31" x14ac:dyDescent="0.25">
      <c r="V941" s="17"/>
    </row>
    <row r="942" spans="2:31" x14ac:dyDescent="0.25">
      <c r="V942" s="17"/>
    </row>
    <row r="943" spans="2:31" ht="23.25" x14ac:dyDescent="0.35">
      <c r="B943" s="22" t="s">
        <v>72</v>
      </c>
      <c r="V943" s="17"/>
      <c r="X943" s="22" t="s">
        <v>74</v>
      </c>
    </row>
    <row r="944" spans="2:31" ht="23.25" x14ac:dyDescent="0.35">
      <c r="B944" s="23" t="s">
        <v>32</v>
      </c>
      <c r="C944" s="20">
        <f>IF(X896="PAGADO",0,Y901)</f>
        <v>1545.4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1545.4</v>
      </c>
      <c r="AA944" s="186" t="s">
        <v>20</v>
      </c>
      <c r="AB944" s="186"/>
      <c r="AC944" s="186"/>
      <c r="AD944" s="186"/>
    </row>
    <row r="945" spans="2:41" x14ac:dyDescent="0.25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 x14ac:dyDescent="0.25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24</v>
      </c>
      <c r="C947" s="19">
        <f>IF(C944&gt;0,C944+C945,C945)</f>
        <v>1545.4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1545.4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6" t="s">
        <v>25</v>
      </c>
      <c r="C949" s="21">
        <f>C947-C948</f>
        <v>1545.4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1545.4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 x14ac:dyDescent="0.4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 x14ac:dyDescent="0.25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V964" s="17"/>
      <c r="X964" s="12"/>
      <c r="Y964" s="10"/>
    </row>
    <row r="965" spans="2:41" x14ac:dyDescent="0.25">
      <c r="B965" s="12"/>
      <c r="C965" s="10"/>
      <c r="E965" s="14"/>
      <c r="V965" s="17"/>
      <c r="X965" s="12"/>
      <c r="Y965" s="10"/>
      <c r="AA965" s="14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 x14ac:dyDescent="0.25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 x14ac:dyDescent="0.25">
      <c r="E973" s="1" t="s">
        <v>19</v>
      </c>
      <c r="V973" s="17"/>
      <c r="AA973" s="1" t="s">
        <v>19</v>
      </c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V983" s="17"/>
    </row>
    <row r="984" spans="1:43" x14ac:dyDescent="0.25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 x14ac:dyDescent="0.25">
      <c r="H985" s="185"/>
      <c r="I985" s="185"/>
      <c r="J985" s="185"/>
      <c r="V985" s="17"/>
      <c r="AA985" s="185"/>
      <c r="AB985" s="185"/>
      <c r="AC985" s="185"/>
    </row>
    <row r="986" spans="1:43" x14ac:dyDescent="0.25">
      <c r="V986" s="17"/>
    </row>
    <row r="987" spans="1:43" x14ac:dyDescent="0.25">
      <c r="V987" s="17"/>
    </row>
    <row r="988" spans="1:43" ht="23.25" x14ac:dyDescent="0.35">
      <c r="B988" s="24" t="s">
        <v>72</v>
      </c>
      <c r="V988" s="17"/>
      <c r="X988" s="22" t="s">
        <v>72</v>
      </c>
    </row>
    <row r="989" spans="1:43" ht="23.25" x14ac:dyDescent="0.35">
      <c r="B989" s="23" t="s">
        <v>32</v>
      </c>
      <c r="C989" s="20">
        <f>IF(X944="PAGADO",0,C949)</f>
        <v>1545.4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1545.4</v>
      </c>
      <c r="AA989" s="186" t="s">
        <v>20</v>
      </c>
      <c r="AB989" s="186"/>
      <c r="AC989" s="186"/>
      <c r="AD989" s="186"/>
    </row>
    <row r="990" spans="1:43" x14ac:dyDescent="0.25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 x14ac:dyDescent="0.25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" t="s">
        <v>24</v>
      </c>
      <c r="C992" s="19">
        <f>IF(C989&gt;0,C989+C990,C990)</f>
        <v>1545.4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1545.4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6" t="s">
        <v>26</v>
      </c>
      <c r="C994" s="21">
        <f>C992-C993</f>
        <v>1545.4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1545.4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 x14ac:dyDescent="0.3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 x14ac:dyDescent="0.3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 x14ac:dyDescent="0.25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E1010" s="14"/>
      <c r="V1010" s="17"/>
      <c r="X1010" s="12"/>
      <c r="Y1010" s="10"/>
      <c r="AA1010" s="14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2"/>
      <c r="C1015" s="10"/>
      <c r="V1015" s="17"/>
      <c r="X1015" s="12"/>
      <c r="Y1015" s="10"/>
    </row>
    <row r="1016" spans="2:27" x14ac:dyDescent="0.25">
      <c r="B1016" s="11"/>
      <c r="C1016" s="10"/>
      <c r="V1016" s="17"/>
      <c r="X1016" s="11"/>
      <c r="Y1016" s="10"/>
    </row>
    <row r="1017" spans="2:27" x14ac:dyDescent="0.25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 x14ac:dyDescent="0.25">
      <c r="E1018" s="1" t="s">
        <v>19</v>
      </c>
      <c r="V1018" s="17"/>
      <c r="AA1018" s="1" t="s">
        <v>19</v>
      </c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4"/>
  <sheetViews>
    <sheetView topLeftCell="X609" zoomScale="93" zoomScaleNormal="93" workbookViewId="0">
      <selection activeCell="Y623" sqref="Y62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88" t="s">
        <v>29</v>
      </c>
      <c r="AD95" s="188"/>
      <c r="AE95" s="188"/>
    </row>
    <row r="96" spans="8:31" x14ac:dyDescent="0.25">
      <c r="H96" s="185" t="s">
        <v>28</v>
      </c>
      <c r="I96" s="185"/>
      <c r="J96" s="185"/>
      <c r="V96" s="17"/>
      <c r="AC96" s="188"/>
      <c r="AD96" s="188"/>
      <c r="AE96" s="188"/>
    </row>
    <row r="97" spans="2:41" x14ac:dyDescent="0.25">
      <c r="H97" s="185"/>
      <c r="I97" s="185"/>
      <c r="J97" s="185"/>
      <c r="V97" s="17"/>
      <c r="AC97" s="188"/>
      <c r="AD97" s="188"/>
      <c r="AE97" s="18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 x14ac:dyDescent="0.25">
      <c r="H130" s="185"/>
      <c r="I130" s="185"/>
      <c r="J130" s="185"/>
      <c r="V130" s="17"/>
      <c r="AA130" s="185"/>
      <c r="AB130" s="185"/>
      <c r="AC130" s="18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88" t="s">
        <v>29</v>
      </c>
      <c r="AD168" s="188"/>
      <c r="AE168" s="188"/>
    </row>
    <row r="169" spans="2:41" x14ac:dyDescent="0.25">
      <c r="H169" s="185" t="s">
        <v>28</v>
      </c>
      <c r="I169" s="185"/>
      <c r="J169" s="185"/>
      <c r="V169" s="17"/>
      <c r="AC169" s="188"/>
      <c r="AD169" s="188"/>
      <c r="AE169" s="188"/>
    </row>
    <row r="170" spans="2:41" x14ac:dyDescent="0.25">
      <c r="H170" s="185"/>
      <c r="I170" s="185"/>
      <c r="J170" s="185"/>
      <c r="V170" s="17"/>
      <c r="AC170" s="188"/>
      <c r="AD170" s="188"/>
      <c r="AE170" s="18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 x14ac:dyDescent="0.25">
      <c r="H215" s="185"/>
      <c r="I215" s="185"/>
      <c r="J215" s="185"/>
      <c r="V215" s="17"/>
      <c r="AA215" s="185"/>
      <c r="AB215" s="185"/>
      <c r="AC215" s="18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88" t="s">
        <v>29</v>
      </c>
      <c r="AD260" s="188"/>
      <c r="AE260" s="188"/>
    </row>
    <row r="261" spans="2:41" x14ac:dyDescent="0.25">
      <c r="H261" s="185" t="s">
        <v>28</v>
      </c>
      <c r="I261" s="185"/>
      <c r="J261" s="185"/>
      <c r="V261" s="17"/>
      <c r="AC261" s="188"/>
      <c r="AD261" s="188"/>
      <c r="AE261" s="188"/>
    </row>
    <row r="262" spans="2:41" x14ac:dyDescent="0.25">
      <c r="H262" s="185"/>
      <c r="I262" s="185"/>
      <c r="J262" s="185"/>
      <c r="V262" s="17"/>
      <c r="AC262" s="188"/>
      <c r="AD262" s="188"/>
      <c r="AE262" s="18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 x14ac:dyDescent="0.25">
      <c r="H307" s="185"/>
      <c r="I307" s="185"/>
      <c r="J307" s="185"/>
      <c r="V307" s="17"/>
      <c r="AA307" s="185"/>
      <c r="AB307" s="185"/>
      <c r="AC307" s="18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85" t="s">
        <v>28</v>
      </c>
      <c r="I354" s="185"/>
      <c r="J354" s="185"/>
      <c r="V354" s="17"/>
    </row>
    <row r="355" spans="2:40" x14ac:dyDescent="0.25">
      <c r="H355" s="185"/>
      <c r="I355" s="185"/>
      <c r="J355" s="185"/>
      <c r="V355" s="17"/>
    </row>
    <row r="356" spans="2:40" x14ac:dyDescent="0.25">
      <c r="V356" s="17"/>
      <c r="X356" s="199" t="s">
        <v>64</v>
      </c>
      <c r="AB356" s="196" t="s">
        <v>29</v>
      </c>
      <c r="AC356" s="196"/>
      <c r="AD356" s="196"/>
    </row>
    <row r="357" spans="2:40" ht="23.25" x14ac:dyDescent="0.35">
      <c r="B357" s="22" t="s">
        <v>64</v>
      </c>
      <c r="V357" s="17"/>
      <c r="X357" s="199"/>
      <c r="AB357" s="196"/>
      <c r="AC357" s="196"/>
      <c r="AD357" s="19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 x14ac:dyDescent="0.3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 x14ac:dyDescent="0.25">
      <c r="H393" s="185"/>
      <c r="I393" s="185"/>
      <c r="J393" s="185"/>
      <c r="V393" s="17"/>
      <c r="AA393" s="185"/>
      <c r="AB393" s="185"/>
      <c r="AC393" s="18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 x14ac:dyDescent="0.25">
      <c r="H478" s="185"/>
      <c r="I478" s="185"/>
      <c r="J478" s="185"/>
      <c r="V478" s="17"/>
      <c r="AA478" s="185"/>
      <c r="AB478" s="185"/>
      <c r="AC478" s="18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88" t="s">
        <v>29</v>
      </c>
      <c r="AD524" s="188"/>
      <c r="AE524" s="188"/>
    </row>
    <row r="525" spans="2:31" x14ac:dyDescent="0.25">
      <c r="H525" s="185" t="s">
        <v>28</v>
      </c>
      <c r="I525" s="185"/>
      <c r="J525" s="185"/>
      <c r="V525" s="17"/>
      <c r="AC525" s="188"/>
      <c r="AD525" s="188"/>
      <c r="AE525" s="188"/>
    </row>
    <row r="526" spans="2:31" x14ac:dyDescent="0.25">
      <c r="H526" s="185"/>
      <c r="I526" s="185"/>
      <c r="J526" s="185"/>
      <c r="V526" s="17"/>
      <c r="AC526" s="188"/>
      <c r="AD526" s="188"/>
      <c r="AE526" s="18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 x14ac:dyDescent="0.25">
      <c r="H565" s="185"/>
      <c r="I565" s="185"/>
      <c r="J565" s="185"/>
      <c r="V565" s="17"/>
      <c r="AA565" s="185"/>
      <c r="AB565" s="185"/>
      <c r="AC565" s="18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88" t="s">
        <v>29</v>
      </c>
      <c r="AD607" s="188"/>
      <c r="AE607" s="188"/>
    </row>
    <row r="608" spans="2:31" x14ac:dyDescent="0.25">
      <c r="H608" s="185" t="s">
        <v>28</v>
      </c>
      <c r="I608" s="185"/>
      <c r="J608" s="185"/>
      <c r="V608" s="17"/>
      <c r="AC608" s="188"/>
      <c r="AD608" s="188"/>
      <c r="AE608" s="188"/>
    </row>
    <row r="609" spans="2:41" x14ac:dyDescent="0.25">
      <c r="H609" s="185"/>
      <c r="I609" s="185"/>
      <c r="J609" s="185"/>
      <c r="V609" s="17"/>
      <c r="AC609" s="188"/>
      <c r="AD609" s="188"/>
      <c r="AE609" s="18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 x14ac:dyDescent="0.25">
      <c r="H652" s="185"/>
      <c r="I652" s="185"/>
      <c r="J652" s="185"/>
      <c r="V652" s="17"/>
      <c r="AA652" s="185"/>
      <c r="AB652" s="185"/>
      <c r="AC652" s="18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-2047.0810000000022</v>
      </c>
      <c r="AA656" s="186" t="s">
        <v>20</v>
      </c>
      <c r="AB656" s="186"/>
      <c r="AC656" s="186"/>
      <c r="AD656" s="186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C684</f>
        <v>2047.0810000000022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2047.0810000000022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-2047.0810000000022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-2047.0810000000022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2047.0810000000022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1"/>
      <c r="C683" s="10"/>
      <c r="V683" s="17"/>
      <c r="X683" s="11"/>
      <c r="Y683" s="10"/>
    </row>
    <row r="684" spans="2:41" x14ac:dyDescent="0.25">
      <c r="B684" s="15" t="s">
        <v>18</v>
      </c>
      <c r="C684" s="16">
        <f>SUM(C665:C683)</f>
        <v>2047.0810000000022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2047.0810000000022</v>
      </c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88" t="s">
        <v>29</v>
      </c>
      <c r="AD698" s="188"/>
      <c r="AE698" s="188"/>
    </row>
    <row r="699" spans="2:31" x14ac:dyDescent="0.25">
      <c r="H699" s="185" t="s">
        <v>28</v>
      </c>
      <c r="I699" s="185"/>
      <c r="J699" s="185"/>
      <c r="V699" s="17"/>
      <c r="AC699" s="188"/>
      <c r="AD699" s="188"/>
      <c r="AE699" s="188"/>
    </row>
    <row r="700" spans="2:31" x14ac:dyDescent="0.25">
      <c r="H700" s="185"/>
      <c r="I700" s="185"/>
      <c r="J700" s="185"/>
      <c r="V700" s="17"/>
      <c r="AC700" s="188"/>
      <c r="AD700" s="188"/>
      <c r="AE700" s="188"/>
    </row>
    <row r="701" spans="2:31" x14ac:dyDescent="0.25">
      <c r="V701" s="17"/>
    </row>
    <row r="702" spans="2:31" x14ac:dyDescent="0.25">
      <c r="V702" s="17"/>
    </row>
    <row r="703" spans="2:31" ht="23.25" x14ac:dyDescent="0.35">
      <c r="B703" s="22" t="s">
        <v>69</v>
      </c>
      <c r="V703" s="17"/>
      <c r="X703" s="22" t="s">
        <v>69</v>
      </c>
    </row>
    <row r="704" spans="2:31" ht="23.25" x14ac:dyDescent="0.35">
      <c r="B704" s="23" t="s">
        <v>32</v>
      </c>
      <c r="C704" s="20">
        <f>IF(X656="PAGADO",0,Y661)</f>
        <v>-2047.0810000000022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-2047.0810000000022</v>
      </c>
      <c r="AA704" s="186" t="s">
        <v>20</v>
      </c>
      <c r="AB704" s="186"/>
      <c r="AC704" s="186"/>
      <c r="AD704" s="186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C731</f>
        <v>2047.0810000000022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2047.0810000000022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-2047.0810000000022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-2047.0810000000022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 x14ac:dyDescent="0.4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IF(C745&lt;0,"SALDO A FAVOR","SALDO ADELANTAD0'")</f>
        <v>SALDO ADELANTAD0'</v>
      </c>
      <c r="C712" s="10">
        <f>IF(Y656&lt;=0,Y656*-1)</f>
        <v>2047.0810000000022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2047.0810000000022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2047.0810000000022</v>
      </c>
      <c r="V731" s="17"/>
      <c r="X731" s="15" t="s">
        <v>18</v>
      </c>
      <c r="Y731" s="16">
        <f>SUM(Y712:Y730)</f>
        <v>2047.0810000000022</v>
      </c>
    </row>
    <row r="732" spans="2:41" x14ac:dyDescent="0.25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V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x14ac:dyDescent="0.25">
      <c r="V743" s="17"/>
    </row>
    <row r="744" spans="1:43" x14ac:dyDescent="0.25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 x14ac:dyDescent="0.25">
      <c r="H745" s="185"/>
      <c r="I745" s="185"/>
      <c r="J745" s="185"/>
      <c r="V745" s="17"/>
      <c r="AA745" s="185"/>
      <c r="AB745" s="185"/>
      <c r="AC745" s="185"/>
    </row>
    <row r="746" spans="1:43" x14ac:dyDescent="0.25">
      <c r="V746" s="17"/>
    </row>
    <row r="747" spans="1:43" x14ac:dyDescent="0.25">
      <c r="V747" s="17"/>
    </row>
    <row r="748" spans="1:43" ht="23.25" x14ac:dyDescent="0.35">
      <c r="B748" s="24" t="s">
        <v>69</v>
      </c>
      <c r="V748" s="17"/>
      <c r="X748" s="22" t="s">
        <v>69</v>
      </c>
    </row>
    <row r="749" spans="1:43" ht="23.25" x14ac:dyDescent="0.35">
      <c r="B749" s="23" t="s">
        <v>32</v>
      </c>
      <c r="C749" s="20">
        <f>IF(X704="PAGADO",0,C709)</f>
        <v>-2047.0810000000022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-2047.0810000000022</v>
      </c>
      <c r="AA749" s="186" t="s">
        <v>20</v>
      </c>
      <c r="AB749" s="186"/>
      <c r="AC749" s="186"/>
      <c r="AD749" s="186"/>
    </row>
    <row r="750" spans="1:43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C777</f>
        <v>2047.0810000000022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2047.0810000000022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26</v>
      </c>
      <c r="C754" s="21">
        <f>C752-C753</f>
        <v>-2047.0810000000022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-2047.0810000000022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 x14ac:dyDescent="0.3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 x14ac:dyDescent="0.3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IF(Y709&lt;0,"SALDO ADELANTADO","SALDO A FAVOR '")</f>
        <v>SALDO ADELANTADO</v>
      </c>
      <c r="C758" s="10">
        <f>IF(Y709&lt;=0,Y709*-1)</f>
        <v>2047.0810000000022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2047.0810000000022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2047.0810000000022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2047.0810000000022</v>
      </c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x14ac:dyDescent="0.25">
      <c r="V791" s="17"/>
      <c r="AC791" s="188" t="s">
        <v>29</v>
      </c>
      <c r="AD791" s="188"/>
      <c r="AE791" s="188"/>
    </row>
    <row r="792" spans="2:41" x14ac:dyDescent="0.25">
      <c r="H792" s="185" t="s">
        <v>28</v>
      </c>
      <c r="I792" s="185"/>
      <c r="J792" s="185"/>
      <c r="V792" s="17"/>
      <c r="AC792" s="188"/>
      <c r="AD792" s="188"/>
      <c r="AE792" s="188"/>
    </row>
    <row r="793" spans="2:41" x14ac:dyDescent="0.25">
      <c r="H793" s="185"/>
      <c r="I793" s="185"/>
      <c r="J793" s="185"/>
      <c r="V793" s="17"/>
      <c r="AC793" s="188"/>
      <c r="AD793" s="188"/>
      <c r="AE793" s="188"/>
    </row>
    <row r="794" spans="2:41" x14ac:dyDescent="0.25">
      <c r="V794" s="17"/>
    </row>
    <row r="795" spans="2:41" x14ac:dyDescent="0.25">
      <c r="V795" s="17"/>
    </row>
    <row r="796" spans="2:41" ht="23.25" x14ac:dyDescent="0.35">
      <c r="B796" s="22" t="s">
        <v>70</v>
      </c>
      <c r="V796" s="17"/>
      <c r="X796" s="22" t="s">
        <v>70</v>
      </c>
    </row>
    <row r="797" spans="2:41" ht="23.25" x14ac:dyDescent="0.35">
      <c r="B797" s="23" t="s">
        <v>32</v>
      </c>
      <c r="C797" s="20">
        <f>IF(X749="PAGADO",0,Y754)</f>
        <v>-2047.0810000000022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-2047.0810000000022</v>
      </c>
      <c r="AA797" s="186" t="s">
        <v>20</v>
      </c>
      <c r="AB797" s="186"/>
      <c r="AC797" s="186"/>
      <c r="AD797" s="186"/>
    </row>
    <row r="798" spans="2:41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C824</f>
        <v>2047.0810000000022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2047.0810000000022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25</v>
      </c>
      <c r="C802" s="21">
        <f>C800-C801</f>
        <v>-2047.0810000000022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-2047.0810000000022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 x14ac:dyDescent="0.4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IF(C838&lt;0,"SALDO A FAVOR","SALDO ADELANTAD0'")</f>
        <v>SALDO ADELANTAD0'</v>
      </c>
      <c r="C805" s="10">
        <f>IF(Y749&lt;=0,Y749*-1)</f>
        <v>2047.0810000000022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2047.0810000000022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2047.0810000000022</v>
      </c>
      <c r="V824" s="17"/>
      <c r="X824" s="15" t="s">
        <v>18</v>
      </c>
      <c r="Y824" s="16">
        <f>SUM(Y805:Y823)</f>
        <v>2047.0810000000022</v>
      </c>
    </row>
    <row r="825" spans="2:27" x14ac:dyDescent="0.25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x14ac:dyDescent="0.25">
      <c r="V836" s="17"/>
    </row>
    <row r="837" spans="1:43" x14ac:dyDescent="0.25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 x14ac:dyDescent="0.25">
      <c r="H838" s="185"/>
      <c r="I838" s="185"/>
      <c r="J838" s="185"/>
      <c r="V838" s="17"/>
      <c r="AA838" s="185"/>
      <c r="AB838" s="185"/>
      <c r="AC838" s="185"/>
    </row>
    <row r="839" spans="1:43" x14ac:dyDescent="0.25">
      <c r="V839" s="17"/>
    </row>
    <row r="840" spans="1:43" x14ac:dyDescent="0.25">
      <c r="V840" s="17"/>
    </row>
    <row r="841" spans="1:43" ht="23.25" x14ac:dyDescent="0.35">
      <c r="B841" s="24" t="s">
        <v>70</v>
      </c>
      <c r="V841" s="17"/>
      <c r="X841" s="22" t="s">
        <v>70</v>
      </c>
    </row>
    <row r="842" spans="1:43" ht="23.25" x14ac:dyDescent="0.35">
      <c r="B842" s="23" t="s">
        <v>32</v>
      </c>
      <c r="C842" s="20">
        <f>IF(X797="PAGADO",0,C802)</f>
        <v>-2047.0810000000022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-2047.0810000000022</v>
      </c>
      <c r="AA842" s="186" t="s">
        <v>20</v>
      </c>
      <c r="AB842" s="186"/>
      <c r="AC842" s="186"/>
      <c r="AD842" s="186"/>
    </row>
    <row r="843" spans="1:43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x14ac:dyDescent="0.25">
      <c r="B846" s="1" t="s">
        <v>9</v>
      </c>
      <c r="C846" s="20">
        <f>C870</f>
        <v>2047.0810000000022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2047.0810000000022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6" t="s">
        <v>26</v>
      </c>
      <c r="C847" s="21">
        <f>C845-C846</f>
        <v>-2047.0810000000022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-2047.0810000000022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 x14ac:dyDescent="0.3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 x14ac:dyDescent="0.3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9" t="str">
        <f>IF(Y802&lt;0,"SALDO ADELANTADO","SALDO A FAVOR '")</f>
        <v>SALDO ADELANTADO</v>
      </c>
      <c r="C851" s="10">
        <f>IF(Y802&lt;=0,Y802*-1)</f>
        <v>2047.0810000000022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2047.0810000000022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1"/>
      <c r="C869" s="10"/>
      <c r="V869" s="17"/>
      <c r="X869" s="11"/>
      <c r="Y869" s="10"/>
    </row>
    <row r="870" spans="2:27" x14ac:dyDescent="0.25">
      <c r="B870" s="15" t="s">
        <v>18</v>
      </c>
      <c r="C870" s="16">
        <f>SUM(C851:C869)</f>
        <v>2047.0810000000022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2047.0810000000022</v>
      </c>
      <c r="Z870" t="s">
        <v>22</v>
      </c>
      <c r="AA870" t="s">
        <v>21</v>
      </c>
    </row>
    <row r="871" spans="2:27" x14ac:dyDescent="0.25">
      <c r="E871" s="1" t="s">
        <v>19</v>
      </c>
      <c r="V871" s="17"/>
      <c r="AA871" s="1" t="s">
        <v>19</v>
      </c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188" t="s">
        <v>29</v>
      </c>
      <c r="AD885" s="188"/>
      <c r="AE885" s="188"/>
    </row>
    <row r="886" spans="2:41" x14ac:dyDescent="0.25">
      <c r="H886" s="185" t="s">
        <v>28</v>
      </c>
      <c r="I886" s="185"/>
      <c r="J886" s="185"/>
      <c r="V886" s="17"/>
      <c r="AC886" s="188"/>
      <c r="AD886" s="188"/>
      <c r="AE886" s="188"/>
    </row>
    <row r="887" spans="2:41" x14ac:dyDescent="0.25">
      <c r="H887" s="185"/>
      <c r="I887" s="185"/>
      <c r="J887" s="185"/>
      <c r="V887" s="17"/>
      <c r="AC887" s="188"/>
      <c r="AD887" s="188"/>
      <c r="AE887" s="188"/>
    </row>
    <row r="888" spans="2:41" x14ac:dyDescent="0.25">
      <c r="V888" s="17"/>
    </row>
    <row r="889" spans="2:41" x14ac:dyDescent="0.25">
      <c r="V889" s="17"/>
    </row>
    <row r="890" spans="2:41" ht="23.25" x14ac:dyDescent="0.35">
      <c r="B890" s="22" t="s">
        <v>71</v>
      </c>
      <c r="V890" s="17"/>
      <c r="X890" s="22" t="s">
        <v>71</v>
      </c>
    </row>
    <row r="891" spans="2:41" ht="23.25" x14ac:dyDescent="0.35">
      <c r="B891" s="23" t="s">
        <v>32</v>
      </c>
      <c r="C891" s="20">
        <f>IF(X842="PAGADO",0,Y847)</f>
        <v>-2047.0810000000022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-2047.0810000000022</v>
      </c>
      <c r="AA891" s="186" t="s">
        <v>20</v>
      </c>
      <c r="AB891" s="186"/>
      <c r="AC891" s="186"/>
      <c r="AD891" s="186"/>
    </row>
    <row r="892" spans="2:41" x14ac:dyDescent="0.25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 x14ac:dyDescent="0.25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" t="s">
        <v>9</v>
      </c>
      <c r="C895" s="20">
        <f>C918</f>
        <v>2047.0810000000022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2047.0810000000022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6" t="s">
        <v>25</v>
      </c>
      <c r="C896" s="21">
        <f>C894-C895</f>
        <v>-2047.0810000000022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-2047.0810000000022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 x14ac:dyDescent="0.4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IF(C932&lt;0,"SALDO A FAVOR","SALDO ADELANTAD0'")</f>
        <v>SALDO ADELANTAD0'</v>
      </c>
      <c r="C899" s="10">
        <f>IF(Y847&lt;=0,Y847*-1)</f>
        <v>2047.0810000000022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2047.0810000000022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 x14ac:dyDescent="0.25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E912" s="14"/>
      <c r="V912" s="17"/>
      <c r="X912" s="12"/>
      <c r="Y912" s="10"/>
      <c r="AA912" s="14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2"/>
      <c r="C916" s="10"/>
      <c r="V916" s="17"/>
      <c r="X916" s="12"/>
      <c r="Y916" s="10"/>
    </row>
    <row r="917" spans="1:43" x14ac:dyDescent="0.25">
      <c r="B917" s="11"/>
      <c r="C917" s="10"/>
      <c r="V917" s="17"/>
      <c r="X917" s="11"/>
      <c r="Y917" s="10"/>
    </row>
    <row r="918" spans="1:43" x14ac:dyDescent="0.25">
      <c r="B918" s="15" t="s">
        <v>18</v>
      </c>
      <c r="C918" s="16">
        <f>SUM(C899:C917)</f>
        <v>2047.0810000000022</v>
      </c>
      <c r="V918" s="17"/>
      <c r="X918" s="15" t="s">
        <v>18</v>
      </c>
      <c r="Y918" s="16">
        <f>SUM(Y899:Y917)</f>
        <v>2047.0810000000022</v>
      </c>
    </row>
    <row r="919" spans="1:43" x14ac:dyDescent="0.25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 x14ac:dyDescent="0.25">
      <c r="E920" s="1" t="s">
        <v>19</v>
      </c>
      <c r="V920" s="17"/>
      <c r="AA920" s="1" t="s">
        <v>19</v>
      </c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V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x14ac:dyDescent="0.25">
      <c r="V930" s="17"/>
    </row>
    <row r="931" spans="1:43" x14ac:dyDescent="0.25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 x14ac:dyDescent="0.25">
      <c r="H932" s="185"/>
      <c r="I932" s="185"/>
      <c r="J932" s="185"/>
      <c r="V932" s="17"/>
      <c r="AA932" s="185"/>
      <c r="AB932" s="185"/>
      <c r="AC932" s="185"/>
    </row>
    <row r="933" spans="1:43" x14ac:dyDescent="0.25">
      <c r="V933" s="17"/>
    </row>
    <row r="934" spans="1:43" x14ac:dyDescent="0.25">
      <c r="V934" s="17"/>
    </row>
    <row r="935" spans="1:43" ht="23.25" x14ac:dyDescent="0.35">
      <c r="B935" s="24" t="s">
        <v>73</v>
      </c>
      <c r="V935" s="17"/>
      <c r="X935" s="22" t="s">
        <v>71</v>
      </c>
    </row>
    <row r="936" spans="1:43" ht="23.25" x14ac:dyDescent="0.35">
      <c r="B936" s="23" t="s">
        <v>32</v>
      </c>
      <c r="C936" s="20">
        <f>IF(X891="PAGADO",0,C896)</f>
        <v>-2047.0810000000022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-2047.0810000000022</v>
      </c>
      <c r="AA936" s="186" t="s">
        <v>20</v>
      </c>
      <c r="AB936" s="186"/>
      <c r="AC936" s="186"/>
      <c r="AD936" s="186"/>
    </row>
    <row r="937" spans="1:43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 x14ac:dyDescent="0.25">
      <c r="B940" s="1" t="s">
        <v>9</v>
      </c>
      <c r="C940" s="20">
        <f>C964</f>
        <v>2047.0810000000022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2047.0810000000022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6" t="s">
        <v>26</v>
      </c>
      <c r="C941" s="21">
        <f>C939-C940</f>
        <v>-2047.0810000000022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-2047.0810000000022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 x14ac:dyDescent="0.3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 x14ac:dyDescent="0.3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IF(Y896&lt;0,"SALDO ADELANTADO","SALDO A FAVOR '")</f>
        <v>SALDO ADELANTADO</v>
      </c>
      <c r="C945" s="10">
        <f>IF(Y896&lt;=0,Y896*-1)</f>
        <v>2047.0810000000022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2047.0810000000022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1"/>
      <c r="C963" s="10"/>
      <c r="V963" s="17"/>
      <c r="X963" s="11"/>
      <c r="Y963" s="10"/>
    </row>
    <row r="964" spans="2:27" x14ac:dyDescent="0.25">
      <c r="B964" s="15" t="s">
        <v>18</v>
      </c>
      <c r="C964" s="16">
        <f>SUM(C945:C963)</f>
        <v>2047.0810000000022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2047.0810000000022</v>
      </c>
      <c r="Z964" t="s">
        <v>22</v>
      </c>
      <c r="AA964" t="s">
        <v>21</v>
      </c>
    </row>
    <row r="965" spans="2:27" x14ac:dyDescent="0.25">
      <c r="E965" s="1" t="s">
        <v>19</v>
      </c>
      <c r="V965" s="17"/>
      <c r="AA965" s="1" t="s">
        <v>19</v>
      </c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  <c r="AC978" s="188" t="s">
        <v>29</v>
      </c>
      <c r="AD978" s="188"/>
      <c r="AE978" s="188"/>
    </row>
    <row r="979" spans="2:41" x14ac:dyDescent="0.25">
      <c r="H979" s="185" t="s">
        <v>28</v>
      </c>
      <c r="I979" s="185"/>
      <c r="J979" s="185"/>
      <c r="V979" s="17"/>
      <c r="AC979" s="188"/>
      <c r="AD979" s="188"/>
      <c r="AE979" s="188"/>
    </row>
    <row r="980" spans="2:41" x14ac:dyDescent="0.25">
      <c r="H980" s="185"/>
      <c r="I980" s="185"/>
      <c r="J980" s="185"/>
      <c r="V980" s="17"/>
      <c r="AC980" s="188"/>
      <c r="AD980" s="188"/>
      <c r="AE980" s="188"/>
    </row>
    <row r="981" spans="2:41" x14ac:dyDescent="0.25">
      <c r="V981" s="17"/>
    </row>
    <row r="982" spans="2:41" x14ac:dyDescent="0.25">
      <c r="V982" s="17"/>
    </row>
    <row r="983" spans="2:41" ht="23.25" x14ac:dyDescent="0.35">
      <c r="B983" s="22" t="s">
        <v>72</v>
      </c>
      <c r="V983" s="17"/>
      <c r="X983" s="22" t="s">
        <v>74</v>
      </c>
    </row>
    <row r="984" spans="2:41" ht="23.25" x14ac:dyDescent="0.35">
      <c r="B984" s="23" t="s">
        <v>32</v>
      </c>
      <c r="C984" s="20">
        <f>IF(X936="PAGADO",0,Y941)</f>
        <v>-2047.0810000000022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-2047.0810000000022</v>
      </c>
      <c r="AA984" s="186" t="s">
        <v>20</v>
      </c>
      <c r="AB984" s="186"/>
      <c r="AC984" s="186"/>
      <c r="AD984" s="186"/>
    </row>
    <row r="985" spans="2:41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" t="s">
        <v>9</v>
      </c>
      <c r="C988" s="20">
        <f>C1011</f>
        <v>2047.0810000000022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2047.0810000000022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6" t="s">
        <v>25</v>
      </c>
      <c r="C989" s="21">
        <f>C987-C988</f>
        <v>-2047.0810000000022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-2047.0810000000022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 x14ac:dyDescent="0.4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IF(C1025&lt;0,"SALDO A FAVOR","SALDO ADELANTAD0'")</f>
        <v>SALDO ADELANTAD0'</v>
      </c>
      <c r="C992" s="10">
        <f>IF(Y936&lt;=0,Y936*-1)</f>
        <v>2047.0810000000022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2047.0810000000022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1"/>
      <c r="C1010" s="10"/>
      <c r="V1010" s="17"/>
      <c r="X1010" s="11"/>
      <c r="Y1010" s="10"/>
    </row>
    <row r="1011" spans="1:43" x14ac:dyDescent="0.25">
      <c r="B1011" s="15" t="s">
        <v>18</v>
      </c>
      <c r="C1011" s="16">
        <f>SUM(C992:C1010)</f>
        <v>2047.0810000000022</v>
      </c>
      <c r="V1011" s="17"/>
      <c r="X1011" s="15" t="s">
        <v>18</v>
      </c>
      <c r="Y1011" s="16">
        <f>SUM(Y992:Y1010)</f>
        <v>2047.0810000000022</v>
      </c>
    </row>
    <row r="1012" spans="1:43" x14ac:dyDescent="0.25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 x14ac:dyDescent="0.25">
      <c r="E1013" s="1" t="s">
        <v>19</v>
      </c>
      <c r="V1013" s="17"/>
      <c r="AA1013" s="1" t="s">
        <v>19</v>
      </c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x14ac:dyDescent="0.25">
      <c r="V1023" s="17"/>
    </row>
    <row r="1024" spans="1:43" x14ac:dyDescent="0.25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 x14ac:dyDescent="0.25">
      <c r="H1025" s="185"/>
      <c r="I1025" s="185"/>
      <c r="J1025" s="185"/>
      <c r="V1025" s="17"/>
      <c r="AA1025" s="185"/>
      <c r="AB1025" s="185"/>
      <c r="AC1025" s="185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4" t="s">
        <v>72</v>
      </c>
      <c r="V1028" s="17"/>
      <c r="X1028" s="22" t="s">
        <v>72</v>
      </c>
    </row>
    <row r="1029" spans="2:41" ht="23.25" x14ac:dyDescent="0.35">
      <c r="B1029" s="23" t="s">
        <v>32</v>
      </c>
      <c r="C1029" s="20">
        <f>IF(X984="PAGADO",0,C989)</f>
        <v>-2047.0810000000022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-2047.0810000000022</v>
      </c>
      <c r="AA1029" s="186" t="s">
        <v>20</v>
      </c>
      <c r="AB1029" s="186"/>
      <c r="AC1029" s="186"/>
      <c r="AD1029" s="186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C1057</f>
        <v>2047.0810000000022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2047.0810000000022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26</v>
      </c>
      <c r="C1034" s="21">
        <f>C1032-C1033</f>
        <v>-2047.0810000000022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-2047.0810000000022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 x14ac:dyDescent="0.3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9" t="str">
        <f>IF(Y989&lt;0,"SALDO ADELANTADO","SALDO A FAVOR '")</f>
        <v>SALDO ADELANTADO</v>
      </c>
      <c r="C1038" s="10">
        <f>IF(Y989&lt;=0,Y989*-1)</f>
        <v>2047.0810000000022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2047.0810000000022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1"/>
      <c r="C1056" s="10"/>
      <c r="V1056" s="17"/>
      <c r="X1056" s="11"/>
      <c r="Y1056" s="10"/>
    </row>
    <row r="1057" spans="2:27" x14ac:dyDescent="0.25">
      <c r="B1057" s="15" t="s">
        <v>18</v>
      </c>
      <c r="C1057" s="16">
        <f>SUM(C1038:C1056)</f>
        <v>2047.0810000000022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2047.0810000000022</v>
      </c>
      <c r="Z1057" t="s">
        <v>22</v>
      </c>
      <c r="AA1057" t="s">
        <v>21</v>
      </c>
    </row>
    <row r="1058" spans="2:27" x14ac:dyDescent="0.25">
      <c r="E1058" s="1" t="s">
        <v>19</v>
      </c>
      <c r="V1058" s="17"/>
      <c r="AA1058" s="1" t="s">
        <v>19</v>
      </c>
    </row>
    <row r="1059" spans="2:27" x14ac:dyDescent="0.25">
      <c r="V1059" s="17"/>
    </row>
    <row r="1060" spans="2:27" x14ac:dyDescent="0.25">
      <c r="V1060" s="17"/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8"/>
  <sheetViews>
    <sheetView topLeftCell="C645" zoomScale="93" zoomScaleNormal="93" workbookViewId="0">
      <selection activeCell="I655" sqref="I655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88" t="s">
        <v>29</v>
      </c>
      <c r="AD97" s="188"/>
      <c r="AE97" s="188"/>
    </row>
    <row r="98" spans="2:41" x14ac:dyDescent="0.25">
      <c r="H98" s="185" t="s">
        <v>28</v>
      </c>
      <c r="I98" s="185"/>
      <c r="J98" s="185"/>
      <c r="V98" s="17"/>
      <c r="AC98" s="188"/>
      <c r="AD98" s="188"/>
      <c r="AE98" s="188"/>
    </row>
    <row r="99" spans="2:41" x14ac:dyDescent="0.25">
      <c r="H99" s="185"/>
      <c r="I99" s="185"/>
      <c r="J99" s="185"/>
      <c r="V99" s="17"/>
      <c r="AC99" s="188"/>
      <c r="AD99" s="188"/>
      <c r="AE99" s="18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 x14ac:dyDescent="0.25">
      <c r="H131" s="185"/>
      <c r="I131" s="185"/>
      <c r="J131" s="185"/>
      <c r="V131" s="17"/>
      <c r="AA131" s="185"/>
      <c r="AB131" s="185"/>
      <c r="AC131" s="18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88" t="s">
        <v>29</v>
      </c>
      <c r="AD169" s="188"/>
      <c r="AE169" s="188"/>
    </row>
    <row r="170" spans="2:41" x14ac:dyDescent="0.25">
      <c r="H170" s="185" t="s">
        <v>28</v>
      </c>
      <c r="I170" s="185"/>
      <c r="J170" s="185"/>
      <c r="V170" s="17"/>
      <c r="AC170" s="188"/>
      <c r="AD170" s="188"/>
      <c r="AE170" s="188"/>
    </row>
    <row r="171" spans="2:41" x14ac:dyDescent="0.25">
      <c r="H171" s="185"/>
      <c r="I171" s="185"/>
      <c r="J171" s="185"/>
      <c r="V171" s="17"/>
      <c r="AC171" s="188"/>
      <c r="AD171" s="188"/>
      <c r="AE171" s="18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 x14ac:dyDescent="0.25">
      <c r="H208" s="185"/>
      <c r="I208" s="185"/>
      <c r="J208" s="185"/>
      <c r="V208" s="17"/>
      <c r="AA208" s="185"/>
      <c r="AB208" s="185"/>
      <c r="AC208" s="18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88" t="s">
        <v>29</v>
      </c>
      <c r="AD253" s="188"/>
      <c r="AE253" s="188"/>
    </row>
    <row r="254" spans="5:31" x14ac:dyDescent="0.25">
      <c r="H254" s="185" t="s">
        <v>28</v>
      </c>
      <c r="I254" s="185"/>
      <c r="J254" s="185"/>
      <c r="V254" s="17"/>
      <c r="AC254" s="188"/>
      <c r="AD254" s="188"/>
      <c r="AE254" s="188"/>
    </row>
    <row r="255" spans="5:31" x14ac:dyDescent="0.25">
      <c r="H255" s="185"/>
      <c r="I255" s="185"/>
      <c r="J255" s="185"/>
      <c r="V255" s="17"/>
      <c r="AC255" s="188"/>
      <c r="AD255" s="188"/>
      <c r="AE255" s="18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 x14ac:dyDescent="0.25">
      <c r="H300" s="185"/>
      <c r="I300" s="185"/>
      <c r="J300" s="185"/>
      <c r="V300" s="17"/>
      <c r="AA300" s="185"/>
      <c r="AB300" s="185"/>
      <c r="AC300" s="18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85" t="s">
        <v>28</v>
      </c>
      <c r="I347" s="185"/>
      <c r="J347" s="185"/>
      <c r="V347" s="17"/>
    </row>
    <row r="348" spans="2:30" x14ac:dyDescent="0.25">
      <c r="H348" s="185"/>
      <c r="I348" s="185"/>
      <c r="J348" s="185"/>
      <c r="V348" s="17"/>
    </row>
    <row r="349" spans="2:30" x14ac:dyDescent="0.25">
      <c r="V349" s="17"/>
      <c r="X349" s="199" t="s">
        <v>64</v>
      </c>
      <c r="AB349" s="196" t="s">
        <v>29</v>
      </c>
      <c r="AC349" s="196"/>
      <c r="AD349" s="196"/>
    </row>
    <row r="350" spans="2:30" x14ac:dyDescent="0.25">
      <c r="V350" s="17"/>
      <c r="X350" s="199"/>
      <c r="AB350" s="196"/>
      <c r="AC350" s="196"/>
      <c r="AD350" s="196"/>
    </row>
    <row r="351" spans="2:30" ht="23.25" x14ac:dyDescent="0.35">
      <c r="B351" s="22" t="s">
        <v>64</v>
      </c>
      <c r="V351" s="17"/>
      <c r="X351" s="199"/>
      <c r="AB351" s="196"/>
      <c r="AC351" s="196"/>
      <c r="AD351" s="196"/>
    </row>
    <row r="352" spans="2:30" ht="23.25" x14ac:dyDescent="0.3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 x14ac:dyDescent="0.25">
      <c r="H387" s="185"/>
      <c r="I387" s="185"/>
      <c r="J387" s="185"/>
      <c r="V387" s="17"/>
      <c r="AA387" s="185"/>
      <c r="AB387" s="185"/>
      <c r="AC387" s="18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88" t="s">
        <v>29</v>
      </c>
      <c r="AD431" s="188"/>
      <c r="AE431" s="188"/>
    </row>
    <row r="432" spans="8:31" x14ac:dyDescent="0.25">
      <c r="H432" s="185" t="s">
        <v>28</v>
      </c>
      <c r="I432" s="185"/>
      <c r="J432" s="185"/>
      <c r="V432" s="17"/>
      <c r="AC432" s="188"/>
      <c r="AD432" s="188"/>
      <c r="AE432" s="188"/>
    </row>
    <row r="433" spans="2:41" x14ac:dyDescent="0.25">
      <c r="H433" s="185"/>
      <c r="I433" s="185"/>
      <c r="J433" s="185"/>
      <c r="V433" s="17"/>
      <c r="AC433" s="188"/>
      <c r="AD433" s="188"/>
      <c r="AE433" s="18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 x14ac:dyDescent="0.25">
      <c r="H472" s="185"/>
      <c r="I472" s="185"/>
      <c r="J472" s="185"/>
      <c r="V472" s="17"/>
      <c r="AA472" s="185"/>
      <c r="AB472" s="185"/>
      <c r="AC472" s="18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88" t="s">
        <v>29</v>
      </c>
      <c r="AD516" s="188"/>
      <c r="AE516" s="188"/>
    </row>
    <row r="517" spans="2:41" ht="15.75" customHeight="1" x14ac:dyDescent="0.25">
      <c r="H517" s="185" t="s">
        <v>28</v>
      </c>
      <c r="I517" s="185"/>
      <c r="J517" s="185"/>
      <c r="V517" s="17"/>
      <c r="AC517" s="188"/>
      <c r="AD517" s="188"/>
      <c r="AE517" s="188"/>
    </row>
    <row r="518" spans="2:41" x14ac:dyDescent="0.25">
      <c r="H518" s="185"/>
      <c r="I518" s="185"/>
      <c r="J518" s="185"/>
      <c r="V518" s="17"/>
      <c r="AC518" s="188"/>
      <c r="AD518" s="188"/>
      <c r="AE518" s="18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 x14ac:dyDescent="0.25">
      <c r="H557" s="185"/>
      <c r="I557" s="185"/>
      <c r="J557" s="185"/>
      <c r="V557" s="17"/>
      <c r="AA557" s="185"/>
      <c r="AB557" s="185"/>
      <c r="AC557" s="18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88" t="s">
        <v>29</v>
      </c>
      <c r="AD599" s="188"/>
      <c r="AE599" s="188"/>
    </row>
    <row r="600" spans="2:41" x14ac:dyDescent="0.25">
      <c r="H600" s="185" t="s">
        <v>28</v>
      </c>
      <c r="I600" s="185"/>
      <c r="J600" s="185"/>
      <c r="V600" s="17"/>
      <c r="AC600" s="188"/>
      <c r="AD600" s="188"/>
      <c r="AE600" s="188"/>
    </row>
    <row r="601" spans="2:41" x14ac:dyDescent="0.25">
      <c r="H601" s="185"/>
      <c r="I601" s="185"/>
      <c r="J601" s="185"/>
      <c r="V601" s="17"/>
      <c r="AC601" s="188"/>
      <c r="AD601" s="188"/>
      <c r="AE601" s="18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 x14ac:dyDescent="0.25">
      <c r="H646" s="185"/>
      <c r="I646" s="185"/>
      <c r="J646" s="185"/>
      <c r="V646" s="17"/>
      <c r="AA646" s="185"/>
      <c r="AB646" s="185"/>
      <c r="AC646" s="18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32</v>
      </c>
      <c r="C650" s="20">
        <f>IF(X605="PAGADO",0,C610)</f>
        <v>-867.90000000000009</v>
      </c>
      <c r="E650" s="186" t="s">
        <v>545</v>
      </c>
      <c r="F650" s="186"/>
      <c r="G650" s="186"/>
      <c r="H650" s="186"/>
      <c r="V650" s="17"/>
      <c r="X650" s="23" t="s">
        <v>32</v>
      </c>
      <c r="Y650" s="20">
        <f>IF(B1450="PAGADO",0,C655)</f>
        <v>-840.01</v>
      </c>
      <c r="AA650" s="186" t="s">
        <v>20</v>
      </c>
      <c r="AB650" s="186"/>
      <c r="AC650" s="186"/>
      <c r="AD650" s="186"/>
    </row>
    <row r="651" spans="1:43" x14ac:dyDescent="0.25">
      <c r="B651" s="1" t="s">
        <v>0</v>
      </c>
      <c r="C651" s="19">
        <f>H666</f>
        <v>880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880</v>
      </c>
      <c r="E653" s="4">
        <v>45085</v>
      </c>
      <c r="F653" s="3" t="s">
        <v>168</v>
      </c>
      <c r="G653" s="3" t="s">
        <v>200</v>
      </c>
      <c r="H653" s="5">
        <v>170</v>
      </c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C678</f>
        <v>1720.01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840.01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-840.01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-840.01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 x14ac:dyDescent="0.3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840.01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R668</f>
        <v>200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182" t="s">
        <v>7</v>
      </c>
      <c r="F666" s="183"/>
      <c r="G666" s="184"/>
      <c r="H666" s="5">
        <f>SUM(H652:H665)</f>
        <v>880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N668" s="182" t="s">
        <v>7</v>
      </c>
      <c r="O668" s="183"/>
      <c r="P668" s="183"/>
      <c r="Q668" s="184"/>
      <c r="R668" s="18">
        <f>SUM(R652:R667)</f>
        <v>200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E671" s="14"/>
      <c r="V671" s="17"/>
      <c r="X671" s="12"/>
      <c r="Y671" s="10"/>
      <c r="AA671" s="14"/>
    </row>
    <row r="672" spans="2:41" x14ac:dyDescent="0.25">
      <c r="B672" s="12"/>
      <c r="C672" s="10"/>
      <c r="V672" s="17"/>
      <c r="X672" s="12"/>
      <c r="Y672" s="10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V675" s="17"/>
      <c r="X675" s="12"/>
      <c r="Y675" s="10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1"/>
      <c r="C677" s="10"/>
      <c r="V677" s="17"/>
      <c r="X677" s="11"/>
      <c r="Y677" s="10"/>
    </row>
    <row r="678" spans="2:27" x14ac:dyDescent="0.25">
      <c r="B678" s="15" t="s">
        <v>18</v>
      </c>
      <c r="C678" s="16">
        <f>SUM(C659:C677)</f>
        <v>1720.01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840.01</v>
      </c>
      <c r="Z678" t="s">
        <v>22</v>
      </c>
      <c r="AA678" t="s">
        <v>21</v>
      </c>
    </row>
    <row r="679" spans="2:27" x14ac:dyDescent="0.25">
      <c r="E679" s="1" t="s">
        <v>19</v>
      </c>
      <c r="V679" s="17"/>
      <c r="AA679" s="1" t="s">
        <v>19</v>
      </c>
    </row>
    <row r="680" spans="2:27" x14ac:dyDescent="0.25">
      <c r="V680" s="17"/>
    </row>
    <row r="681" spans="2:27" x14ac:dyDescent="0.25">
      <c r="V681" s="17"/>
    </row>
    <row r="682" spans="2:27" x14ac:dyDescent="0.25">
      <c r="V682" s="17"/>
    </row>
    <row r="683" spans="2:27" x14ac:dyDescent="0.25">
      <c r="V683" s="17"/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88" t="s">
        <v>29</v>
      </c>
      <c r="AD692" s="188"/>
      <c r="AE692" s="188"/>
    </row>
    <row r="693" spans="2:41" x14ac:dyDescent="0.25">
      <c r="H693" s="185" t="s">
        <v>28</v>
      </c>
      <c r="I693" s="185"/>
      <c r="J693" s="185"/>
      <c r="V693" s="17"/>
      <c r="AC693" s="188"/>
      <c r="AD693" s="188"/>
      <c r="AE693" s="188"/>
    </row>
    <row r="694" spans="2:41" x14ac:dyDescent="0.25">
      <c r="H694" s="185"/>
      <c r="I694" s="185"/>
      <c r="J694" s="185"/>
      <c r="V694" s="17"/>
      <c r="AC694" s="188"/>
      <c r="AD694" s="188"/>
      <c r="AE694" s="18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3.25" x14ac:dyDescent="0.35">
      <c r="B698" s="23" t="s">
        <v>32</v>
      </c>
      <c r="C698" s="20">
        <f>IF(X650="PAGADO",0,Y655)</f>
        <v>-840.01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-840.01</v>
      </c>
      <c r="AA698" s="186" t="s">
        <v>20</v>
      </c>
      <c r="AB698" s="186"/>
      <c r="AC698" s="186"/>
      <c r="AD698" s="186"/>
    </row>
    <row r="699" spans="2:41" x14ac:dyDescent="0.25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" t="s">
        <v>9</v>
      </c>
      <c r="C702" s="20">
        <f>C725</f>
        <v>840.01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840.01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6" t="s">
        <v>25</v>
      </c>
      <c r="C703" s="21">
        <f>C701-C702</f>
        <v>-840.01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-840.01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 x14ac:dyDescent="0.4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IF(C739&lt;0,"SALDO A FAVOR","SALDO ADELANTAD0'")</f>
        <v>SALDO ADELANTAD0'</v>
      </c>
      <c r="C706" s="10">
        <f>IF(Y650&lt;=0,Y650*-1)</f>
        <v>840.01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840.01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E719" s="14"/>
      <c r="V719" s="17"/>
      <c r="X719" s="12"/>
      <c r="Y719" s="10"/>
      <c r="AA719" s="14"/>
    </row>
    <row r="720" spans="2:41" x14ac:dyDescent="0.25">
      <c r="B720" s="12"/>
      <c r="C720" s="10"/>
      <c r="V720" s="17"/>
      <c r="X720" s="12"/>
      <c r="Y720" s="10"/>
    </row>
    <row r="721" spans="1:43" x14ac:dyDescent="0.25">
      <c r="B721" s="12"/>
      <c r="C721" s="10"/>
      <c r="V721" s="17"/>
      <c r="X721" s="12"/>
      <c r="Y721" s="10"/>
    </row>
    <row r="722" spans="1:43" x14ac:dyDescent="0.25">
      <c r="B722" s="12"/>
      <c r="C722" s="10"/>
      <c r="V722" s="17"/>
      <c r="X722" s="12"/>
      <c r="Y722" s="10"/>
    </row>
    <row r="723" spans="1:43" x14ac:dyDescent="0.25">
      <c r="B723" s="12"/>
      <c r="C723" s="10"/>
      <c r="V723" s="17"/>
      <c r="X723" s="12"/>
      <c r="Y723" s="10"/>
    </row>
    <row r="724" spans="1:43" x14ac:dyDescent="0.25">
      <c r="B724" s="11"/>
      <c r="C724" s="10"/>
      <c r="V724" s="17"/>
      <c r="X724" s="11"/>
      <c r="Y724" s="10"/>
    </row>
    <row r="725" spans="1:43" x14ac:dyDescent="0.25">
      <c r="B725" s="15" t="s">
        <v>18</v>
      </c>
      <c r="C725" s="16">
        <f>SUM(C706:C724)</f>
        <v>840.01</v>
      </c>
      <c r="V725" s="17"/>
      <c r="X725" s="15" t="s">
        <v>18</v>
      </c>
      <c r="Y725" s="16">
        <f>SUM(Y706:Y724)</f>
        <v>840.01</v>
      </c>
    </row>
    <row r="726" spans="1:43" x14ac:dyDescent="0.25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 x14ac:dyDescent="0.25">
      <c r="E727" s="1" t="s">
        <v>19</v>
      </c>
      <c r="V727" s="17"/>
      <c r="AA727" s="1" t="s">
        <v>19</v>
      </c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V732" s="17"/>
    </row>
    <row r="733" spans="1:43" x14ac:dyDescent="0.25">
      <c r="V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 x14ac:dyDescent="0.25">
      <c r="V737" s="17"/>
    </row>
    <row r="738" spans="2:41" x14ac:dyDescent="0.25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 x14ac:dyDescent="0.25">
      <c r="H739" s="185"/>
      <c r="I739" s="185"/>
      <c r="J739" s="185"/>
      <c r="V739" s="17"/>
      <c r="AA739" s="185"/>
      <c r="AB739" s="185"/>
      <c r="AC739" s="185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4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IF(X698="PAGADO",0,C703)</f>
        <v>-840.01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-840.01</v>
      </c>
      <c r="AA743" s="186" t="s">
        <v>20</v>
      </c>
      <c r="AB743" s="186"/>
      <c r="AC743" s="186"/>
      <c r="AD743" s="186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C771</f>
        <v>840.01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840.01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26</v>
      </c>
      <c r="C748" s="21">
        <f>C746-C747</f>
        <v>-840.01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-840.01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 x14ac:dyDescent="0.3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 x14ac:dyDescent="0.3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IF(Y703&lt;0,"SALDO ADELANTADO","SALDO A FAVOR '")</f>
        <v>SALDO ADELANTADO</v>
      </c>
      <c r="C752" s="10">
        <f>IF(Y703&lt;=0,Y703*-1)</f>
        <v>840.01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840.01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1"/>
      <c r="C770" s="10"/>
      <c r="V770" s="17"/>
      <c r="X770" s="11"/>
      <c r="Y770" s="10"/>
    </row>
    <row r="771" spans="2:27" x14ac:dyDescent="0.25">
      <c r="B771" s="15" t="s">
        <v>18</v>
      </c>
      <c r="C771" s="16">
        <f>SUM(C752:C770)</f>
        <v>840.01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840.01</v>
      </c>
      <c r="Z771" t="s">
        <v>22</v>
      </c>
      <c r="AA771" t="s">
        <v>21</v>
      </c>
    </row>
    <row r="772" spans="2:27" x14ac:dyDescent="0.25">
      <c r="E772" s="1" t="s">
        <v>19</v>
      </c>
      <c r="V772" s="17"/>
      <c r="AA772" s="1" t="s">
        <v>19</v>
      </c>
    </row>
    <row r="773" spans="2:27" x14ac:dyDescent="0.25">
      <c r="V773" s="17"/>
    </row>
    <row r="774" spans="2:27" x14ac:dyDescent="0.25">
      <c r="V774" s="17"/>
    </row>
    <row r="775" spans="2:27" x14ac:dyDescent="0.25">
      <c r="V775" s="17"/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  <c r="AC785" s="188" t="s">
        <v>29</v>
      </c>
      <c r="AD785" s="188"/>
      <c r="AE785" s="188"/>
    </row>
    <row r="786" spans="2:41" x14ac:dyDescent="0.25">
      <c r="H786" s="185" t="s">
        <v>28</v>
      </c>
      <c r="I786" s="185"/>
      <c r="J786" s="185"/>
      <c r="V786" s="17"/>
      <c r="AC786" s="188"/>
      <c r="AD786" s="188"/>
      <c r="AE786" s="188"/>
    </row>
    <row r="787" spans="2:41" x14ac:dyDescent="0.25">
      <c r="H787" s="185"/>
      <c r="I787" s="185"/>
      <c r="J787" s="185"/>
      <c r="V787" s="17"/>
      <c r="AC787" s="188"/>
      <c r="AD787" s="188"/>
      <c r="AE787" s="188"/>
    </row>
    <row r="788" spans="2:41" x14ac:dyDescent="0.25">
      <c r="V788" s="17"/>
    </row>
    <row r="789" spans="2:41" x14ac:dyDescent="0.25">
      <c r="V789" s="17"/>
    </row>
    <row r="790" spans="2:41" ht="23.25" x14ac:dyDescent="0.35">
      <c r="B790" s="22" t="s">
        <v>70</v>
      </c>
      <c r="V790" s="17"/>
      <c r="X790" s="22" t="s">
        <v>70</v>
      </c>
    </row>
    <row r="791" spans="2:41" ht="23.25" x14ac:dyDescent="0.35">
      <c r="B791" s="23" t="s">
        <v>32</v>
      </c>
      <c r="C791" s="20">
        <f>IF(X743="PAGADO",0,Y748)</f>
        <v>-840.01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-840.01</v>
      </c>
      <c r="AA791" s="186" t="s">
        <v>20</v>
      </c>
      <c r="AB791" s="186"/>
      <c r="AC791" s="186"/>
      <c r="AD791" s="186"/>
    </row>
    <row r="792" spans="2:41" x14ac:dyDescent="0.25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 x14ac:dyDescent="0.25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" t="s">
        <v>9</v>
      </c>
      <c r="C795" s="20">
        <f>C818</f>
        <v>840.01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840.01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6" t="s">
        <v>25</v>
      </c>
      <c r="C796" s="21">
        <f>C794-C795</f>
        <v>-840.01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-840.01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 x14ac:dyDescent="0.4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IF(C832&lt;0,"SALDO A FAVOR","SALDO ADELANTAD0'")</f>
        <v>SALDO ADELANTAD0'</v>
      </c>
      <c r="C799" s="10">
        <f>IF(Y743&lt;=0,Y743*-1)</f>
        <v>840.01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840.01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 x14ac:dyDescent="0.25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E812" s="14"/>
      <c r="V812" s="17"/>
      <c r="X812" s="12"/>
      <c r="Y812" s="10"/>
      <c r="AA812" s="14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1"/>
      <c r="C817" s="10"/>
      <c r="V817" s="17"/>
      <c r="X817" s="11"/>
      <c r="Y817" s="10"/>
    </row>
    <row r="818" spans="1:43" x14ac:dyDescent="0.25">
      <c r="B818" s="15" t="s">
        <v>18</v>
      </c>
      <c r="C818" s="16">
        <f>SUM(C799:C817)</f>
        <v>840.01</v>
      </c>
      <c r="V818" s="17"/>
      <c r="X818" s="15" t="s">
        <v>18</v>
      </c>
      <c r="Y818" s="16">
        <f>SUM(Y799:Y817)</f>
        <v>840.01</v>
      </c>
    </row>
    <row r="819" spans="1:43" x14ac:dyDescent="0.25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 x14ac:dyDescent="0.25">
      <c r="E820" s="1" t="s">
        <v>19</v>
      </c>
      <c r="V820" s="17"/>
      <c r="AA820" s="1" t="s">
        <v>19</v>
      </c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 x14ac:dyDescent="0.25">
      <c r="V830" s="17"/>
    </row>
    <row r="831" spans="1:43" x14ac:dyDescent="0.25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 x14ac:dyDescent="0.25">
      <c r="H832" s="185"/>
      <c r="I832" s="185"/>
      <c r="J832" s="185"/>
      <c r="V832" s="17"/>
      <c r="AA832" s="185"/>
      <c r="AB832" s="185"/>
      <c r="AC832" s="18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4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IF(X791="PAGADO",0,C796)</f>
        <v>-840.01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-840.01</v>
      </c>
      <c r="AA836" s="186" t="s">
        <v>20</v>
      </c>
      <c r="AB836" s="186"/>
      <c r="AC836" s="186"/>
      <c r="AD836" s="186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C864</f>
        <v>840.01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840.01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26</v>
      </c>
      <c r="C841" s="21">
        <f>C839-C840</f>
        <v>-840.01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-840.01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 x14ac:dyDescent="0.3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 x14ac:dyDescent="0.3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IF(Y796&lt;0,"SALDO ADELANTADO","SALDO A FAVOR '")</f>
        <v>SALDO ADELANTADO</v>
      </c>
      <c r="C845" s="10">
        <f>IF(Y796&lt;=0,Y796*-1)</f>
        <v>840.01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840.01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840.01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840.01</v>
      </c>
      <c r="Z864" t="s">
        <v>22</v>
      </c>
      <c r="AA864" t="s">
        <v>21</v>
      </c>
    </row>
    <row r="865" spans="5:31" x14ac:dyDescent="0.25">
      <c r="E865" s="1" t="s">
        <v>19</v>
      </c>
      <c r="V865" s="17"/>
      <c r="AA865" s="1" t="s">
        <v>19</v>
      </c>
    </row>
    <row r="866" spans="5:31" x14ac:dyDescent="0.25">
      <c r="V866" s="17"/>
    </row>
    <row r="867" spans="5:31" x14ac:dyDescent="0.25">
      <c r="V867" s="17"/>
    </row>
    <row r="868" spans="5:31" x14ac:dyDescent="0.25">
      <c r="V868" s="17"/>
    </row>
    <row r="869" spans="5:31" x14ac:dyDescent="0.25">
      <c r="V869" s="17"/>
    </row>
    <row r="870" spans="5:31" x14ac:dyDescent="0.25">
      <c r="V870" s="17"/>
    </row>
    <row r="871" spans="5:31" x14ac:dyDescent="0.25">
      <c r="V871" s="17"/>
    </row>
    <row r="872" spans="5:31" x14ac:dyDescent="0.25">
      <c r="V872" s="17"/>
    </row>
    <row r="873" spans="5:31" x14ac:dyDescent="0.25">
      <c r="V873" s="17"/>
    </row>
    <row r="874" spans="5:31" x14ac:dyDescent="0.25">
      <c r="V874" s="17"/>
    </row>
    <row r="875" spans="5:31" x14ac:dyDescent="0.25">
      <c r="V875" s="17"/>
    </row>
    <row r="876" spans="5:31" x14ac:dyDescent="0.25">
      <c r="V876" s="17"/>
    </row>
    <row r="877" spans="5:31" x14ac:dyDescent="0.25">
      <c r="V877" s="17"/>
    </row>
    <row r="878" spans="5:31" x14ac:dyDescent="0.25">
      <c r="V878" s="17"/>
    </row>
    <row r="879" spans="5:31" x14ac:dyDescent="0.25">
      <c r="V879" s="17"/>
      <c r="AC879" s="188" t="s">
        <v>29</v>
      </c>
      <c r="AD879" s="188"/>
      <c r="AE879" s="188"/>
    </row>
    <row r="880" spans="5:31" x14ac:dyDescent="0.25">
      <c r="H880" s="185" t="s">
        <v>28</v>
      </c>
      <c r="I880" s="185"/>
      <c r="J880" s="185"/>
      <c r="V880" s="17"/>
      <c r="AC880" s="188"/>
      <c r="AD880" s="188"/>
      <c r="AE880" s="188"/>
    </row>
    <row r="881" spans="2:41" x14ac:dyDescent="0.25">
      <c r="H881" s="185"/>
      <c r="I881" s="185"/>
      <c r="J881" s="185"/>
      <c r="V881" s="17"/>
      <c r="AC881" s="188"/>
      <c r="AD881" s="188"/>
      <c r="AE881" s="188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2" t="s">
        <v>71</v>
      </c>
      <c r="V884" s="17"/>
      <c r="X884" s="22" t="s">
        <v>71</v>
      </c>
    </row>
    <row r="885" spans="2:41" ht="23.25" x14ac:dyDescent="0.35">
      <c r="B885" s="23" t="s">
        <v>32</v>
      </c>
      <c r="C885" s="20">
        <f>IF(X836="PAGADO",0,Y841)</f>
        <v>-840.01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-840.01</v>
      </c>
      <c r="AA885" s="186" t="s">
        <v>20</v>
      </c>
      <c r="AB885" s="186"/>
      <c r="AC885" s="186"/>
      <c r="AD885" s="186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C912</f>
        <v>840.01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840.01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25</v>
      </c>
      <c r="C890" s="21">
        <f>C888-C889</f>
        <v>-840.01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-840.01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 x14ac:dyDescent="0.4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IF(C926&lt;0,"SALDO A FAVOR","SALDO ADELANTAD0'")</f>
        <v>SALDO ADELANTAD0'</v>
      </c>
      <c r="C893" s="10">
        <f>IF(Y841&lt;=0,Y841*-1)</f>
        <v>840.01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840.01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840.01</v>
      </c>
      <c r="V912" s="17"/>
      <c r="X912" s="15" t="s">
        <v>18</v>
      </c>
      <c r="Y912" s="16">
        <f>SUM(Y893:Y911)</f>
        <v>840.01</v>
      </c>
    </row>
    <row r="913" spans="1:43" x14ac:dyDescent="0.25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 x14ac:dyDescent="0.25">
      <c r="E914" s="1" t="s">
        <v>19</v>
      </c>
      <c r="V914" s="17"/>
      <c r="AA914" s="1" t="s">
        <v>19</v>
      </c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 x14ac:dyDescent="0.25">
      <c r="V924" s="17"/>
    </row>
    <row r="925" spans="1:43" x14ac:dyDescent="0.25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 x14ac:dyDescent="0.25">
      <c r="H926" s="185"/>
      <c r="I926" s="185"/>
      <c r="J926" s="185"/>
      <c r="V926" s="17"/>
      <c r="AA926" s="185"/>
      <c r="AB926" s="185"/>
      <c r="AC926" s="185"/>
    </row>
    <row r="927" spans="1:43" x14ac:dyDescent="0.25">
      <c r="V927" s="17"/>
    </row>
    <row r="928" spans="1:43" x14ac:dyDescent="0.25">
      <c r="V928" s="17"/>
    </row>
    <row r="929" spans="2:41" ht="23.25" x14ac:dyDescent="0.35">
      <c r="B929" s="24" t="s">
        <v>73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IF(X885="PAGADO",0,C890)</f>
        <v>-840.01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-840.01</v>
      </c>
      <c r="AA930" s="186" t="s">
        <v>20</v>
      </c>
      <c r="AB930" s="186"/>
      <c r="AC930" s="186"/>
      <c r="AD930" s="186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C958</f>
        <v>840.01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840.01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26</v>
      </c>
      <c r="C935" s="21">
        <f>C933-C934</f>
        <v>-840.01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-840.01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 x14ac:dyDescent="0.3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 x14ac:dyDescent="0.3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IF(Y890&lt;0,"SALDO ADELANTADO","SALDO A FAVOR '")</f>
        <v>SALDO ADELANTADO</v>
      </c>
      <c r="C939" s="10">
        <f>IF(Y890&lt;=0,Y890*-1)</f>
        <v>840.01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840.01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840.01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840.01</v>
      </c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8:31" x14ac:dyDescent="0.25">
      <c r="V961" s="17"/>
    </row>
    <row r="962" spans="8:31" x14ac:dyDescent="0.25">
      <c r="V962" s="17"/>
    </row>
    <row r="963" spans="8:31" x14ac:dyDescent="0.25">
      <c r="V963" s="17"/>
    </row>
    <row r="964" spans="8:31" x14ac:dyDescent="0.25">
      <c r="V964" s="17"/>
    </row>
    <row r="965" spans="8:31" x14ac:dyDescent="0.25">
      <c r="V965" s="17"/>
    </row>
    <row r="966" spans="8:31" x14ac:dyDescent="0.25">
      <c r="V966" s="17"/>
    </row>
    <row r="967" spans="8:31" x14ac:dyDescent="0.25">
      <c r="V967" s="17"/>
    </row>
    <row r="968" spans="8:31" x14ac:dyDescent="0.25">
      <c r="V968" s="17"/>
    </row>
    <row r="969" spans="8:31" x14ac:dyDescent="0.25">
      <c r="V969" s="17"/>
    </row>
    <row r="970" spans="8:31" x14ac:dyDescent="0.25">
      <c r="V970" s="17"/>
    </row>
    <row r="971" spans="8:31" x14ac:dyDescent="0.25">
      <c r="V971" s="17"/>
    </row>
    <row r="972" spans="8:31" x14ac:dyDescent="0.25">
      <c r="V972" s="17"/>
      <c r="AC972" s="188" t="s">
        <v>29</v>
      </c>
      <c r="AD972" s="188"/>
      <c r="AE972" s="188"/>
    </row>
    <row r="973" spans="8:31" x14ac:dyDescent="0.25">
      <c r="H973" s="185" t="s">
        <v>28</v>
      </c>
      <c r="I973" s="185"/>
      <c r="J973" s="185"/>
      <c r="V973" s="17"/>
      <c r="AC973" s="188"/>
      <c r="AD973" s="188"/>
      <c r="AE973" s="188"/>
    </row>
    <row r="974" spans="8:31" x14ac:dyDescent="0.25">
      <c r="H974" s="185"/>
      <c r="I974" s="185"/>
      <c r="J974" s="185"/>
      <c r="V974" s="17"/>
      <c r="AC974" s="188"/>
      <c r="AD974" s="188"/>
      <c r="AE974" s="188"/>
    </row>
    <row r="975" spans="8:31" x14ac:dyDescent="0.25">
      <c r="V975" s="17"/>
    </row>
    <row r="976" spans="8:31" x14ac:dyDescent="0.25">
      <c r="V976" s="17"/>
    </row>
    <row r="977" spans="2:41" ht="23.25" x14ac:dyDescent="0.35">
      <c r="B977" s="22" t="s">
        <v>72</v>
      </c>
      <c r="V977" s="17"/>
      <c r="X977" s="22" t="s">
        <v>74</v>
      </c>
    </row>
    <row r="978" spans="2:41" ht="23.25" x14ac:dyDescent="0.35">
      <c r="B978" s="23" t="s">
        <v>32</v>
      </c>
      <c r="C978" s="20">
        <f>IF(X930="PAGADO",0,Y935)</f>
        <v>-840.01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-840.01</v>
      </c>
      <c r="AA978" s="186" t="s">
        <v>20</v>
      </c>
      <c r="AB978" s="186"/>
      <c r="AC978" s="186"/>
      <c r="AD978" s="186"/>
    </row>
    <row r="979" spans="2:41" x14ac:dyDescent="0.25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>
        <f>C1005</f>
        <v>840.01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840.01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25</v>
      </c>
      <c r="C983" s="21">
        <f>C981-C982</f>
        <v>-840.01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-840.01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 x14ac:dyDescent="0.4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IF(C1019&lt;0,"SALDO A FAVOR","SALDO ADELANTAD0'")</f>
        <v>SALDO ADELANTAD0'</v>
      </c>
      <c r="C986" s="10">
        <f>IF(Y930&lt;=0,Y930*-1)</f>
        <v>840.01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840.01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840.01</v>
      </c>
      <c r="V1005" s="17"/>
      <c r="X1005" s="15" t="s">
        <v>18</v>
      </c>
      <c r="Y1005" s="16">
        <f>SUM(Y986:Y1004)</f>
        <v>840.01</v>
      </c>
    </row>
    <row r="1006" spans="2:41" x14ac:dyDescent="0.25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V1017" s="17"/>
    </row>
    <row r="1018" spans="1:43" x14ac:dyDescent="0.25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 x14ac:dyDescent="0.25">
      <c r="H1019" s="185"/>
      <c r="I1019" s="185"/>
      <c r="J1019" s="185"/>
      <c r="V1019" s="17"/>
      <c r="AA1019" s="185"/>
      <c r="AB1019" s="185"/>
      <c r="AC1019" s="185"/>
    </row>
    <row r="1020" spans="1:43" x14ac:dyDescent="0.25">
      <c r="V1020" s="17"/>
    </row>
    <row r="1021" spans="1:43" x14ac:dyDescent="0.25">
      <c r="V1021" s="17"/>
    </row>
    <row r="1022" spans="1:43" ht="23.25" x14ac:dyDescent="0.35">
      <c r="B1022" s="24" t="s">
        <v>72</v>
      </c>
      <c r="V1022" s="17"/>
      <c r="X1022" s="22" t="s">
        <v>72</v>
      </c>
    </row>
    <row r="1023" spans="1:43" ht="23.25" x14ac:dyDescent="0.35">
      <c r="B1023" s="23" t="s">
        <v>32</v>
      </c>
      <c r="C1023" s="20">
        <f>IF(X978="PAGADO",0,C983)</f>
        <v>-840.01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-840.01</v>
      </c>
      <c r="AA1023" s="186" t="s">
        <v>20</v>
      </c>
      <c r="AB1023" s="186"/>
      <c r="AC1023" s="186"/>
      <c r="AD1023" s="186"/>
    </row>
    <row r="1024" spans="1:43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C1051</f>
        <v>840.01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840.01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26</v>
      </c>
      <c r="C1028" s="21">
        <f>C1026-C1027</f>
        <v>-840.01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-840.01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IF(Y983&lt;0,"SALDO ADELANTADO","SALDO A FAVOR '")</f>
        <v>SALDO ADELANTADO</v>
      </c>
      <c r="C1032" s="10">
        <f>IF(Y983&lt;=0,Y983*-1)</f>
        <v>840.01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840.01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840.01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840.01</v>
      </c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644" zoomScale="85" zoomScaleNormal="85" workbookViewId="0">
      <selection activeCell="E659" sqref="E659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88" t="s">
        <v>29</v>
      </c>
      <c r="AD99" s="188"/>
      <c r="AE99" s="188"/>
    </row>
    <row r="100" spans="2:41" x14ac:dyDescent="0.25">
      <c r="H100" s="185" t="s">
        <v>28</v>
      </c>
      <c r="I100" s="185"/>
      <c r="J100" s="185"/>
      <c r="V100" s="17"/>
      <c r="AC100" s="188"/>
      <c r="AD100" s="188"/>
      <c r="AE100" s="188"/>
    </row>
    <row r="101" spans="2:41" x14ac:dyDescent="0.25">
      <c r="H101" s="185"/>
      <c r="I101" s="185"/>
      <c r="J101" s="185"/>
      <c r="V101" s="17"/>
      <c r="AC101" s="188"/>
      <c r="AD101" s="188"/>
      <c r="AE101" s="18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 x14ac:dyDescent="0.25">
      <c r="H133" s="185"/>
      <c r="I133" s="185"/>
      <c r="J133" s="185"/>
      <c r="V133" s="17"/>
      <c r="AA133" s="185"/>
      <c r="AB133" s="185"/>
      <c r="AC133" s="18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88" t="s">
        <v>29</v>
      </c>
      <c r="AD180" s="188"/>
      <c r="AE180" s="188"/>
    </row>
    <row r="181" spans="2:41" x14ac:dyDescent="0.25">
      <c r="H181" s="185" t="s">
        <v>28</v>
      </c>
      <c r="I181" s="185"/>
      <c r="J181" s="185"/>
      <c r="V181" s="17"/>
      <c r="AC181" s="188"/>
      <c r="AD181" s="188"/>
      <c r="AE181" s="188"/>
    </row>
    <row r="182" spans="2:41" x14ac:dyDescent="0.25">
      <c r="H182" s="185"/>
      <c r="I182" s="185"/>
      <c r="J182" s="185"/>
      <c r="V182" s="17"/>
      <c r="AC182" s="188"/>
      <c r="AD182" s="188"/>
      <c r="AE182" s="18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 x14ac:dyDescent="0.25">
      <c r="H227" s="185"/>
      <c r="I227" s="185"/>
      <c r="J227" s="185"/>
      <c r="V227" s="17"/>
      <c r="AA227" s="185"/>
      <c r="AB227" s="185"/>
      <c r="AC227" s="18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88" t="s">
        <v>29</v>
      </c>
      <c r="AD272" s="188"/>
      <c r="AE272" s="188"/>
    </row>
    <row r="273" spans="2:41" x14ac:dyDescent="0.25">
      <c r="H273" s="185" t="s">
        <v>28</v>
      </c>
      <c r="I273" s="185"/>
      <c r="J273" s="185"/>
      <c r="V273" s="17"/>
      <c r="AC273" s="188"/>
      <c r="AD273" s="188"/>
      <c r="AE273" s="188"/>
    </row>
    <row r="274" spans="2:41" x14ac:dyDescent="0.25">
      <c r="H274" s="185"/>
      <c r="I274" s="185"/>
      <c r="J274" s="185"/>
      <c r="V274" s="17"/>
      <c r="AC274" s="188"/>
      <c r="AD274" s="188"/>
      <c r="AE274" s="18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 x14ac:dyDescent="0.25">
      <c r="H319" s="185"/>
      <c r="I319" s="185"/>
      <c r="J319" s="185"/>
      <c r="V319" s="17"/>
      <c r="AA319" s="185"/>
      <c r="AB319" s="185"/>
      <c r="AC319" s="18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IF(B1072="PAGADO",0,C328)</f>
        <v>-324.73999999999978</v>
      </c>
      <c r="AA323" s="186" t="s">
        <v>309</v>
      </c>
      <c r="AB323" s="186"/>
      <c r="AC323" s="186"/>
      <c r="AD323" s="18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 x14ac:dyDescent="0.25">
      <c r="V369" s="17"/>
      <c r="X369" s="199"/>
      <c r="AC369" s="196"/>
      <c r="AD369" s="196"/>
      <c r="AE369" s="196"/>
    </row>
    <row r="370" spans="2:41" ht="23.25" x14ac:dyDescent="0.35">
      <c r="B370" s="22" t="s">
        <v>64</v>
      </c>
      <c r="V370" s="17"/>
      <c r="X370" s="199"/>
      <c r="AC370" s="196"/>
      <c r="AD370" s="196"/>
      <c r="AE370" s="19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 x14ac:dyDescent="0.3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 x14ac:dyDescent="0.4">
      <c r="H406" s="76"/>
      <c r="I406" s="76"/>
      <c r="J406" s="76"/>
      <c r="V406" s="17"/>
      <c r="AA406" s="185"/>
      <c r="AB406" s="185"/>
      <c r="AC406" s="18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88" t="s">
        <v>29</v>
      </c>
      <c r="AD441" s="188"/>
      <c r="AE441" s="188"/>
    </row>
    <row r="442" spans="2:41" ht="35.25" customHeight="1" x14ac:dyDescent="0.4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 x14ac:dyDescent="0.4">
      <c r="H443" s="76"/>
      <c r="I443" s="76"/>
      <c r="J443" s="76"/>
      <c r="V443" s="17"/>
      <c r="AC443" s="188"/>
      <c r="AD443" s="188"/>
      <c r="AE443" s="18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 x14ac:dyDescent="0.4">
      <c r="H481" s="76"/>
      <c r="I481" s="76"/>
      <c r="J481" s="76"/>
      <c r="V481" s="17"/>
      <c r="AA481" s="185"/>
      <c r="AB481" s="185"/>
      <c r="AC481" s="18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IF(B1262="PAGADO",0,C488)</f>
        <v>-88.629999999999654</v>
      </c>
      <c r="AA483" s="186" t="s">
        <v>253</v>
      </c>
      <c r="AB483" s="186"/>
      <c r="AC483" s="186"/>
      <c r="AD483" s="18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88" t="s">
        <v>29</v>
      </c>
      <c r="AD522" s="188"/>
      <c r="AE522" s="188"/>
    </row>
    <row r="523" spans="2:41" ht="30" customHeight="1" x14ac:dyDescent="0.4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IF(B1361="PAGADO",0,C572)</f>
        <v>-1694.4249999999993</v>
      </c>
      <c r="AA567" s="186" t="s">
        <v>309</v>
      </c>
      <c r="AB567" s="186"/>
      <c r="AC567" s="186"/>
      <c r="AD567" s="18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88" t="s">
        <v>29</v>
      </c>
      <c r="AD608" s="188"/>
      <c r="AE608" s="188"/>
    </row>
    <row r="609" spans="2:41" ht="23.25" customHeight="1" x14ac:dyDescent="0.4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 x14ac:dyDescent="0.4">
      <c r="H610" s="76"/>
      <c r="I610" s="76"/>
      <c r="J610" s="76"/>
      <c r="V610" s="17"/>
      <c r="AC610" s="188"/>
      <c r="AD610" s="188"/>
      <c r="AE610" s="18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-782.98099999999931</v>
      </c>
      <c r="AA614" s="186" t="s">
        <v>309</v>
      </c>
      <c r="AB614" s="186"/>
      <c r="AC614" s="186"/>
      <c r="AD614" s="18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 x14ac:dyDescent="0.4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2" t="s">
        <v>7</v>
      </c>
      <c r="AB630" s="183"/>
      <c r="AC630" s="184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15" customHeight="1" x14ac:dyDescent="0.4">
      <c r="H649" s="76" t="s">
        <v>30</v>
      </c>
      <c r="I649" s="76"/>
      <c r="J649" s="76"/>
      <c r="V649" s="17"/>
      <c r="AA649" s="185" t="s">
        <v>31</v>
      </c>
      <c r="AB649" s="185"/>
      <c r="AC649" s="185"/>
    </row>
    <row r="650" spans="1:43" ht="15" customHeight="1" x14ac:dyDescent="0.4">
      <c r="H650" s="76"/>
      <c r="I650" s="76"/>
      <c r="J650" s="76"/>
      <c r="V650" s="17"/>
      <c r="AA650" s="185"/>
      <c r="AB650" s="185"/>
      <c r="AC650" s="185"/>
    </row>
    <row r="651" spans="1:43" x14ac:dyDescent="0.25">
      <c r="V651" s="17"/>
    </row>
    <row r="652" spans="1:43" x14ac:dyDescent="0.25">
      <c r="V652" s="17"/>
    </row>
    <row r="653" spans="1:43" ht="23.25" x14ac:dyDescent="0.35">
      <c r="B653" s="24" t="s">
        <v>68</v>
      </c>
      <c r="V653" s="17"/>
      <c r="X653" s="22" t="s">
        <v>68</v>
      </c>
    </row>
    <row r="654" spans="1:43" ht="23.25" x14ac:dyDescent="0.35">
      <c r="B654" s="23" t="s">
        <v>32</v>
      </c>
      <c r="C654" s="20">
        <f>IF(X614="PAGADO",0,Y619)</f>
        <v>-1459.9809999999993</v>
      </c>
      <c r="E654" s="186" t="s">
        <v>309</v>
      </c>
      <c r="F654" s="186"/>
      <c r="G654" s="186"/>
      <c r="H654" s="186"/>
      <c r="V654" s="17"/>
      <c r="X654" s="23" t="s">
        <v>32</v>
      </c>
      <c r="Y654" s="20">
        <f>IF(B1454="PAGADO",0,C659)</f>
        <v>-739.98099999999931</v>
      </c>
      <c r="AA654" s="186" t="s">
        <v>20</v>
      </c>
      <c r="AB654" s="186"/>
      <c r="AC654" s="186"/>
      <c r="AD654" s="186"/>
    </row>
    <row r="655" spans="1:43" x14ac:dyDescent="0.25">
      <c r="B655" s="1" t="s">
        <v>0</v>
      </c>
      <c r="C655" s="19">
        <f>H670</f>
        <v>720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 x14ac:dyDescent="0.25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720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C682</f>
        <v>1459.9809999999993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739.98099999999931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26</v>
      </c>
      <c r="C659" s="21">
        <f>C657-C658</f>
        <v>-739.98099999999931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-739.98099999999931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 x14ac:dyDescent="0.35">
      <c r="B660" s="6"/>
      <c r="C660" s="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87" t="str">
        <f>IF(Y659&lt;0,"NO PAGAR","COBRAR'")</f>
        <v>NO PAGAR</v>
      </c>
      <c r="Y660" s="18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 x14ac:dyDescent="0.35">
      <c r="B661" s="187" t="str">
        <f>IF(C659&lt;0,"NO PAGAR","COBRAR'")</f>
        <v>NO PAGAR</v>
      </c>
      <c r="C661" s="187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80" t="s">
        <v>9</v>
      </c>
      <c r="C662" s="18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0" t="s">
        <v>9</v>
      </c>
      <c r="Y662" s="18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9" t="str">
        <f>IF(Y619&lt;0,"SALDO ADELANTADO","SALDO A FAVOR '")</f>
        <v>SALDO ADELANTADO</v>
      </c>
      <c r="C663" s="10">
        <f>IF(Y619&lt;=0,Y619*-1)</f>
        <v>1459.9809999999993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ADELANTADO</v>
      </c>
      <c r="Y663" s="10">
        <f>IF(C659&lt;=0,C659*-1)</f>
        <v>739.98099999999931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10</v>
      </c>
      <c r="C664" s="10">
        <f>R672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11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12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13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14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15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16</v>
      </c>
      <c r="C670" s="10"/>
      <c r="E670" s="182" t="s">
        <v>7</v>
      </c>
      <c r="F670" s="183"/>
      <c r="G670" s="184"/>
      <c r="H670" s="5">
        <f>SUM(H656:H669)</f>
        <v>720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2" t="s">
        <v>7</v>
      </c>
      <c r="AB670" s="183"/>
      <c r="AC670" s="184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82" t="s">
        <v>7</v>
      </c>
      <c r="O672" s="183"/>
      <c r="P672" s="183"/>
      <c r="Q672" s="184"/>
      <c r="R672" s="18">
        <f>SUM(R656:R671)</f>
        <v>0</v>
      </c>
      <c r="S672" s="3"/>
      <c r="V672" s="17"/>
      <c r="X672" s="12"/>
      <c r="Y672" s="10"/>
      <c r="AJ672" s="182" t="s">
        <v>7</v>
      </c>
      <c r="AK672" s="183"/>
      <c r="AL672" s="183"/>
      <c r="AM672" s="184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2"/>
      <c r="C680" s="10"/>
      <c r="V680" s="17"/>
      <c r="X680" s="12"/>
      <c r="Y680" s="10"/>
    </row>
    <row r="681" spans="2:27" x14ac:dyDescent="0.25">
      <c r="B681" s="11"/>
      <c r="C681" s="10"/>
      <c r="V681" s="17"/>
      <c r="X681" s="11"/>
      <c r="Y681" s="10"/>
    </row>
    <row r="682" spans="2:27" x14ac:dyDescent="0.25">
      <c r="B682" s="15" t="s">
        <v>18</v>
      </c>
      <c r="C682" s="16">
        <f>SUM(C663:C681)</f>
        <v>1459.9809999999993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739.98099999999931</v>
      </c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</row>
    <row r="693" spans="2:41" x14ac:dyDescent="0.25">
      <c r="V693" s="17"/>
    </row>
    <row r="694" spans="2:41" x14ac:dyDescent="0.25">
      <c r="V694" s="17"/>
    </row>
    <row r="695" spans="2:41" x14ac:dyDescent="0.25">
      <c r="V695" s="17"/>
    </row>
    <row r="696" spans="2:41" x14ac:dyDescent="0.25">
      <c r="V696" s="17"/>
      <c r="AC696" s="188" t="s">
        <v>29</v>
      </c>
      <c r="AD696" s="188"/>
      <c r="AE696" s="188"/>
    </row>
    <row r="697" spans="2:41" ht="15" customHeight="1" x14ac:dyDescent="0.4">
      <c r="H697" s="76" t="s">
        <v>28</v>
      </c>
      <c r="I697" s="76"/>
      <c r="J697" s="76"/>
      <c r="V697" s="17"/>
      <c r="AC697" s="188"/>
      <c r="AD697" s="188"/>
      <c r="AE697" s="188"/>
    </row>
    <row r="698" spans="2:41" ht="15" customHeight="1" x14ac:dyDescent="0.4">
      <c r="H698" s="76"/>
      <c r="I698" s="76"/>
      <c r="J698" s="76"/>
      <c r="V698" s="17"/>
      <c r="AC698" s="188"/>
      <c r="AD698" s="188"/>
      <c r="AE698" s="188"/>
    </row>
    <row r="699" spans="2:41" x14ac:dyDescent="0.25">
      <c r="V699" s="17"/>
    </row>
    <row r="700" spans="2:41" x14ac:dyDescent="0.25">
      <c r="V700" s="17"/>
    </row>
    <row r="701" spans="2:41" ht="23.25" x14ac:dyDescent="0.35">
      <c r="B701" s="22" t="s">
        <v>69</v>
      </c>
      <c r="V701" s="17"/>
      <c r="X701" s="22" t="s">
        <v>69</v>
      </c>
    </row>
    <row r="702" spans="2:41" ht="23.25" x14ac:dyDescent="0.35">
      <c r="B702" s="23" t="s">
        <v>32</v>
      </c>
      <c r="C702" s="20">
        <f>IF(X654="PAGADO",0,Y659)</f>
        <v>-739.98099999999931</v>
      </c>
      <c r="E702" s="186" t="s">
        <v>20</v>
      </c>
      <c r="F702" s="186"/>
      <c r="G702" s="186"/>
      <c r="H702" s="186"/>
      <c r="V702" s="17"/>
      <c r="X702" s="23" t="s">
        <v>32</v>
      </c>
      <c r="Y702" s="20">
        <f>IF(B702="PAGADO",0,C707)</f>
        <v>-739.98099999999931</v>
      </c>
      <c r="AA702" s="186" t="s">
        <v>20</v>
      </c>
      <c r="AB702" s="186"/>
      <c r="AC702" s="186"/>
      <c r="AD702" s="186"/>
    </row>
    <row r="703" spans="2:41" x14ac:dyDescent="0.25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 x14ac:dyDescent="0.25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9</v>
      </c>
      <c r="C706" s="20">
        <f>C729</f>
        <v>739.98099999999931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739.98099999999931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6" t="s">
        <v>25</v>
      </c>
      <c r="C707" s="21">
        <f>C705-C706</f>
        <v>-739.98099999999931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-739.98099999999931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 x14ac:dyDescent="0.4">
      <c r="B708" s="189" t="str">
        <f>IF(C707&lt;0,"NO PAGAR","COBRAR")</f>
        <v>NO PAGAR</v>
      </c>
      <c r="C708" s="18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89" t="str">
        <f>IF(Y707&lt;0,"NO PAGAR","COBRAR")</f>
        <v>NO PAGAR</v>
      </c>
      <c r="Y708" s="18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80" t="s">
        <v>9</v>
      </c>
      <c r="C709" s="181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0" t="s">
        <v>9</v>
      </c>
      <c r="Y709" s="18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IF(C743&lt;0,"SALDO A FAVOR","SALDO ADELANTAD0'")</f>
        <v>SALDO ADELANTAD0'</v>
      </c>
      <c r="C710" s="10">
        <f>IF(Y654&lt;=0,Y654*-1)</f>
        <v>739.98099999999931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ADELANTADO</v>
      </c>
      <c r="Y710" s="10">
        <f>IF(C707&lt;=0,C707*-1)</f>
        <v>739.98099999999931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82" t="s">
        <v>7</v>
      </c>
      <c r="F718" s="183"/>
      <c r="G718" s="18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2" t="s">
        <v>7</v>
      </c>
      <c r="AB718" s="183"/>
      <c r="AC718" s="18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 x14ac:dyDescent="0.25">
      <c r="B720" s="12"/>
      <c r="C720" s="10"/>
      <c r="N720" s="182" t="s">
        <v>7</v>
      </c>
      <c r="O720" s="183"/>
      <c r="P720" s="183"/>
      <c r="Q720" s="184"/>
      <c r="R720" s="18">
        <f>SUM(R704:R719)</f>
        <v>0</v>
      </c>
      <c r="S720" s="3"/>
      <c r="V720" s="17"/>
      <c r="X720" s="12"/>
      <c r="Y720" s="10"/>
      <c r="AJ720" s="182" t="s">
        <v>7</v>
      </c>
      <c r="AK720" s="183"/>
      <c r="AL720" s="183"/>
      <c r="AM720" s="184"/>
      <c r="AN720" s="18">
        <f>SUM(AN704:AN719)</f>
        <v>0</v>
      </c>
      <c r="AO720" s="3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E723" s="14"/>
      <c r="V723" s="17"/>
      <c r="X723" s="12"/>
      <c r="Y723" s="10"/>
      <c r="AA723" s="14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739.98099999999931</v>
      </c>
      <c r="V729" s="17"/>
      <c r="X729" s="15" t="s">
        <v>18</v>
      </c>
      <c r="Y729" s="16">
        <f>SUM(Y710:Y728)</f>
        <v>739.98099999999931</v>
      </c>
    </row>
    <row r="730" spans="2:27" x14ac:dyDescent="0.25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 x14ac:dyDescent="0.25">
      <c r="E731" s="1" t="s">
        <v>19</v>
      </c>
      <c r="V731" s="17"/>
      <c r="AA731" s="1" t="s">
        <v>19</v>
      </c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1:43" x14ac:dyDescent="0.25">
      <c r="V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 x14ac:dyDescent="0.25">
      <c r="V741" s="17"/>
    </row>
    <row r="742" spans="1:43" ht="15" customHeight="1" x14ac:dyDescent="0.4">
      <c r="H742" s="76" t="s">
        <v>30</v>
      </c>
      <c r="I742" s="76"/>
      <c r="J742" s="76"/>
      <c r="V742" s="17"/>
      <c r="AA742" s="185" t="s">
        <v>31</v>
      </c>
      <c r="AB742" s="185"/>
      <c r="AC742" s="185"/>
    </row>
    <row r="743" spans="1:43" ht="15" customHeight="1" x14ac:dyDescent="0.4">
      <c r="H743" s="76"/>
      <c r="I743" s="76"/>
      <c r="J743" s="76"/>
      <c r="V743" s="17"/>
      <c r="AA743" s="185"/>
      <c r="AB743" s="185"/>
      <c r="AC743" s="185"/>
    </row>
    <row r="744" spans="1:43" x14ac:dyDescent="0.25">
      <c r="V744" s="17"/>
    </row>
    <row r="745" spans="1:43" x14ac:dyDescent="0.25">
      <c r="V745" s="17"/>
    </row>
    <row r="746" spans="1:43" ht="23.25" x14ac:dyDescent="0.35">
      <c r="B746" s="24" t="s">
        <v>69</v>
      </c>
      <c r="V746" s="17"/>
      <c r="X746" s="22" t="s">
        <v>69</v>
      </c>
    </row>
    <row r="747" spans="1:43" ht="23.25" x14ac:dyDescent="0.35">
      <c r="B747" s="23" t="s">
        <v>32</v>
      </c>
      <c r="C747" s="20">
        <f>IF(X702="PAGADO",0,C707)</f>
        <v>-739.98099999999931</v>
      </c>
      <c r="E747" s="186" t="s">
        <v>20</v>
      </c>
      <c r="F747" s="186"/>
      <c r="G747" s="186"/>
      <c r="H747" s="186"/>
      <c r="V747" s="17"/>
      <c r="X747" s="23" t="s">
        <v>32</v>
      </c>
      <c r="Y747" s="20">
        <f>IF(B1547="PAGADO",0,C752)</f>
        <v>-739.98099999999931</v>
      </c>
      <c r="AA747" s="186" t="s">
        <v>20</v>
      </c>
      <c r="AB747" s="186"/>
      <c r="AC747" s="186"/>
      <c r="AD747" s="186"/>
    </row>
    <row r="748" spans="1:43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1" t="s">
        <v>9</v>
      </c>
      <c r="C751" s="20">
        <f>C775</f>
        <v>739.98099999999931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739.98099999999931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6" t="s">
        <v>26</v>
      </c>
      <c r="C752" s="21">
        <f>C750-C751</f>
        <v>-739.98099999999931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-739.98099999999931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 x14ac:dyDescent="0.3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7" t="str">
        <f>IF(Y752&lt;0,"NO PAGAR","COBRAR'")</f>
        <v>NO PAGAR</v>
      </c>
      <c r="Y753" s="18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 x14ac:dyDescent="0.35">
      <c r="B754" s="187" t="str">
        <f>IF(C752&lt;0,"NO PAGAR","COBRAR'")</f>
        <v>NO PAGAR</v>
      </c>
      <c r="C754" s="187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80" t="s">
        <v>9</v>
      </c>
      <c r="C755" s="18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0" t="s">
        <v>9</v>
      </c>
      <c r="Y755" s="18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9" t="str">
        <f>IF(Y707&lt;0,"SALDO ADELANTADO","SALDO A FAVOR '")</f>
        <v>SALDO ADELANTADO</v>
      </c>
      <c r="C756" s="10">
        <f>IF(Y707&lt;=0,Y707*-1)</f>
        <v>739.98099999999931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ADELANTADO</v>
      </c>
      <c r="Y756" s="10">
        <f>IF(C752&lt;=0,C752*-1)</f>
        <v>739.98099999999931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16</v>
      </c>
      <c r="C763" s="10"/>
      <c r="E763" s="182" t="s">
        <v>7</v>
      </c>
      <c r="F763" s="183"/>
      <c r="G763" s="184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2" t="s">
        <v>7</v>
      </c>
      <c r="AB763" s="183"/>
      <c r="AC763" s="184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82" t="s">
        <v>7</v>
      </c>
      <c r="O765" s="183"/>
      <c r="P765" s="183"/>
      <c r="Q765" s="184"/>
      <c r="R765" s="18">
        <f>SUM(R749:R764)</f>
        <v>0</v>
      </c>
      <c r="S765" s="3"/>
      <c r="V765" s="17"/>
      <c r="X765" s="12"/>
      <c r="Y765" s="10"/>
      <c r="AJ765" s="182" t="s">
        <v>7</v>
      </c>
      <c r="AK765" s="183"/>
      <c r="AL765" s="183"/>
      <c r="AM765" s="184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1"/>
      <c r="C774" s="10"/>
      <c r="V774" s="17"/>
      <c r="X774" s="11"/>
      <c r="Y774" s="10"/>
    </row>
    <row r="775" spans="2:27" x14ac:dyDescent="0.25">
      <c r="B775" s="15" t="s">
        <v>18</v>
      </c>
      <c r="C775" s="16">
        <f>SUM(C756:C774)</f>
        <v>739.98099999999931</v>
      </c>
      <c r="D775" t="s">
        <v>22</v>
      </c>
      <c r="E775" t="s">
        <v>21</v>
      </c>
      <c r="V775" s="17"/>
      <c r="X775" s="15" t="s">
        <v>18</v>
      </c>
      <c r="Y775" s="16">
        <f>SUM(Y756:Y774)</f>
        <v>739.98099999999931</v>
      </c>
      <c r="Z775" t="s">
        <v>22</v>
      </c>
      <c r="AA775" t="s">
        <v>21</v>
      </c>
    </row>
    <row r="776" spans="2:27" x14ac:dyDescent="0.25">
      <c r="E776" s="1" t="s">
        <v>19</v>
      </c>
      <c r="V776" s="17"/>
      <c r="AA776" s="1" t="s">
        <v>19</v>
      </c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  <c r="AC789" s="188" t="s">
        <v>29</v>
      </c>
      <c r="AD789" s="188"/>
      <c r="AE789" s="188"/>
    </row>
    <row r="790" spans="2:41" ht="15" customHeight="1" x14ac:dyDescent="0.4">
      <c r="H790" s="76" t="s">
        <v>28</v>
      </c>
      <c r="I790" s="76"/>
      <c r="J790" s="76"/>
      <c r="V790" s="17"/>
      <c r="AC790" s="188"/>
      <c r="AD790" s="188"/>
      <c r="AE790" s="188"/>
    </row>
    <row r="791" spans="2:41" ht="15" customHeight="1" x14ac:dyDescent="0.4">
      <c r="H791" s="76"/>
      <c r="I791" s="76"/>
      <c r="J791" s="76"/>
      <c r="V791" s="17"/>
      <c r="AC791" s="188"/>
      <c r="AD791" s="188"/>
      <c r="AE791" s="188"/>
    </row>
    <row r="792" spans="2:41" x14ac:dyDescent="0.25">
      <c r="V792" s="17"/>
    </row>
    <row r="793" spans="2:41" x14ac:dyDescent="0.25">
      <c r="V793" s="17"/>
    </row>
    <row r="794" spans="2:41" ht="23.25" x14ac:dyDescent="0.35">
      <c r="B794" s="22" t="s">
        <v>70</v>
      </c>
      <c r="V794" s="17"/>
      <c r="X794" s="22" t="s">
        <v>70</v>
      </c>
    </row>
    <row r="795" spans="2:41" ht="23.25" x14ac:dyDescent="0.35">
      <c r="B795" s="23" t="s">
        <v>32</v>
      </c>
      <c r="C795" s="20">
        <f>IF(X747="PAGADO",0,Y752)</f>
        <v>-739.98099999999931</v>
      </c>
      <c r="E795" s="186" t="s">
        <v>20</v>
      </c>
      <c r="F795" s="186"/>
      <c r="G795" s="186"/>
      <c r="H795" s="186"/>
      <c r="V795" s="17"/>
      <c r="X795" s="23" t="s">
        <v>32</v>
      </c>
      <c r="Y795" s="20">
        <f>IF(B795="PAGADO",0,C800)</f>
        <v>-739.98099999999931</v>
      </c>
      <c r="AA795" s="186" t="s">
        <v>20</v>
      </c>
      <c r="AB795" s="186"/>
      <c r="AC795" s="186"/>
      <c r="AD795" s="186"/>
    </row>
    <row r="796" spans="2:41" x14ac:dyDescent="0.25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 x14ac:dyDescent="0.25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" t="s">
        <v>9</v>
      </c>
      <c r="C799" s="20">
        <f>C822</f>
        <v>739.98099999999931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739.98099999999931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6" t="s">
        <v>25</v>
      </c>
      <c r="C800" s="21">
        <f>C798-C799</f>
        <v>-739.98099999999931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-739.98099999999931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 x14ac:dyDescent="0.4">
      <c r="B801" s="189" t="str">
        <f>IF(C800&lt;0,"NO PAGAR","COBRAR")</f>
        <v>NO PAGAR</v>
      </c>
      <c r="C801" s="18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89" t="str">
        <f>IF(Y800&lt;0,"NO PAGAR","COBRAR")</f>
        <v>NO PAGAR</v>
      </c>
      <c r="Y801" s="18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80" t="s">
        <v>9</v>
      </c>
      <c r="C802" s="181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0" t="s">
        <v>9</v>
      </c>
      <c r="Y802" s="18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IF(C836&lt;0,"SALDO A FAVOR","SALDO ADELANTAD0'")</f>
        <v>SALDO ADELANTAD0'</v>
      </c>
      <c r="C803" s="10">
        <f>IF(Y747&lt;=0,Y747*-1)</f>
        <v>739.98099999999931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ADELANTADO</v>
      </c>
      <c r="Y803" s="10">
        <f>IF(C800&lt;=0,C800*-1)</f>
        <v>739.98099999999931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82" t="s">
        <v>7</v>
      </c>
      <c r="F811" s="183"/>
      <c r="G811" s="18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2" t="s">
        <v>7</v>
      </c>
      <c r="AB811" s="183"/>
      <c r="AC811" s="18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182" t="s">
        <v>7</v>
      </c>
      <c r="O813" s="183"/>
      <c r="P813" s="183"/>
      <c r="Q813" s="184"/>
      <c r="R813" s="18">
        <f>SUM(R797:R812)</f>
        <v>0</v>
      </c>
      <c r="S813" s="3"/>
      <c r="V813" s="17"/>
      <c r="X813" s="12"/>
      <c r="Y813" s="10"/>
      <c r="AJ813" s="182" t="s">
        <v>7</v>
      </c>
      <c r="AK813" s="183"/>
      <c r="AL813" s="183"/>
      <c r="AM813" s="184"/>
      <c r="AN813" s="18">
        <f>SUM(AN797:AN812)</f>
        <v>0</v>
      </c>
      <c r="AO813" s="3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E816" s="14"/>
      <c r="V816" s="17"/>
      <c r="X816" s="12"/>
      <c r="Y816" s="10"/>
      <c r="AA816" s="14"/>
    </row>
    <row r="817" spans="1:43" x14ac:dyDescent="0.25">
      <c r="B817" s="12"/>
      <c r="C817" s="10"/>
      <c r="V817" s="17"/>
      <c r="X817" s="12"/>
      <c r="Y817" s="10"/>
    </row>
    <row r="818" spans="1:43" x14ac:dyDescent="0.25">
      <c r="B818" s="12"/>
      <c r="C818" s="10"/>
      <c r="V818" s="17"/>
      <c r="X818" s="12"/>
      <c r="Y818" s="10"/>
    </row>
    <row r="819" spans="1:43" x14ac:dyDescent="0.25">
      <c r="B819" s="12"/>
      <c r="C819" s="10"/>
      <c r="V819" s="17"/>
      <c r="X819" s="12"/>
      <c r="Y819" s="10"/>
    </row>
    <row r="820" spans="1:43" x14ac:dyDescent="0.25">
      <c r="B820" s="12"/>
      <c r="C820" s="10"/>
      <c r="V820" s="17"/>
      <c r="X820" s="12"/>
      <c r="Y820" s="10"/>
    </row>
    <row r="821" spans="1:43" x14ac:dyDescent="0.25">
      <c r="B821" s="11"/>
      <c r="C821" s="10"/>
      <c r="V821" s="17"/>
      <c r="X821" s="11"/>
      <c r="Y821" s="10"/>
    </row>
    <row r="822" spans="1:43" x14ac:dyDescent="0.25">
      <c r="B822" s="15" t="s">
        <v>18</v>
      </c>
      <c r="C822" s="16">
        <f>SUM(C803:C821)</f>
        <v>739.98099999999931</v>
      </c>
      <c r="V822" s="17"/>
      <c r="X822" s="15" t="s">
        <v>18</v>
      </c>
      <c r="Y822" s="16">
        <f>SUM(Y803:Y821)</f>
        <v>739.98099999999931</v>
      </c>
    </row>
    <row r="823" spans="1:43" x14ac:dyDescent="0.25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 x14ac:dyDescent="0.25">
      <c r="E824" s="1" t="s">
        <v>19</v>
      </c>
      <c r="V824" s="17"/>
      <c r="AA824" s="1" t="s">
        <v>19</v>
      </c>
    </row>
    <row r="825" spans="1:43" x14ac:dyDescent="0.25">
      <c r="V825" s="17"/>
    </row>
    <row r="826" spans="1:43" x14ac:dyDescent="0.25">
      <c r="V826" s="17"/>
    </row>
    <row r="827" spans="1:43" x14ac:dyDescent="0.25">
      <c r="V827" s="17"/>
    </row>
    <row r="828" spans="1:43" x14ac:dyDescent="0.25">
      <c r="V828" s="17"/>
    </row>
    <row r="829" spans="1:43" x14ac:dyDescent="0.25">
      <c r="V829" s="17"/>
    </row>
    <row r="830" spans="1:43" x14ac:dyDescent="0.25">
      <c r="V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 x14ac:dyDescent="0.25">
      <c r="V834" s="17"/>
    </row>
    <row r="835" spans="1:43" ht="15" customHeight="1" x14ac:dyDescent="0.4">
      <c r="H835" s="76" t="s">
        <v>30</v>
      </c>
      <c r="I835" s="76"/>
      <c r="J835" s="76"/>
      <c r="V835" s="17"/>
      <c r="AA835" s="185" t="s">
        <v>31</v>
      </c>
      <c r="AB835" s="185"/>
      <c r="AC835" s="185"/>
    </row>
    <row r="836" spans="1:43" ht="15" customHeight="1" x14ac:dyDescent="0.4">
      <c r="H836" s="76"/>
      <c r="I836" s="76"/>
      <c r="J836" s="76"/>
      <c r="V836" s="17"/>
      <c r="AA836" s="185"/>
      <c r="AB836" s="185"/>
      <c r="AC836" s="185"/>
    </row>
    <row r="837" spans="1:43" x14ac:dyDescent="0.25">
      <c r="V837" s="17"/>
    </row>
    <row r="838" spans="1:43" x14ac:dyDescent="0.25">
      <c r="V838" s="17"/>
    </row>
    <row r="839" spans="1:43" ht="23.25" x14ac:dyDescent="0.35">
      <c r="B839" s="24" t="s">
        <v>70</v>
      </c>
      <c r="V839" s="17"/>
      <c r="X839" s="22" t="s">
        <v>70</v>
      </c>
    </row>
    <row r="840" spans="1:43" ht="23.25" x14ac:dyDescent="0.35">
      <c r="B840" s="23" t="s">
        <v>32</v>
      </c>
      <c r="C840" s="20">
        <f>IF(X795="PAGADO",0,C800)</f>
        <v>-739.98099999999931</v>
      </c>
      <c r="E840" s="186" t="s">
        <v>20</v>
      </c>
      <c r="F840" s="186"/>
      <c r="G840" s="186"/>
      <c r="H840" s="186"/>
      <c r="V840" s="17"/>
      <c r="X840" s="23" t="s">
        <v>32</v>
      </c>
      <c r="Y840" s="20">
        <f>IF(B1640="PAGADO",0,C845)</f>
        <v>-739.98099999999931</v>
      </c>
      <c r="AA840" s="186" t="s">
        <v>20</v>
      </c>
      <c r="AB840" s="186"/>
      <c r="AC840" s="186"/>
      <c r="AD840" s="186"/>
    </row>
    <row r="841" spans="1:43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 x14ac:dyDescent="0.25">
      <c r="B844" s="1" t="s">
        <v>9</v>
      </c>
      <c r="C844" s="20">
        <f>C868</f>
        <v>739.98099999999931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739.98099999999931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 x14ac:dyDescent="0.25">
      <c r="B845" s="6" t="s">
        <v>26</v>
      </c>
      <c r="C845" s="21">
        <f>C843-C844</f>
        <v>-739.98099999999931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-739.98099999999931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 x14ac:dyDescent="0.3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7" t="str">
        <f>IF(Y845&lt;0,"NO PAGAR","COBRAR'")</f>
        <v>NO PAGAR</v>
      </c>
      <c r="Y846" s="18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 x14ac:dyDescent="0.35">
      <c r="B847" s="187" t="str">
        <f>IF(C845&lt;0,"NO PAGAR","COBRAR'")</f>
        <v>NO PAGAR</v>
      </c>
      <c r="C847" s="187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80" t="s">
        <v>9</v>
      </c>
      <c r="C848" s="18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0" t="s">
        <v>9</v>
      </c>
      <c r="Y848" s="18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9" t="str">
        <f>IF(Y800&lt;0,"SALDO ADELANTADO","SALDO A FAVOR '")</f>
        <v>SALDO ADELANTADO</v>
      </c>
      <c r="C849" s="10">
        <f>IF(Y800&lt;=0,Y800*-1)</f>
        <v>739.98099999999931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ADELANTADO</v>
      </c>
      <c r="Y849" s="10">
        <f>IF(C845&lt;=0,C845*-1)</f>
        <v>739.98099999999931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16</v>
      </c>
      <c r="C856" s="10"/>
      <c r="E856" s="182" t="s">
        <v>7</v>
      </c>
      <c r="F856" s="183"/>
      <c r="G856" s="184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2" t="s">
        <v>7</v>
      </c>
      <c r="AB856" s="183"/>
      <c r="AC856" s="184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82" t="s">
        <v>7</v>
      </c>
      <c r="O858" s="183"/>
      <c r="P858" s="183"/>
      <c r="Q858" s="184"/>
      <c r="R858" s="18">
        <f>SUM(R842:R857)</f>
        <v>0</v>
      </c>
      <c r="S858" s="3"/>
      <c r="V858" s="17"/>
      <c r="X858" s="12"/>
      <c r="Y858" s="10"/>
      <c r="AJ858" s="182" t="s">
        <v>7</v>
      </c>
      <c r="AK858" s="183"/>
      <c r="AL858" s="183"/>
      <c r="AM858" s="184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1"/>
      <c r="C867" s="10"/>
      <c r="V867" s="17"/>
      <c r="X867" s="11"/>
      <c r="Y867" s="10"/>
    </row>
    <row r="868" spans="2:27" x14ac:dyDescent="0.25">
      <c r="B868" s="15" t="s">
        <v>18</v>
      </c>
      <c r="C868" s="16">
        <f>SUM(C849:C867)</f>
        <v>739.98099999999931</v>
      </c>
      <c r="D868" t="s">
        <v>22</v>
      </c>
      <c r="E868" t="s">
        <v>21</v>
      </c>
      <c r="V868" s="17"/>
      <c r="X868" s="15" t="s">
        <v>18</v>
      </c>
      <c r="Y868" s="16">
        <f>SUM(Y849:Y867)</f>
        <v>739.98099999999931</v>
      </c>
      <c r="Z868" t="s">
        <v>22</v>
      </c>
      <c r="AA868" t="s">
        <v>21</v>
      </c>
    </row>
    <row r="869" spans="2:27" x14ac:dyDescent="0.25">
      <c r="E869" s="1" t="s">
        <v>19</v>
      </c>
      <c r="V869" s="17"/>
      <c r="AA869" s="1" t="s">
        <v>19</v>
      </c>
    </row>
    <row r="870" spans="2:27" x14ac:dyDescent="0.25">
      <c r="V870" s="17"/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  <c r="AC883" s="188" t="s">
        <v>29</v>
      </c>
      <c r="AD883" s="188"/>
      <c r="AE883" s="188"/>
    </row>
    <row r="884" spans="2:41" ht="15" customHeight="1" x14ac:dyDescent="0.4">
      <c r="H884" s="76" t="s">
        <v>28</v>
      </c>
      <c r="I884" s="76"/>
      <c r="J884" s="76"/>
      <c r="V884" s="17"/>
      <c r="AC884" s="188"/>
      <c r="AD884" s="188"/>
      <c r="AE884" s="188"/>
    </row>
    <row r="885" spans="2:41" ht="15" customHeight="1" x14ac:dyDescent="0.4">
      <c r="H885" s="76"/>
      <c r="I885" s="76"/>
      <c r="J885" s="76"/>
      <c r="V885" s="17"/>
      <c r="AC885" s="188"/>
      <c r="AD885" s="188"/>
      <c r="AE885" s="188"/>
    </row>
    <row r="886" spans="2:41" x14ac:dyDescent="0.25">
      <c r="V886" s="17"/>
    </row>
    <row r="887" spans="2:41" x14ac:dyDescent="0.25">
      <c r="V887" s="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32</v>
      </c>
      <c r="C889" s="20">
        <f>IF(X840="PAGADO",0,Y845)</f>
        <v>-739.98099999999931</v>
      </c>
      <c r="E889" s="186" t="s">
        <v>20</v>
      </c>
      <c r="F889" s="186"/>
      <c r="G889" s="186"/>
      <c r="H889" s="186"/>
      <c r="V889" s="17"/>
      <c r="X889" s="23" t="s">
        <v>32</v>
      </c>
      <c r="Y889" s="20">
        <f>IF(B889="PAGADO",0,C894)</f>
        <v>-739.98099999999931</v>
      </c>
      <c r="AA889" s="186" t="s">
        <v>20</v>
      </c>
      <c r="AB889" s="186"/>
      <c r="AC889" s="186"/>
      <c r="AD889" s="186"/>
    </row>
    <row r="890" spans="2:41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739.98099999999931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739.98099999999931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-739.98099999999931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-739.98099999999931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189" t="str">
        <f>IF(C894&lt;0,"NO PAGAR","COBRAR")</f>
        <v>NO PAGAR</v>
      </c>
      <c r="C895" s="18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89" t="str">
        <f>IF(Y894&lt;0,"NO PAGAR","COBRAR")</f>
        <v>NO PAGAR</v>
      </c>
      <c r="Y895" s="18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80" t="s">
        <v>9</v>
      </c>
      <c r="C896" s="18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0" t="s">
        <v>9</v>
      </c>
      <c r="Y896" s="18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>
        <f>IF(Y845&lt;=0,Y845*-1)</f>
        <v>739.98099999999931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ADELANTADO</v>
      </c>
      <c r="Y897" s="10">
        <f>IF(C894&lt;=0,C894*-1)</f>
        <v>739.98099999999931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182" t="s">
        <v>7</v>
      </c>
      <c r="F905" s="183"/>
      <c r="G905" s="18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2" t="s">
        <v>7</v>
      </c>
      <c r="AB905" s="183"/>
      <c r="AC905" s="18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82" t="s">
        <v>7</v>
      </c>
      <c r="O907" s="183"/>
      <c r="P907" s="183"/>
      <c r="Q907" s="184"/>
      <c r="R907" s="18">
        <f>SUM(R891:R906)</f>
        <v>0</v>
      </c>
      <c r="S907" s="3"/>
      <c r="V907" s="17"/>
      <c r="X907" s="12"/>
      <c r="Y907" s="10"/>
      <c r="AJ907" s="182" t="s">
        <v>7</v>
      </c>
      <c r="AK907" s="183"/>
      <c r="AL907" s="183"/>
      <c r="AM907" s="184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1"/>
      <c r="C915" s="10"/>
      <c r="V915" s="17"/>
      <c r="X915" s="11"/>
      <c r="Y915" s="10"/>
    </row>
    <row r="916" spans="1:43" x14ac:dyDescent="0.25">
      <c r="B916" s="15" t="s">
        <v>18</v>
      </c>
      <c r="C916" s="16">
        <f>SUM(C897:C915)</f>
        <v>739.98099999999931</v>
      </c>
      <c r="V916" s="17"/>
      <c r="X916" s="15" t="s">
        <v>18</v>
      </c>
      <c r="Y916" s="16">
        <f>SUM(Y897:Y915)</f>
        <v>739.98099999999931</v>
      </c>
    </row>
    <row r="917" spans="1:43" x14ac:dyDescent="0.25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 x14ac:dyDescent="0.25">
      <c r="E918" s="1" t="s">
        <v>19</v>
      </c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ht="15" customHeight="1" x14ac:dyDescent="0.4">
      <c r="H929" s="76" t="s">
        <v>30</v>
      </c>
      <c r="I929" s="76"/>
      <c r="J929" s="76"/>
      <c r="V929" s="17"/>
      <c r="AA929" s="185" t="s">
        <v>31</v>
      </c>
      <c r="AB929" s="185"/>
      <c r="AC929" s="185"/>
    </row>
    <row r="930" spans="2:41" ht="15" customHeight="1" x14ac:dyDescent="0.4">
      <c r="H930" s="76"/>
      <c r="I930" s="76"/>
      <c r="J930" s="76"/>
      <c r="V930" s="17"/>
      <c r="AA930" s="185"/>
      <c r="AB930" s="185"/>
      <c r="AC930" s="18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IF(X889="PAGADO",0,C894)</f>
        <v>-739.98099999999931</v>
      </c>
      <c r="E934" s="186" t="s">
        <v>20</v>
      </c>
      <c r="F934" s="186"/>
      <c r="G934" s="186"/>
      <c r="H934" s="186"/>
      <c r="V934" s="17"/>
      <c r="X934" s="23" t="s">
        <v>32</v>
      </c>
      <c r="Y934" s="20">
        <f>IF(B1734="PAGADO",0,C939)</f>
        <v>-739.98099999999931</v>
      </c>
      <c r="AA934" s="186" t="s">
        <v>20</v>
      </c>
      <c r="AB934" s="186"/>
      <c r="AC934" s="186"/>
      <c r="AD934" s="186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739.98099999999931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739.98099999999931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-739.98099999999931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-739.98099999999931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7" t="str">
        <f>IF(Y939&lt;0,"NO PAGAR","COBRAR'")</f>
        <v>NO PAGAR</v>
      </c>
      <c r="Y940" s="18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187" t="str">
        <f>IF(C939&lt;0,"NO PAGAR","COBRAR'")</f>
        <v>NO PAGAR</v>
      </c>
      <c r="C941" s="18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80" t="s">
        <v>9</v>
      </c>
      <c r="C942" s="18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0" t="s">
        <v>9</v>
      </c>
      <c r="Y942" s="18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ADELANTADO</v>
      </c>
      <c r="C943" s="10">
        <f>IF(Y894&lt;=0,Y894*-1)</f>
        <v>739.98099999999931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ADELANTADO</v>
      </c>
      <c r="Y943" s="10">
        <f>IF(C939&lt;=0,C939*-1)</f>
        <v>739.98099999999931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182" t="s">
        <v>7</v>
      </c>
      <c r="F950" s="183"/>
      <c r="G950" s="184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2" t="s">
        <v>7</v>
      </c>
      <c r="AB950" s="183"/>
      <c r="AC950" s="18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82" t="s">
        <v>7</v>
      </c>
      <c r="O952" s="183"/>
      <c r="P952" s="183"/>
      <c r="Q952" s="184"/>
      <c r="R952" s="18">
        <f>SUM(R936:R951)</f>
        <v>0</v>
      </c>
      <c r="S952" s="3"/>
      <c r="V952" s="17"/>
      <c r="X952" s="12"/>
      <c r="Y952" s="10"/>
      <c r="AJ952" s="182" t="s">
        <v>7</v>
      </c>
      <c r="AK952" s="183"/>
      <c r="AL952" s="183"/>
      <c r="AM952" s="18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739.98099999999931</v>
      </c>
      <c r="D962" t="s">
        <v>22</v>
      </c>
      <c r="E962" t="s">
        <v>21</v>
      </c>
      <c r="V962" s="17"/>
      <c r="X962" s="15" t="s">
        <v>18</v>
      </c>
      <c r="Y962" s="16">
        <f>SUM(Y943:Y961)</f>
        <v>739.98099999999931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188" t="s">
        <v>29</v>
      </c>
      <c r="AD976" s="188"/>
      <c r="AE976" s="188"/>
    </row>
    <row r="977" spans="2:41" ht="15" customHeight="1" x14ac:dyDescent="0.4">
      <c r="H977" s="76" t="s">
        <v>28</v>
      </c>
      <c r="I977" s="76"/>
      <c r="J977" s="76"/>
      <c r="V977" s="17"/>
      <c r="AC977" s="188"/>
      <c r="AD977" s="188"/>
      <c r="AE977" s="188"/>
    </row>
    <row r="978" spans="2:41" ht="15" customHeight="1" x14ac:dyDescent="0.4">
      <c r="H978" s="76"/>
      <c r="I978" s="76"/>
      <c r="J978" s="76"/>
      <c r="V978" s="17"/>
      <c r="AC978" s="188"/>
      <c r="AD978" s="188"/>
      <c r="AE978" s="188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-739.98099999999931</v>
      </c>
      <c r="E982" s="186" t="s">
        <v>20</v>
      </c>
      <c r="F982" s="186"/>
      <c r="G982" s="186"/>
      <c r="H982" s="186"/>
      <c r="V982" s="17"/>
      <c r="X982" s="23" t="s">
        <v>32</v>
      </c>
      <c r="Y982" s="20">
        <f>IF(B982="PAGADO",0,C987)</f>
        <v>-739.98099999999931</v>
      </c>
      <c r="AA982" s="186" t="s">
        <v>20</v>
      </c>
      <c r="AB982" s="186"/>
      <c r="AC982" s="186"/>
      <c r="AD982" s="186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739.98099999999931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739.98099999999931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-739.98099999999931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-739.98099999999931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189" t="str">
        <f>IF(C987&lt;0,"NO PAGAR","COBRAR")</f>
        <v>NO PAGAR</v>
      </c>
      <c r="C988" s="18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89" t="str">
        <f>IF(Y987&lt;0,"NO PAGAR","COBRAR")</f>
        <v>NO PAGAR</v>
      </c>
      <c r="Y988" s="18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80" t="s">
        <v>9</v>
      </c>
      <c r="C989" s="181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0" t="s">
        <v>9</v>
      </c>
      <c r="Y989" s="18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739.98099999999931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ADELANTADO</v>
      </c>
      <c r="Y990" s="10">
        <f>IF(C987&lt;=0,C987*-1)</f>
        <v>739.98099999999931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82" t="s">
        <v>7</v>
      </c>
      <c r="F998" s="183"/>
      <c r="G998" s="18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2" t="s">
        <v>7</v>
      </c>
      <c r="AB998" s="183"/>
      <c r="AC998" s="18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182" t="s">
        <v>7</v>
      </c>
      <c r="O1000" s="183"/>
      <c r="P1000" s="183"/>
      <c r="Q1000" s="184"/>
      <c r="R1000" s="18">
        <f>SUM(R984:R999)</f>
        <v>0</v>
      </c>
      <c r="S1000" s="3"/>
      <c r="V1000" s="17"/>
      <c r="X1000" s="12"/>
      <c r="Y1000" s="10"/>
      <c r="AJ1000" s="182" t="s">
        <v>7</v>
      </c>
      <c r="AK1000" s="183"/>
      <c r="AL1000" s="183"/>
      <c r="AM1000" s="184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739.98099999999931</v>
      </c>
      <c r="V1009" s="17"/>
      <c r="X1009" s="15" t="s">
        <v>18</v>
      </c>
      <c r="Y1009" s="16">
        <f>SUM(Y990:Y1008)</f>
        <v>739.98099999999931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ht="15" customHeight="1" x14ac:dyDescent="0.4">
      <c r="H1022" s="76" t="s">
        <v>30</v>
      </c>
      <c r="I1022" s="76"/>
      <c r="J1022" s="76"/>
      <c r="V1022" s="17"/>
      <c r="AA1022" s="185" t="s">
        <v>31</v>
      </c>
      <c r="AB1022" s="185"/>
      <c r="AC1022" s="185"/>
    </row>
    <row r="1023" spans="1:43" ht="15" customHeight="1" x14ac:dyDescent="0.4">
      <c r="H1023" s="76"/>
      <c r="I1023" s="76"/>
      <c r="J1023" s="76"/>
      <c r="V1023" s="17"/>
      <c r="AA1023" s="185"/>
      <c r="AB1023" s="185"/>
      <c r="AC1023" s="185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-739.98099999999931</v>
      </c>
      <c r="E1027" s="186" t="s">
        <v>20</v>
      </c>
      <c r="F1027" s="186"/>
      <c r="G1027" s="186"/>
      <c r="H1027" s="186"/>
      <c r="V1027" s="17"/>
      <c r="X1027" s="23" t="s">
        <v>32</v>
      </c>
      <c r="Y1027" s="20">
        <f>IF(B1827="PAGADO",0,C1032)</f>
        <v>-739.98099999999931</v>
      </c>
      <c r="AA1027" s="186" t="s">
        <v>20</v>
      </c>
      <c r="AB1027" s="186"/>
      <c r="AC1027" s="186"/>
      <c r="AD1027" s="186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739.98099999999931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739.98099999999931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-739.98099999999931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-739.98099999999931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7" t="str">
        <f>IF(Y1032&lt;0,"NO PAGAR","COBRAR'")</f>
        <v>NO PAGAR</v>
      </c>
      <c r="Y1033" s="18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187" t="str">
        <f>IF(C1032&lt;0,"NO PAGAR","COBRAR'")</f>
        <v>NO PAGAR</v>
      </c>
      <c r="C1034" s="18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80" t="s">
        <v>9</v>
      </c>
      <c r="C1035" s="18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0" t="s">
        <v>9</v>
      </c>
      <c r="Y1035" s="18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ADELANTADO</v>
      </c>
      <c r="C1036" s="10">
        <f>IF(Y987&lt;=0,Y987*-1)</f>
        <v>739.98099999999931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ADELANTADO</v>
      </c>
      <c r="Y1036" s="10">
        <f>IF(C1032&lt;=0,C1032*-1)</f>
        <v>739.98099999999931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182" t="s">
        <v>7</v>
      </c>
      <c r="F1043" s="183"/>
      <c r="G1043" s="184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2" t="s">
        <v>7</v>
      </c>
      <c r="AB1043" s="183"/>
      <c r="AC1043" s="184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82" t="s">
        <v>7</v>
      </c>
      <c r="O1045" s="183"/>
      <c r="P1045" s="183"/>
      <c r="Q1045" s="184"/>
      <c r="R1045" s="18">
        <f>SUM(R1029:R1044)</f>
        <v>0</v>
      </c>
      <c r="S1045" s="3"/>
      <c r="V1045" s="17"/>
      <c r="X1045" s="12"/>
      <c r="Y1045" s="10"/>
      <c r="AJ1045" s="182" t="s">
        <v>7</v>
      </c>
      <c r="AK1045" s="183"/>
      <c r="AL1045" s="183"/>
      <c r="AM1045" s="184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739.98099999999931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739.98099999999931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5" zoomScaleNormal="100" workbookViewId="0">
      <selection activeCell="B347" sqref="B347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88" t="s">
        <v>29</v>
      </c>
      <c r="AD95" s="188"/>
      <c r="AE95" s="188"/>
    </row>
    <row r="96" spans="2:31" x14ac:dyDescent="0.25">
      <c r="H96" s="185" t="s">
        <v>28</v>
      </c>
      <c r="I96" s="185"/>
      <c r="J96" s="185"/>
      <c r="V96" s="17"/>
      <c r="AC96" s="188"/>
      <c r="AD96" s="188"/>
      <c r="AE96" s="188"/>
    </row>
    <row r="97" spans="2:41" x14ac:dyDescent="0.25">
      <c r="H97" s="185"/>
      <c r="I97" s="185"/>
      <c r="J97" s="185"/>
      <c r="V97" s="17"/>
      <c r="AC97" s="188"/>
      <c r="AD97" s="188"/>
      <c r="AE97" s="18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 x14ac:dyDescent="0.25">
      <c r="H134" s="185"/>
      <c r="I134" s="185"/>
      <c r="J134" s="185"/>
      <c r="V134" s="17"/>
      <c r="AA134" s="185"/>
      <c r="AB134" s="185"/>
      <c r="AC134" s="18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88" t="s">
        <v>29</v>
      </c>
      <c r="AD181" s="188"/>
      <c r="AE181" s="188"/>
    </row>
    <row r="182" spans="2:41" x14ac:dyDescent="0.25">
      <c r="H182" s="185" t="s">
        <v>28</v>
      </c>
      <c r="I182" s="185"/>
      <c r="J182" s="185"/>
      <c r="V182" s="17"/>
      <c r="AC182" s="188"/>
      <c r="AD182" s="188"/>
      <c r="AE182" s="188"/>
    </row>
    <row r="183" spans="2:41" x14ac:dyDescent="0.25">
      <c r="H183" s="185"/>
      <c r="I183" s="185"/>
      <c r="J183" s="185"/>
      <c r="V183" s="17"/>
      <c r="AC183" s="188"/>
      <c r="AD183" s="188"/>
      <c r="AE183" s="18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 x14ac:dyDescent="0.25">
      <c r="H228" s="185"/>
      <c r="I228" s="185"/>
      <c r="J228" s="185"/>
      <c r="V228" s="17"/>
      <c r="AA228" s="185"/>
      <c r="AB228" s="185"/>
      <c r="AC228" s="18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88" t="s">
        <v>29</v>
      </c>
      <c r="AD273" s="188"/>
      <c r="AE273" s="188"/>
    </row>
    <row r="274" spans="2:41" x14ac:dyDescent="0.25">
      <c r="H274" s="185" t="s">
        <v>28</v>
      </c>
      <c r="I274" s="185"/>
      <c r="J274" s="185"/>
      <c r="V274" s="17"/>
      <c r="AC274" s="188"/>
      <c r="AD274" s="188"/>
      <c r="AE274" s="188"/>
    </row>
    <row r="275" spans="2:41" x14ac:dyDescent="0.25">
      <c r="H275" s="185"/>
      <c r="I275" s="185"/>
      <c r="J275" s="185"/>
      <c r="V275" s="17"/>
      <c r="AC275" s="188"/>
      <c r="AD275" s="188"/>
      <c r="AE275" s="18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 x14ac:dyDescent="0.25">
      <c r="H320" s="185"/>
      <c r="I320" s="185"/>
      <c r="J320" s="185"/>
      <c r="V320" s="17"/>
      <c r="AA320" s="185"/>
      <c r="AB320" s="185"/>
      <c r="AC320" s="18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88" t="s">
        <v>29</v>
      </c>
      <c r="AD366" s="188"/>
      <c r="AE366" s="188"/>
    </row>
    <row r="367" spans="5:31" x14ac:dyDescent="0.25">
      <c r="H367" s="185" t="s">
        <v>28</v>
      </c>
      <c r="I367" s="185"/>
      <c r="J367" s="185"/>
      <c r="V367" s="17"/>
      <c r="AC367" s="188"/>
      <c r="AD367" s="188"/>
      <c r="AE367" s="188"/>
    </row>
    <row r="368" spans="5:31" x14ac:dyDescent="0.25">
      <c r="H368" s="185"/>
      <c r="I368" s="185"/>
      <c r="J368" s="185"/>
      <c r="V368" s="17"/>
      <c r="AC368" s="188"/>
      <c r="AD368" s="188"/>
      <c r="AE368" s="18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 x14ac:dyDescent="0.25">
      <c r="H413" s="185"/>
      <c r="I413" s="185"/>
      <c r="J413" s="185"/>
      <c r="V413" s="17"/>
      <c r="AA413" s="185"/>
      <c r="AB413" s="185"/>
      <c r="AC413" s="18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88" t="s">
        <v>29</v>
      </c>
      <c r="AD463" s="188"/>
      <c r="AE463" s="188"/>
    </row>
    <row r="464" spans="8:31" x14ac:dyDescent="0.25">
      <c r="H464" s="185" t="s">
        <v>28</v>
      </c>
      <c r="I464" s="185"/>
      <c r="J464" s="185"/>
      <c r="V464" s="17"/>
      <c r="AC464" s="188"/>
      <c r="AD464" s="188"/>
      <c r="AE464" s="188"/>
    </row>
    <row r="465" spans="2:41" x14ac:dyDescent="0.25">
      <c r="H465" s="185"/>
      <c r="I465" s="185"/>
      <c r="J465" s="185"/>
      <c r="V465" s="17"/>
      <c r="AC465" s="188"/>
      <c r="AD465" s="188"/>
      <c r="AE465" s="18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 x14ac:dyDescent="0.25">
      <c r="H510" s="185"/>
      <c r="I510" s="185"/>
      <c r="J510" s="185"/>
      <c r="V510" s="17"/>
      <c r="AA510" s="185"/>
      <c r="AB510" s="185"/>
      <c r="AC510" s="18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88" t="s">
        <v>29</v>
      </c>
      <c r="AD562" s="188"/>
      <c r="AE562" s="188"/>
    </row>
    <row r="563" spans="2:41" x14ac:dyDescent="0.25">
      <c r="H563" s="185" t="s">
        <v>28</v>
      </c>
      <c r="I563" s="185"/>
      <c r="J563" s="185"/>
      <c r="V563" s="17"/>
      <c r="AC563" s="188"/>
      <c r="AD563" s="188"/>
      <c r="AE563" s="188"/>
    </row>
    <row r="564" spans="2:41" x14ac:dyDescent="0.25">
      <c r="H564" s="185"/>
      <c r="I564" s="185"/>
      <c r="J564" s="185"/>
      <c r="V564" s="17"/>
      <c r="AC564" s="188"/>
      <c r="AD564" s="188"/>
      <c r="AE564" s="18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 x14ac:dyDescent="0.25">
      <c r="H609" s="185"/>
      <c r="I609" s="185"/>
      <c r="J609" s="185"/>
      <c r="V609" s="17"/>
      <c r="AA609" s="185"/>
      <c r="AB609" s="185"/>
      <c r="AC609" s="18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88" t="s">
        <v>29</v>
      </c>
      <c r="AD655" s="188"/>
      <c r="AE655" s="188"/>
    </row>
    <row r="656" spans="2:31" x14ac:dyDescent="0.25">
      <c r="H656" s="185" t="s">
        <v>28</v>
      </c>
      <c r="I656" s="185"/>
      <c r="J656" s="185"/>
      <c r="V656" s="17"/>
      <c r="AC656" s="188"/>
      <c r="AD656" s="188"/>
      <c r="AE656" s="188"/>
    </row>
    <row r="657" spans="2:41" x14ac:dyDescent="0.25">
      <c r="H657" s="185"/>
      <c r="I657" s="185"/>
      <c r="J657" s="185"/>
      <c r="V657" s="17"/>
      <c r="AC657" s="188"/>
      <c r="AD657" s="188"/>
      <c r="AE657" s="18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 x14ac:dyDescent="0.25">
      <c r="H702" s="185"/>
      <c r="I702" s="185"/>
      <c r="J702" s="185"/>
      <c r="V702" s="17"/>
      <c r="AA702" s="185"/>
      <c r="AB702" s="185"/>
      <c r="AC702" s="18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88" t="s">
        <v>29</v>
      </c>
      <c r="AD748" s="188"/>
      <c r="AE748" s="188"/>
    </row>
    <row r="749" spans="8:31" x14ac:dyDescent="0.25">
      <c r="H749" s="185" t="s">
        <v>28</v>
      </c>
      <c r="I749" s="185"/>
      <c r="J749" s="185"/>
      <c r="V749" s="17"/>
      <c r="AC749" s="188"/>
      <c r="AD749" s="188"/>
      <c r="AE749" s="188"/>
    </row>
    <row r="750" spans="8:31" x14ac:dyDescent="0.25">
      <c r="H750" s="185"/>
      <c r="I750" s="185"/>
      <c r="J750" s="185"/>
      <c r="V750" s="17"/>
      <c r="AC750" s="188"/>
      <c r="AD750" s="188"/>
      <c r="AE750" s="18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 x14ac:dyDescent="0.25">
      <c r="H795" s="185"/>
      <c r="I795" s="185"/>
      <c r="J795" s="185"/>
      <c r="V795" s="17"/>
      <c r="AA795" s="185"/>
      <c r="AB795" s="185"/>
      <c r="AC795" s="18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88" t="s">
        <v>29</v>
      </c>
      <c r="AD841" s="188"/>
      <c r="AE841" s="188"/>
    </row>
    <row r="842" spans="2:41" x14ac:dyDescent="0.25">
      <c r="H842" s="185" t="s">
        <v>28</v>
      </c>
      <c r="I842" s="185"/>
      <c r="J842" s="185"/>
      <c r="V842" s="17"/>
      <c r="AC842" s="188"/>
      <c r="AD842" s="188"/>
      <c r="AE842" s="188"/>
    </row>
    <row r="843" spans="2:41" x14ac:dyDescent="0.25">
      <c r="H843" s="185"/>
      <c r="I843" s="185"/>
      <c r="J843" s="185"/>
      <c r="V843" s="17"/>
      <c r="AC843" s="188"/>
      <c r="AD843" s="188"/>
      <c r="AE843" s="18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 x14ac:dyDescent="0.25">
      <c r="H888" s="185"/>
      <c r="I888" s="185"/>
      <c r="J888" s="185"/>
      <c r="V888" s="17"/>
      <c r="AA888" s="185"/>
      <c r="AB888" s="185"/>
      <c r="AC888" s="18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88" t="s">
        <v>29</v>
      </c>
      <c r="AD935" s="188"/>
      <c r="AE935" s="188"/>
    </row>
    <row r="936" spans="2:41" x14ac:dyDescent="0.25">
      <c r="H936" s="185" t="s">
        <v>28</v>
      </c>
      <c r="I936" s="185"/>
      <c r="J936" s="185"/>
      <c r="V936" s="17"/>
      <c r="AC936" s="188"/>
      <c r="AD936" s="188"/>
      <c r="AE936" s="188"/>
    </row>
    <row r="937" spans="2:41" x14ac:dyDescent="0.25">
      <c r="H937" s="185"/>
      <c r="I937" s="185"/>
      <c r="J937" s="185"/>
      <c r="V937" s="17"/>
      <c r="AC937" s="188"/>
      <c r="AD937" s="188"/>
      <c r="AE937" s="18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 x14ac:dyDescent="0.25">
      <c r="H982" s="185"/>
      <c r="I982" s="185"/>
      <c r="J982" s="185"/>
      <c r="V982" s="17"/>
      <c r="AA982" s="185"/>
      <c r="AB982" s="185"/>
      <c r="AC982" s="18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88" t="s">
        <v>29</v>
      </c>
      <c r="AD1028" s="188"/>
      <c r="AE1028" s="188"/>
    </row>
    <row r="1029" spans="2:41" x14ac:dyDescent="0.25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 x14ac:dyDescent="0.25">
      <c r="H1030" s="185"/>
      <c r="I1030" s="185"/>
      <c r="J1030" s="185"/>
      <c r="V1030" s="17"/>
      <c r="AC1030" s="188"/>
      <c r="AD1030" s="188"/>
      <c r="AE1030" s="18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 x14ac:dyDescent="0.25">
      <c r="H1075" s="185"/>
      <c r="I1075" s="185"/>
      <c r="J1075" s="185"/>
      <c r="V1075" s="17"/>
      <c r="AA1075" s="185"/>
      <c r="AB1075" s="185"/>
      <c r="AC1075" s="18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8" t="s">
        <v>29</v>
      </c>
      <c r="AD194" s="188"/>
      <c r="AE194" s="188"/>
    </row>
    <row r="195" spans="2:41" x14ac:dyDescent="0.25">
      <c r="H195" s="185" t="s">
        <v>28</v>
      </c>
      <c r="I195" s="185"/>
      <c r="J195" s="185"/>
      <c r="V195" s="17"/>
      <c r="AC195" s="188"/>
      <c r="AD195" s="188"/>
      <c r="AE195" s="188"/>
    </row>
    <row r="196" spans="2:41" x14ac:dyDescent="0.25">
      <c r="H196" s="185"/>
      <c r="I196" s="185"/>
      <c r="J196" s="185"/>
      <c r="V196" s="17"/>
      <c r="AC196" s="188"/>
      <c r="AD196" s="188"/>
      <c r="AE196" s="18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 x14ac:dyDescent="0.25">
      <c r="H241" s="185"/>
      <c r="I241" s="185"/>
      <c r="J241" s="185"/>
      <c r="V241" s="17"/>
      <c r="AA241" s="185"/>
      <c r="AB241" s="185"/>
      <c r="AC241" s="18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8" t="s">
        <v>29</v>
      </c>
      <c r="AD286" s="188"/>
      <c r="AE286" s="188"/>
    </row>
    <row r="287" spans="2:31" x14ac:dyDescent="0.25">
      <c r="H287" s="185" t="s">
        <v>28</v>
      </c>
      <c r="I287" s="185"/>
      <c r="J287" s="185"/>
      <c r="V287" s="17"/>
      <c r="AC287" s="188"/>
      <c r="AD287" s="188"/>
      <c r="AE287" s="188"/>
    </row>
    <row r="288" spans="2:31" x14ac:dyDescent="0.25">
      <c r="H288" s="185"/>
      <c r="I288" s="185"/>
      <c r="J288" s="185"/>
      <c r="V288" s="17"/>
      <c r="AC288" s="188"/>
      <c r="AD288" s="188"/>
      <c r="AE288" s="18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 x14ac:dyDescent="0.25">
      <c r="H333" s="185"/>
      <c r="I333" s="185"/>
      <c r="J333" s="185"/>
      <c r="V333" s="17"/>
      <c r="AA333" s="185"/>
      <c r="AB333" s="185"/>
      <c r="AC333" s="18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88" t="s">
        <v>29</v>
      </c>
      <c r="AD379" s="188"/>
      <c r="AE379" s="188"/>
    </row>
    <row r="380" spans="2:31" x14ac:dyDescent="0.25">
      <c r="H380" s="185" t="s">
        <v>28</v>
      </c>
      <c r="I380" s="185"/>
      <c r="J380" s="185"/>
      <c r="V380" s="17"/>
      <c r="AC380" s="188"/>
      <c r="AD380" s="188"/>
      <c r="AE380" s="188"/>
    </row>
    <row r="381" spans="2:31" x14ac:dyDescent="0.25">
      <c r="H381" s="185"/>
      <c r="I381" s="185"/>
      <c r="J381" s="185"/>
      <c r="V381" s="17"/>
      <c r="AC381" s="188"/>
      <c r="AD381" s="188"/>
      <c r="AE381" s="18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 x14ac:dyDescent="0.25">
      <c r="H426" s="185"/>
      <c r="I426" s="185"/>
      <c r="J426" s="185"/>
      <c r="V426" s="17"/>
      <c r="AA426" s="185"/>
      <c r="AB426" s="185"/>
      <c r="AC426" s="18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88" t="s">
        <v>29</v>
      </c>
      <c r="AD468" s="188"/>
      <c r="AE468" s="188"/>
    </row>
    <row r="469" spans="2:41" x14ac:dyDescent="0.25">
      <c r="H469" s="185" t="s">
        <v>28</v>
      </c>
      <c r="I469" s="185"/>
      <c r="J469" s="185"/>
      <c r="V469" s="17"/>
      <c r="AC469" s="188"/>
      <c r="AD469" s="188"/>
      <c r="AE469" s="188"/>
    </row>
    <row r="470" spans="2:41" x14ac:dyDescent="0.25">
      <c r="H470" s="185"/>
      <c r="I470" s="185"/>
      <c r="J470" s="185"/>
      <c r="V470" s="17"/>
      <c r="AC470" s="188"/>
      <c r="AD470" s="188"/>
      <c r="AE470" s="18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 x14ac:dyDescent="0.25">
      <c r="H515" s="185"/>
      <c r="I515" s="185"/>
      <c r="J515" s="185"/>
      <c r="V515" s="17"/>
      <c r="AA515" s="185"/>
      <c r="AB515" s="185"/>
      <c r="AC515" s="18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88" t="s">
        <v>29</v>
      </c>
      <c r="AD567" s="188"/>
      <c r="AE567" s="188"/>
    </row>
    <row r="568" spans="2:41" x14ac:dyDescent="0.25">
      <c r="H568" s="185" t="s">
        <v>28</v>
      </c>
      <c r="I568" s="185"/>
      <c r="J568" s="185"/>
      <c r="V568" s="17"/>
      <c r="AC568" s="188"/>
      <c r="AD568" s="188"/>
      <c r="AE568" s="188"/>
    </row>
    <row r="569" spans="2:41" x14ac:dyDescent="0.25">
      <c r="H569" s="185"/>
      <c r="I569" s="185"/>
      <c r="J569" s="185"/>
      <c r="V569" s="17"/>
      <c r="AC569" s="188"/>
      <c r="AD569" s="188"/>
      <c r="AE569" s="18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 x14ac:dyDescent="0.25">
      <c r="H614" s="185"/>
      <c r="I614" s="185"/>
      <c r="J614" s="185"/>
      <c r="V614" s="17"/>
      <c r="AA614" s="185"/>
      <c r="AB614" s="185"/>
      <c r="AC614" s="18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88" t="s">
        <v>29</v>
      </c>
      <c r="AD660" s="188"/>
      <c r="AE660" s="188"/>
    </row>
    <row r="661" spans="2:41" x14ac:dyDescent="0.25">
      <c r="H661" s="185" t="s">
        <v>28</v>
      </c>
      <c r="I661" s="185"/>
      <c r="J661" s="185"/>
      <c r="V661" s="17"/>
      <c r="AC661" s="188"/>
      <c r="AD661" s="188"/>
      <c r="AE661" s="188"/>
    </row>
    <row r="662" spans="2:41" x14ac:dyDescent="0.25">
      <c r="H662" s="185"/>
      <c r="I662" s="185"/>
      <c r="J662" s="185"/>
      <c r="V662" s="17"/>
      <c r="AC662" s="188"/>
      <c r="AD662" s="188"/>
      <c r="AE662" s="18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 x14ac:dyDescent="0.25">
      <c r="H707" s="185"/>
      <c r="I707" s="185"/>
      <c r="J707" s="185"/>
      <c r="V707" s="17"/>
      <c r="AA707" s="185"/>
      <c r="AB707" s="185"/>
      <c r="AC707" s="18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88" t="s">
        <v>29</v>
      </c>
      <c r="AD753" s="188"/>
      <c r="AE753" s="188"/>
    </row>
    <row r="754" spans="2:41" x14ac:dyDescent="0.25">
      <c r="H754" s="185" t="s">
        <v>28</v>
      </c>
      <c r="I754" s="185"/>
      <c r="J754" s="185"/>
      <c r="V754" s="17"/>
      <c r="AC754" s="188"/>
      <c r="AD754" s="188"/>
      <c r="AE754" s="188"/>
    </row>
    <row r="755" spans="2:41" x14ac:dyDescent="0.25">
      <c r="H755" s="185"/>
      <c r="I755" s="185"/>
      <c r="J755" s="185"/>
      <c r="V755" s="17"/>
      <c r="AC755" s="188"/>
      <c r="AD755" s="188"/>
      <c r="AE755" s="18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 x14ac:dyDescent="0.25">
      <c r="H800" s="185"/>
      <c r="I800" s="185"/>
      <c r="J800" s="185"/>
      <c r="V800" s="17"/>
      <c r="AA800" s="185"/>
      <c r="AB800" s="185"/>
      <c r="AC800" s="18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88" t="s">
        <v>29</v>
      </c>
      <c r="AD846" s="188"/>
      <c r="AE846" s="188"/>
    </row>
    <row r="847" spans="5:31" x14ac:dyDescent="0.25">
      <c r="H847" s="185" t="s">
        <v>28</v>
      </c>
      <c r="I847" s="185"/>
      <c r="J847" s="185"/>
      <c r="V847" s="17"/>
      <c r="AC847" s="188"/>
      <c r="AD847" s="188"/>
      <c r="AE847" s="188"/>
    </row>
    <row r="848" spans="5:31" x14ac:dyDescent="0.25">
      <c r="H848" s="185"/>
      <c r="I848" s="185"/>
      <c r="J848" s="185"/>
      <c r="V848" s="17"/>
      <c r="AC848" s="188"/>
      <c r="AD848" s="188"/>
      <c r="AE848" s="18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 x14ac:dyDescent="0.25">
      <c r="H893" s="185"/>
      <c r="I893" s="185"/>
      <c r="J893" s="185"/>
      <c r="V893" s="17"/>
      <c r="AA893" s="185"/>
      <c r="AB893" s="185"/>
      <c r="AC893" s="18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88" t="s">
        <v>29</v>
      </c>
      <c r="AD940" s="188"/>
      <c r="AE940" s="188"/>
    </row>
    <row r="941" spans="8:31" x14ac:dyDescent="0.25">
      <c r="H941" s="185" t="s">
        <v>28</v>
      </c>
      <c r="I941" s="185"/>
      <c r="J941" s="185"/>
      <c r="V941" s="17"/>
      <c r="AC941" s="188"/>
      <c r="AD941" s="188"/>
      <c r="AE941" s="188"/>
    </row>
    <row r="942" spans="8:31" x14ac:dyDescent="0.25">
      <c r="H942" s="185"/>
      <c r="I942" s="185"/>
      <c r="J942" s="185"/>
      <c r="V942" s="17"/>
      <c r="AC942" s="188"/>
      <c r="AD942" s="188"/>
      <c r="AE942" s="18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 x14ac:dyDescent="0.25">
      <c r="H987" s="185"/>
      <c r="I987" s="185"/>
      <c r="J987" s="185"/>
      <c r="V987" s="17"/>
      <c r="AA987" s="185"/>
      <c r="AB987" s="185"/>
      <c r="AC987" s="18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88" t="s">
        <v>29</v>
      </c>
      <c r="AD1033" s="188"/>
      <c r="AE1033" s="188"/>
    </row>
    <row r="1034" spans="2:41" x14ac:dyDescent="0.25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 x14ac:dyDescent="0.25">
      <c r="H1035" s="185"/>
      <c r="I1035" s="185"/>
      <c r="J1035" s="185"/>
      <c r="V1035" s="17"/>
      <c r="AC1035" s="188"/>
      <c r="AD1035" s="188"/>
      <c r="AE1035" s="18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 x14ac:dyDescent="0.25">
      <c r="H1080" s="185"/>
      <c r="I1080" s="185"/>
      <c r="J1080" s="185"/>
      <c r="V1080" s="17"/>
      <c r="AA1080" s="185"/>
      <c r="AB1080" s="185"/>
      <c r="AC1080" s="18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45" workbookViewId="0">
      <selection activeCell="AC641" sqref="AC64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88" t="s">
        <v>29</v>
      </c>
      <c r="AD194" s="188"/>
      <c r="AE194" s="188"/>
    </row>
    <row r="195" spans="2:41" x14ac:dyDescent="0.25">
      <c r="H195" s="185" t="s">
        <v>28</v>
      </c>
      <c r="I195" s="185"/>
      <c r="J195" s="185"/>
      <c r="V195" s="17"/>
      <c r="AC195" s="188"/>
      <c r="AD195" s="188"/>
      <c r="AE195" s="188"/>
    </row>
    <row r="196" spans="2:41" x14ac:dyDescent="0.25">
      <c r="H196" s="185"/>
      <c r="I196" s="185"/>
      <c r="J196" s="185"/>
      <c r="V196" s="17"/>
      <c r="AC196" s="188"/>
      <c r="AD196" s="188"/>
      <c r="AE196" s="18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 x14ac:dyDescent="0.25">
      <c r="H241" s="185"/>
      <c r="I241" s="185"/>
      <c r="J241" s="185"/>
      <c r="V241" s="17"/>
      <c r="AA241" s="185"/>
      <c r="AB241" s="185"/>
      <c r="AC241" s="18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88" t="s">
        <v>29</v>
      </c>
      <c r="AD286" s="188"/>
      <c r="AE286" s="188"/>
    </row>
    <row r="287" spans="2:31" x14ac:dyDescent="0.25">
      <c r="H287" s="185" t="s">
        <v>28</v>
      </c>
      <c r="I287" s="185"/>
      <c r="J287" s="185"/>
      <c r="V287" s="17"/>
      <c r="AC287" s="188"/>
      <c r="AD287" s="188"/>
      <c r="AE287" s="188"/>
    </row>
    <row r="288" spans="2:31" x14ac:dyDescent="0.25">
      <c r="H288" s="185"/>
      <c r="I288" s="185"/>
      <c r="J288" s="185"/>
      <c r="V288" s="17"/>
      <c r="AC288" s="188"/>
      <c r="AD288" s="188"/>
      <c r="AE288" s="18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 x14ac:dyDescent="0.25">
      <c r="H333" s="185"/>
      <c r="I333" s="185"/>
      <c r="J333" s="185"/>
      <c r="V333" s="17"/>
      <c r="AA333" s="185"/>
      <c r="AB333" s="185"/>
      <c r="AC333" s="18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88" t="s">
        <v>29</v>
      </c>
      <c r="AD373" s="188"/>
      <c r="AE373" s="188"/>
    </row>
    <row r="374" spans="2:41" x14ac:dyDescent="0.25">
      <c r="H374" s="185" t="s">
        <v>28</v>
      </c>
      <c r="I374" s="185"/>
      <c r="J374" s="185"/>
      <c r="V374" s="17"/>
      <c r="AC374" s="188"/>
      <c r="AD374" s="188"/>
      <c r="AE374" s="188"/>
    </row>
    <row r="375" spans="2:41" x14ac:dyDescent="0.25">
      <c r="H375" s="185"/>
      <c r="I375" s="185"/>
      <c r="J375" s="185"/>
      <c r="V375" s="17"/>
      <c r="AC375" s="188"/>
      <c r="AD375" s="188"/>
      <c r="AE375" s="18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 x14ac:dyDescent="0.25">
      <c r="H415" s="185"/>
      <c r="I415" s="185"/>
      <c r="J415" s="185"/>
      <c r="V415" s="17"/>
      <c r="AA415" s="185"/>
      <c r="AB415" s="185"/>
      <c r="AC415" s="18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88" t="s">
        <v>29</v>
      </c>
      <c r="AD458" s="188"/>
      <c r="AE458" s="188"/>
    </row>
    <row r="459" spans="2:31" x14ac:dyDescent="0.25">
      <c r="H459" s="185" t="s">
        <v>28</v>
      </c>
      <c r="I459" s="185"/>
      <c r="J459" s="185"/>
      <c r="V459" s="17"/>
      <c r="AC459" s="188"/>
      <c r="AD459" s="188"/>
      <c r="AE459" s="188"/>
    </row>
    <row r="460" spans="2:31" x14ac:dyDescent="0.25">
      <c r="H460" s="185"/>
      <c r="I460" s="185"/>
      <c r="J460" s="185"/>
      <c r="V460" s="17"/>
      <c r="AC460" s="188"/>
      <c r="AD460" s="188"/>
      <c r="AE460" s="18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 x14ac:dyDescent="0.25">
      <c r="H505" s="185"/>
      <c r="I505" s="185"/>
      <c r="J505" s="185"/>
      <c r="V505" s="17"/>
      <c r="AA505" s="185"/>
      <c r="AB505" s="185"/>
      <c r="AC505" s="18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88" t="s">
        <v>29</v>
      </c>
      <c r="AD550" s="188"/>
      <c r="AE550" s="188"/>
    </row>
    <row r="551" spans="2:41" x14ac:dyDescent="0.25">
      <c r="H551" s="185" t="s">
        <v>28</v>
      </c>
      <c r="I551" s="185"/>
      <c r="J551" s="185"/>
      <c r="V551" s="17"/>
      <c r="AC551" s="188"/>
      <c r="AD551" s="188"/>
      <c r="AE551" s="188"/>
    </row>
    <row r="552" spans="2:41" x14ac:dyDescent="0.25">
      <c r="H552" s="185"/>
      <c r="I552" s="185"/>
      <c r="J552" s="185"/>
      <c r="V552" s="17"/>
      <c r="AC552" s="188"/>
      <c r="AD552" s="188"/>
      <c r="AE552" s="18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 x14ac:dyDescent="0.25">
      <c r="H592" s="185"/>
      <c r="I592" s="185"/>
      <c r="J592" s="185"/>
      <c r="V592" s="17"/>
      <c r="AA592" s="185"/>
      <c r="AB592" s="185"/>
      <c r="AC592" s="18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88" t="s">
        <v>29</v>
      </c>
      <c r="AD638" s="188"/>
      <c r="AE638" s="188"/>
    </row>
    <row r="639" spans="5:31" x14ac:dyDescent="0.25">
      <c r="H639" s="185" t="s">
        <v>28</v>
      </c>
      <c r="I639" s="185"/>
      <c r="J639" s="185"/>
      <c r="V639" s="17"/>
      <c r="AC639" s="188"/>
      <c r="AD639" s="188"/>
      <c r="AE639" s="188"/>
    </row>
    <row r="640" spans="5:31" x14ac:dyDescent="0.25">
      <c r="H640" s="185"/>
      <c r="I640" s="185"/>
      <c r="J640" s="185"/>
      <c r="V640" s="17"/>
      <c r="AC640" s="188"/>
      <c r="AD640" s="188"/>
      <c r="AE640" s="18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 x14ac:dyDescent="0.25">
      <c r="H680" s="185"/>
      <c r="I680" s="185"/>
      <c r="J680" s="185"/>
      <c r="V680" s="17"/>
      <c r="AA680" s="185"/>
      <c r="AB680" s="185"/>
      <c r="AC680" s="18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8" t="s">
        <v>29</v>
      </c>
      <c r="AD726" s="188"/>
      <c r="AE726" s="188"/>
    </row>
    <row r="727" spans="2:41" x14ac:dyDescent="0.25">
      <c r="H727" s="185" t="s">
        <v>28</v>
      </c>
      <c r="I727" s="185"/>
      <c r="J727" s="185"/>
      <c r="V727" s="17"/>
      <c r="AC727" s="188"/>
      <c r="AD727" s="188"/>
      <c r="AE727" s="188"/>
    </row>
    <row r="728" spans="2:41" x14ac:dyDescent="0.25">
      <c r="H728" s="185"/>
      <c r="I728" s="185"/>
      <c r="J728" s="185"/>
      <c r="V728" s="17"/>
      <c r="AC728" s="188"/>
      <c r="AD728" s="188"/>
      <c r="AE728" s="188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 x14ac:dyDescent="0.25">
      <c r="H773" s="185"/>
      <c r="I773" s="185"/>
      <c r="J773" s="185"/>
      <c r="V773" s="17"/>
      <c r="AA773" s="185"/>
      <c r="AB773" s="185"/>
      <c r="AC773" s="185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8" t="s">
        <v>29</v>
      </c>
      <c r="AD819" s="188"/>
      <c r="AE819" s="188"/>
    </row>
    <row r="820" spans="2:41" x14ac:dyDescent="0.25">
      <c r="H820" s="185" t="s">
        <v>28</v>
      </c>
      <c r="I820" s="185"/>
      <c r="J820" s="185"/>
      <c r="V820" s="17"/>
      <c r="AC820" s="188"/>
      <c r="AD820" s="188"/>
      <c r="AE820" s="188"/>
    </row>
    <row r="821" spans="2:41" x14ac:dyDescent="0.25">
      <c r="H821" s="185"/>
      <c r="I821" s="185"/>
      <c r="J821" s="185"/>
      <c r="V821" s="17"/>
      <c r="AC821" s="188"/>
      <c r="AD821" s="188"/>
      <c r="AE821" s="188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 x14ac:dyDescent="0.25">
      <c r="H866" s="185"/>
      <c r="I866" s="185"/>
      <c r="J866" s="185"/>
      <c r="V866" s="17"/>
      <c r="AA866" s="185"/>
      <c r="AB866" s="185"/>
      <c r="AC866" s="18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8" t="s">
        <v>29</v>
      </c>
      <c r="AD913" s="188"/>
      <c r="AE913" s="188"/>
    </row>
    <row r="914" spans="2:41" x14ac:dyDescent="0.25">
      <c r="H914" s="185" t="s">
        <v>28</v>
      </c>
      <c r="I914" s="185"/>
      <c r="J914" s="185"/>
      <c r="V914" s="17"/>
      <c r="AC914" s="188"/>
      <c r="AD914" s="188"/>
      <c r="AE914" s="188"/>
    </row>
    <row r="915" spans="2:41" x14ac:dyDescent="0.25">
      <c r="H915" s="185"/>
      <c r="I915" s="185"/>
      <c r="J915" s="185"/>
      <c r="V915" s="17"/>
      <c r="AC915" s="188"/>
      <c r="AD915" s="188"/>
      <c r="AE915" s="188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 x14ac:dyDescent="0.25">
      <c r="H960" s="185"/>
      <c r="I960" s="185"/>
      <c r="J960" s="185"/>
      <c r="V960" s="17"/>
      <c r="AA960" s="185"/>
      <c r="AB960" s="185"/>
      <c r="AC960" s="185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8" t="s">
        <v>29</v>
      </c>
      <c r="AD1006" s="188"/>
      <c r="AE1006" s="188"/>
    </row>
    <row r="1007" spans="5:31" x14ac:dyDescent="0.25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 x14ac:dyDescent="0.25">
      <c r="H1008" s="185"/>
      <c r="I1008" s="185"/>
      <c r="J1008" s="185"/>
      <c r="V1008" s="17"/>
      <c r="AC1008" s="188"/>
      <c r="AD1008" s="188"/>
      <c r="AE1008" s="188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 x14ac:dyDescent="0.25">
      <c r="H1053" s="185"/>
      <c r="I1053" s="185"/>
      <c r="J1053" s="185"/>
      <c r="V1053" s="17"/>
      <c r="AA1053" s="185"/>
      <c r="AB1053" s="185"/>
      <c r="AC1053" s="185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88" t="s">
        <v>29</v>
      </c>
      <c r="AD93" s="188"/>
      <c r="AE93" s="188"/>
    </row>
    <row r="94" spans="2:31" x14ac:dyDescent="0.25">
      <c r="H94" s="185" t="s">
        <v>28</v>
      </c>
      <c r="I94" s="185"/>
      <c r="J94" s="185"/>
      <c r="V94" s="17"/>
      <c r="AC94" s="188"/>
      <c r="AD94" s="188"/>
      <c r="AE94" s="188"/>
    </row>
    <row r="95" spans="2:31" x14ac:dyDescent="0.25">
      <c r="H95" s="185"/>
      <c r="I95" s="185"/>
      <c r="J95" s="185"/>
      <c r="V95" s="17"/>
      <c r="AC95" s="188"/>
      <c r="AD95" s="188"/>
      <c r="AE95" s="18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 x14ac:dyDescent="0.25">
      <c r="H132" s="185"/>
      <c r="I132" s="185"/>
      <c r="J132" s="185"/>
      <c r="V132" s="17"/>
      <c r="AA132" s="185"/>
      <c r="AB132" s="185"/>
      <c r="AC132" s="18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88" t="s">
        <v>29</v>
      </c>
      <c r="AD179" s="188"/>
      <c r="AE179" s="188"/>
    </row>
    <row r="180" spans="2:41" x14ac:dyDescent="0.25">
      <c r="H180" s="185" t="s">
        <v>28</v>
      </c>
      <c r="I180" s="185"/>
      <c r="J180" s="185"/>
      <c r="V180" s="17"/>
      <c r="AC180" s="188"/>
      <c r="AD180" s="188"/>
      <c r="AE180" s="188"/>
    </row>
    <row r="181" spans="2:41" x14ac:dyDescent="0.25">
      <c r="H181" s="185"/>
      <c r="I181" s="185"/>
      <c r="J181" s="185"/>
      <c r="V181" s="17"/>
      <c r="AC181" s="188"/>
      <c r="AD181" s="188"/>
      <c r="AE181" s="18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 x14ac:dyDescent="0.25">
      <c r="H226" s="185"/>
      <c r="I226" s="185"/>
      <c r="J226" s="185"/>
      <c r="V226" s="17"/>
      <c r="AA226" s="185"/>
      <c r="AB226" s="185"/>
      <c r="AC226" s="18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IF(B1003="PAGADO",0,C235)</f>
        <v>0</v>
      </c>
      <c r="AA230" s="186" t="s">
        <v>20</v>
      </c>
      <c r="AB230" s="186"/>
      <c r="AC230" s="186"/>
      <c r="AD230" s="18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88" t="s">
        <v>29</v>
      </c>
      <c r="AD271" s="188"/>
      <c r="AE271" s="188"/>
    </row>
    <row r="272" spans="2:31" x14ac:dyDescent="0.25">
      <c r="H272" s="185" t="s">
        <v>28</v>
      </c>
      <c r="I272" s="185"/>
      <c r="J272" s="185"/>
      <c r="V272" s="17"/>
      <c r="AC272" s="188"/>
      <c r="AD272" s="188"/>
      <c r="AE272" s="188"/>
    </row>
    <row r="273" spans="2:41" x14ac:dyDescent="0.25">
      <c r="H273" s="185"/>
      <c r="I273" s="185"/>
      <c r="J273" s="185"/>
      <c r="V273" s="17"/>
      <c r="AC273" s="188"/>
      <c r="AD273" s="188"/>
      <c r="AE273" s="18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 x14ac:dyDescent="0.25">
      <c r="H318" s="185"/>
      <c r="I318" s="185"/>
      <c r="J318" s="185"/>
      <c r="V318" s="17"/>
      <c r="AA318" s="185"/>
      <c r="AB318" s="185"/>
      <c r="AC318" s="18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IF(B1095="PAGADO",0,C327)</f>
        <v>0</v>
      </c>
      <c r="AA322" s="186" t="s">
        <v>20</v>
      </c>
      <c r="AB322" s="186"/>
      <c r="AC322" s="186"/>
      <c r="AD322" s="18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88" t="s">
        <v>29</v>
      </c>
      <c r="AD364" s="188"/>
      <c r="AE364" s="188"/>
    </row>
    <row r="365" spans="8:31" x14ac:dyDescent="0.25">
      <c r="H365" s="185" t="s">
        <v>28</v>
      </c>
      <c r="I365" s="185"/>
      <c r="J365" s="185"/>
      <c r="V365" s="17"/>
      <c r="AC365" s="188"/>
      <c r="AD365" s="188"/>
      <c r="AE365" s="188"/>
    </row>
    <row r="366" spans="8:31" x14ac:dyDescent="0.25">
      <c r="H366" s="185"/>
      <c r="I366" s="185"/>
      <c r="J366" s="185"/>
      <c r="V366" s="17"/>
      <c r="AC366" s="188"/>
      <c r="AD366" s="188"/>
      <c r="AE366" s="18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 x14ac:dyDescent="0.25">
      <c r="H411" s="185"/>
      <c r="I411" s="185"/>
      <c r="J411" s="185"/>
      <c r="V411" s="17"/>
      <c r="AA411" s="185"/>
      <c r="AB411" s="185"/>
      <c r="AC411" s="18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IF(B1188="PAGADO",0,C420)</f>
        <v>0</v>
      </c>
      <c r="AA415" s="186" t="s">
        <v>860</v>
      </c>
      <c r="AB415" s="186"/>
      <c r="AC415" s="186"/>
      <c r="AD415" s="18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88" t="s">
        <v>29</v>
      </c>
      <c r="AD454" s="188"/>
      <c r="AE454" s="188"/>
    </row>
    <row r="455" spans="2:41" x14ac:dyDescent="0.25">
      <c r="H455" s="185" t="s">
        <v>28</v>
      </c>
      <c r="I455" s="185"/>
      <c r="J455" s="185"/>
      <c r="V455" s="17"/>
      <c r="AC455" s="188"/>
      <c r="AD455" s="188"/>
      <c r="AE455" s="188"/>
    </row>
    <row r="456" spans="2:41" x14ac:dyDescent="0.25">
      <c r="H456" s="185"/>
      <c r="I456" s="185"/>
      <c r="J456" s="185"/>
      <c r="V456" s="17"/>
      <c r="AC456" s="188"/>
      <c r="AD456" s="188"/>
      <c r="AE456" s="18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 x14ac:dyDescent="0.25">
      <c r="H501" s="185"/>
      <c r="I501" s="185"/>
      <c r="J501" s="185"/>
      <c r="V501" s="17"/>
      <c r="AA501" s="185"/>
      <c r="AB501" s="185"/>
      <c r="AC501" s="18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8" t="s">
        <v>29</v>
      </c>
      <c r="AD546" s="188"/>
      <c r="AE546" s="188"/>
    </row>
    <row r="547" spans="2:41" x14ac:dyDescent="0.25">
      <c r="H547" s="185" t="s">
        <v>28</v>
      </c>
      <c r="I547" s="185"/>
      <c r="J547" s="185"/>
      <c r="V547" s="17"/>
      <c r="AC547" s="188"/>
      <c r="AD547" s="188"/>
      <c r="AE547" s="188"/>
    </row>
    <row r="548" spans="2:41" x14ac:dyDescent="0.25">
      <c r="H548" s="185"/>
      <c r="I548" s="185"/>
      <c r="J548" s="185"/>
      <c r="V548" s="17"/>
      <c r="AC548" s="188"/>
      <c r="AD548" s="188"/>
      <c r="AE548" s="18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 x14ac:dyDescent="0.25">
      <c r="H593" s="185"/>
      <c r="I593" s="185"/>
      <c r="J593" s="185"/>
      <c r="V593" s="17"/>
      <c r="AA593" s="185"/>
      <c r="AB593" s="185"/>
      <c r="AC593" s="18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IF(B1384="PAGADO",0,C602)</f>
        <v>0</v>
      </c>
      <c r="AA597" s="186" t="s">
        <v>20</v>
      </c>
      <c r="AB597" s="186"/>
      <c r="AC597" s="186"/>
      <c r="AD597" s="18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88" t="s">
        <v>29</v>
      </c>
      <c r="AD639" s="188"/>
      <c r="AE639" s="188"/>
    </row>
    <row r="640" spans="2:31" x14ac:dyDescent="0.25">
      <c r="H640" s="185" t="s">
        <v>28</v>
      </c>
      <c r="I640" s="185"/>
      <c r="J640" s="185"/>
      <c r="V640" s="17"/>
      <c r="AC640" s="188"/>
      <c r="AD640" s="188"/>
      <c r="AE640" s="188"/>
    </row>
    <row r="641" spans="2:41" x14ac:dyDescent="0.25">
      <c r="H641" s="185"/>
      <c r="I641" s="185"/>
      <c r="J641" s="185"/>
      <c r="V641" s="17"/>
      <c r="AC641" s="188"/>
      <c r="AD641" s="188"/>
      <c r="AE641" s="18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439</v>
      </c>
      <c r="AB645" s="186"/>
      <c r="AC645" s="186"/>
      <c r="AD645" s="18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 x14ac:dyDescent="0.25">
      <c r="H680" s="185"/>
      <c r="I680" s="185"/>
      <c r="J680" s="185"/>
      <c r="V680" s="17"/>
      <c r="AA680" s="185"/>
      <c r="AB680" s="185"/>
      <c r="AC680" s="18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86" t="s">
        <v>1195</v>
      </c>
      <c r="F684" s="186"/>
      <c r="G684" s="186"/>
      <c r="H684" s="186"/>
      <c r="V684" s="17"/>
      <c r="X684" s="23" t="s">
        <v>32</v>
      </c>
      <c r="Y684" s="20">
        <f>IF(B1477="PAGADO",0,C689)</f>
        <v>410</v>
      </c>
      <c r="AA684" s="186" t="s">
        <v>20</v>
      </c>
      <c r="AB684" s="186"/>
      <c r="AC684" s="186"/>
      <c r="AD684" s="18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88" t="s">
        <v>29</v>
      </c>
      <c r="AD719" s="188"/>
      <c r="AE719" s="188"/>
    </row>
    <row r="720" spans="2:31" x14ac:dyDescent="0.25">
      <c r="H720" s="185" t="s">
        <v>28</v>
      </c>
      <c r="I720" s="185"/>
      <c r="J720" s="185"/>
      <c r="V720" s="17"/>
      <c r="AC720" s="188"/>
      <c r="AD720" s="188"/>
      <c r="AE720" s="188"/>
    </row>
    <row r="721" spans="2:41" x14ac:dyDescent="0.25">
      <c r="H721" s="185"/>
      <c r="I721" s="185"/>
      <c r="J721" s="185"/>
      <c r="V721" s="17"/>
      <c r="AC721" s="188"/>
      <c r="AD721" s="188"/>
      <c r="AE721" s="18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IF(X684="PAGADO",0,Y689)</f>
        <v>410</v>
      </c>
      <c r="E725" s="186" t="s">
        <v>20</v>
      </c>
      <c r="F725" s="186"/>
      <c r="G725" s="186"/>
      <c r="H725" s="186"/>
      <c r="V725" s="17"/>
      <c r="X725" s="23" t="s">
        <v>32</v>
      </c>
      <c r="Y725" s="20">
        <f>IF(B725="PAGADO",0,C730)</f>
        <v>410</v>
      </c>
      <c r="AA725" s="186" t="s">
        <v>20</v>
      </c>
      <c r="AB725" s="186"/>
      <c r="AC725" s="186"/>
      <c r="AD725" s="186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89" t="str">
        <f>IF(C730&lt;0,"NO PAGAR","COBRAR")</f>
        <v>COBRAR</v>
      </c>
      <c r="C731" s="18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9" t="str">
        <f>IF(Y730&lt;0,"NO PAGAR","COBRAR")</f>
        <v>COBRAR</v>
      </c>
      <c r="Y731" s="18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80" t="s">
        <v>9</v>
      </c>
      <c r="C732" s="18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0" t="s">
        <v>9</v>
      </c>
      <c r="Y732" s="18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82" t="s">
        <v>7</v>
      </c>
      <c r="F741" s="183"/>
      <c r="G741" s="184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2" t="s">
        <v>7</v>
      </c>
      <c r="AB741" s="183"/>
      <c r="AC741" s="18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82" t="s">
        <v>7</v>
      </c>
      <c r="O743" s="183"/>
      <c r="P743" s="183"/>
      <c r="Q743" s="184"/>
      <c r="R743" s="18">
        <f>SUM(R727:R742)</f>
        <v>0</v>
      </c>
      <c r="S743" s="3"/>
      <c r="V743" s="17"/>
      <c r="X743" s="12"/>
      <c r="Y743" s="10"/>
      <c r="AJ743" s="182" t="s">
        <v>7</v>
      </c>
      <c r="AK743" s="183"/>
      <c r="AL743" s="183"/>
      <c r="AM743" s="184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1"/>
      <c r="C751" s="10"/>
      <c r="V751" s="17"/>
      <c r="X751" s="11"/>
      <c r="Y751" s="10"/>
    </row>
    <row r="752" spans="2:41" x14ac:dyDescent="0.25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 x14ac:dyDescent="0.25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 x14ac:dyDescent="0.25">
      <c r="E754" s="1" t="s">
        <v>19</v>
      </c>
      <c r="V754" s="17"/>
      <c r="AA754" s="1" t="s">
        <v>19</v>
      </c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V764" s="17"/>
    </row>
    <row r="765" spans="1:43" x14ac:dyDescent="0.25">
      <c r="H765" s="185" t="s">
        <v>30</v>
      </c>
      <c r="I765" s="185"/>
      <c r="J765" s="185"/>
      <c r="V765" s="17"/>
      <c r="AA765" s="185" t="s">
        <v>31</v>
      </c>
      <c r="AB765" s="185"/>
      <c r="AC765" s="185"/>
    </row>
    <row r="766" spans="1:43" x14ac:dyDescent="0.25">
      <c r="H766" s="185"/>
      <c r="I766" s="185"/>
      <c r="J766" s="185"/>
      <c r="V766" s="17"/>
      <c r="AA766" s="185"/>
      <c r="AB766" s="185"/>
      <c r="AC766" s="185"/>
    </row>
    <row r="767" spans="1:43" x14ac:dyDescent="0.25">
      <c r="V767" s="17"/>
    </row>
    <row r="768" spans="1:43" x14ac:dyDescent="0.25">
      <c r="V768" s="17"/>
    </row>
    <row r="769" spans="2:41" ht="23.25" x14ac:dyDescent="0.35">
      <c r="B769" s="24" t="s">
        <v>69</v>
      </c>
      <c r="V769" s="17"/>
      <c r="X769" s="22" t="s">
        <v>69</v>
      </c>
    </row>
    <row r="770" spans="2:41" ht="23.25" x14ac:dyDescent="0.35">
      <c r="B770" s="23" t="s">
        <v>32</v>
      </c>
      <c r="C770" s="20">
        <f>IF(X725="PAGADO",0,C730)</f>
        <v>410</v>
      </c>
      <c r="E770" s="186" t="s">
        <v>20</v>
      </c>
      <c r="F770" s="186"/>
      <c r="G770" s="186"/>
      <c r="H770" s="186"/>
      <c r="V770" s="17"/>
      <c r="X770" s="23" t="s">
        <v>32</v>
      </c>
      <c r="Y770" s="20">
        <f>IF(B1570="PAGADO",0,C775)</f>
        <v>410</v>
      </c>
      <c r="AA770" s="186" t="s">
        <v>20</v>
      </c>
      <c r="AB770" s="186"/>
      <c r="AC770" s="186"/>
      <c r="AD770" s="186"/>
    </row>
    <row r="771" spans="2:41" x14ac:dyDescent="0.25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 x14ac:dyDescent="0.25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7" t="str">
        <f>IF(Y775&lt;0,"NO PAGAR","COBRAR'")</f>
        <v>COBRAR'</v>
      </c>
      <c r="Y776" s="187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 x14ac:dyDescent="0.35">
      <c r="B777" s="187" t="str">
        <f>IF(C775&lt;0,"NO PAGAR","COBRAR'")</f>
        <v>COBRAR'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80" t="s">
        <v>9</v>
      </c>
      <c r="C778" s="181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0" t="s">
        <v>9</v>
      </c>
      <c r="Y778" s="18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16</v>
      </c>
      <c r="C786" s="10"/>
      <c r="E786" s="182" t="s">
        <v>7</v>
      </c>
      <c r="F786" s="183"/>
      <c r="G786" s="184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2" t="s">
        <v>7</v>
      </c>
      <c r="AB786" s="183"/>
      <c r="AC786" s="184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 x14ac:dyDescent="0.25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 x14ac:dyDescent="0.25">
      <c r="B788" s="12"/>
      <c r="C788" s="10"/>
      <c r="N788" s="182" t="s">
        <v>7</v>
      </c>
      <c r="O788" s="183"/>
      <c r="P788" s="183"/>
      <c r="Q788" s="184"/>
      <c r="R788" s="18">
        <f>SUM(R772:R787)</f>
        <v>0</v>
      </c>
      <c r="S788" s="3"/>
      <c r="V788" s="17"/>
      <c r="X788" s="12"/>
      <c r="Y788" s="10"/>
      <c r="AJ788" s="182" t="s">
        <v>7</v>
      </c>
      <c r="AK788" s="183"/>
      <c r="AL788" s="183"/>
      <c r="AM788" s="184"/>
      <c r="AN788" s="18">
        <f>SUM(AN772:AN787)</f>
        <v>0</v>
      </c>
      <c r="AO788" s="3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E791" s="14"/>
      <c r="V791" s="17"/>
      <c r="X791" s="12"/>
      <c r="Y791" s="10"/>
      <c r="AA791" s="14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1"/>
      <c r="C797" s="10"/>
      <c r="V797" s="17"/>
      <c r="X797" s="11"/>
      <c r="Y797" s="10"/>
    </row>
    <row r="798" spans="2:41" x14ac:dyDescent="0.25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 x14ac:dyDescent="0.25">
      <c r="E799" s="1" t="s">
        <v>19</v>
      </c>
      <c r="V799" s="17"/>
      <c r="AA799" s="1" t="s">
        <v>19</v>
      </c>
    </row>
    <row r="800" spans="2:41" x14ac:dyDescent="0.25">
      <c r="V800" s="17"/>
    </row>
    <row r="801" spans="8:31" x14ac:dyDescent="0.25">
      <c r="V801" s="17"/>
    </row>
    <row r="802" spans="8:31" x14ac:dyDescent="0.25">
      <c r="V802" s="17"/>
    </row>
    <row r="803" spans="8:31" x14ac:dyDescent="0.25">
      <c r="V803" s="17"/>
    </row>
    <row r="804" spans="8:31" x14ac:dyDescent="0.25">
      <c r="V804" s="17"/>
    </row>
    <row r="805" spans="8:31" x14ac:dyDescent="0.25">
      <c r="V805" s="17"/>
    </row>
    <row r="806" spans="8:31" x14ac:dyDescent="0.25">
      <c r="V806" s="17"/>
    </row>
    <row r="807" spans="8:31" x14ac:dyDescent="0.25">
      <c r="V807" s="17"/>
    </row>
    <row r="808" spans="8:31" x14ac:dyDescent="0.25">
      <c r="V808" s="17"/>
    </row>
    <row r="809" spans="8:31" x14ac:dyDescent="0.25">
      <c r="V809" s="17"/>
    </row>
    <row r="810" spans="8:31" x14ac:dyDescent="0.25">
      <c r="V810" s="17"/>
    </row>
    <row r="811" spans="8:31" x14ac:dyDescent="0.25">
      <c r="V811" s="17"/>
    </row>
    <row r="812" spans="8:31" x14ac:dyDescent="0.25">
      <c r="V812" s="17"/>
      <c r="AC812" s="188" t="s">
        <v>29</v>
      </c>
      <c r="AD812" s="188"/>
      <c r="AE812" s="188"/>
    </row>
    <row r="813" spans="8:31" x14ac:dyDescent="0.25">
      <c r="H813" s="185" t="s">
        <v>28</v>
      </c>
      <c r="I813" s="185"/>
      <c r="J813" s="185"/>
      <c r="V813" s="17"/>
      <c r="AC813" s="188"/>
      <c r="AD813" s="188"/>
      <c r="AE813" s="188"/>
    </row>
    <row r="814" spans="8:31" x14ac:dyDescent="0.25">
      <c r="H814" s="185"/>
      <c r="I814" s="185"/>
      <c r="J814" s="185"/>
      <c r="V814" s="17"/>
      <c r="AC814" s="188"/>
      <c r="AD814" s="188"/>
      <c r="AE814" s="188"/>
    </row>
    <row r="815" spans="8:31" x14ac:dyDescent="0.25">
      <c r="V815" s="17"/>
    </row>
    <row r="816" spans="8:31" x14ac:dyDescent="0.25">
      <c r="V816" s="17"/>
    </row>
    <row r="817" spans="2:41" ht="23.25" x14ac:dyDescent="0.35">
      <c r="B817" s="22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IF(X770="PAGADO",0,Y775)</f>
        <v>410</v>
      </c>
      <c r="E818" s="186" t="s">
        <v>20</v>
      </c>
      <c r="F818" s="186"/>
      <c r="G818" s="186"/>
      <c r="H818" s="186"/>
      <c r="V818" s="17"/>
      <c r="X818" s="23" t="s">
        <v>32</v>
      </c>
      <c r="Y818" s="20">
        <f>IF(B818="PAGADO",0,C823)</f>
        <v>410</v>
      </c>
      <c r="AA818" s="186" t="s">
        <v>20</v>
      </c>
      <c r="AB818" s="186"/>
      <c r="AC818" s="186"/>
      <c r="AD818" s="186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 x14ac:dyDescent="0.4">
      <c r="B824" s="189" t="str">
        <f>IF(C823&lt;0,"NO PAGAR","COBRAR")</f>
        <v>COBRAR</v>
      </c>
      <c r="C824" s="18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tr">
        <f>IF(Y823&lt;0,"NO PAGAR","COBRAR")</f>
        <v>COBRAR</v>
      </c>
      <c r="Y824" s="18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80" t="s">
        <v>9</v>
      </c>
      <c r="C825" s="181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0" t="s">
        <v>9</v>
      </c>
      <c r="Y825" s="181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17</v>
      </c>
      <c r="C834" s="10"/>
      <c r="E834" s="182" t="s">
        <v>7</v>
      </c>
      <c r="F834" s="183"/>
      <c r="G834" s="184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2" t="s">
        <v>7</v>
      </c>
      <c r="AB834" s="183"/>
      <c r="AC834" s="184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82" t="s">
        <v>7</v>
      </c>
      <c r="O836" s="183"/>
      <c r="P836" s="183"/>
      <c r="Q836" s="184"/>
      <c r="R836" s="18">
        <f>SUM(R820:R835)</f>
        <v>0</v>
      </c>
      <c r="S836" s="3"/>
      <c r="V836" s="17"/>
      <c r="X836" s="12"/>
      <c r="Y836" s="10"/>
      <c r="AJ836" s="182" t="s">
        <v>7</v>
      </c>
      <c r="AK836" s="183"/>
      <c r="AL836" s="183"/>
      <c r="AM836" s="184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1"/>
      <c r="C844" s="10"/>
      <c r="V844" s="17"/>
      <c r="X844" s="11"/>
      <c r="Y844" s="10"/>
    </row>
    <row r="845" spans="2:41" x14ac:dyDescent="0.25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 x14ac:dyDescent="0.25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V857" s="17"/>
    </row>
    <row r="858" spans="1:43" x14ac:dyDescent="0.25">
      <c r="H858" s="185" t="s">
        <v>30</v>
      </c>
      <c r="I858" s="185"/>
      <c r="J858" s="185"/>
      <c r="V858" s="17"/>
      <c r="AA858" s="185" t="s">
        <v>31</v>
      </c>
      <c r="AB858" s="185"/>
      <c r="AC858" s="185"/>
    </row>
    <row r="859" spans="1:43" x14ac:dyDescent="0.25">
      <c r="H859" s="185"/>
      <c r="I859" s="185"/>
      <c r="J859" s="185"/>
      <c r="V859" s="17"/>
      <c r="AA859" s="185"/>
      <c r="AB859" s="185"/>
      <c r="AC859" s="185"/>
    </row>
    <row r="860" spans="1:43" x14ac:dyDescent="0.25">
      <c r="V860" s="17"/>
    </row>
    <row r="861" spans="1:43" x14ac:dyDescent="0.25">
      <c r="V861" s="17"/>
    </row>
    <row r="862" spans="1:43" ht="23.25" x14ac:dyDescent="0.35">
      <c r="B862" s="24" t="s">
        <v>70</v>
      </c>
      <c r="V862" s="17"/>
      <c r="X862" s="22" t="s">
        <v>70</v>
      </c>
    </row>
    <row r="863" spans="1:43" ht="23.25" x14ac:dyDescent="0.35">
      <c r="B863" s="23" t="s">
        <v>32</v>
      </c>
      <c r="C863" s="20">
        <f>IF(X818="PAGADO",0,C823)</f>
        <v>410</v>
      </c>
      <c r="E863" s="186" t="s">
        <v>20</v>
      </c>
      <c r="F863" s="186"/>
      <c r="G863" s="186"/>
      <c r="H863" s="186"/>
      <c r="V863" s="17"/>
      <c r="X863" s="23" t="s">
        <v>32</v>
      </c>
      <c r="Y863" s="20">
        <f>IF(B1663="PAGADO",0,C868)</f>
        <v>410</v>
      </c>
      <c r="AA863" s="186" t="s">
        <v>20</v>
      </c>
      <c r="AB863" s="186"/>
      <c r="AC863" s="186"/>
      <c r="AD863" s="186"/>
    </row>
    <row r="864" spans="1:43" x14ac:dyDescent="0.25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 x14ac:dyDescent="0.25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7" t="str">
        <f>IF(Y868&lt;0,"NO PAGAR","COBRAR'")</f>
        <v>COBRAR'</v>
      </c>
      <c r="Y869" s="187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 x14ac:dyDescent="0.35">
      <c r="B870" s="187" t="str">
        <f>IF(C868&lt;0,"NO PAGAR","COBRAR'")</f>
        <v>COBRAR'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80" t="s">
        <v>9</v>
      </c>
      <c r="C871" s="181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0" t="s">
        <v>9</v>
      </c>
      <c r="Y871" s="181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16</v>
      </c>
      <c r="C879" s="10"/>
      <c r="E879" s="182" t="s">
        <v>7</v>
      </c>
      <c r="F879" s="183"/>
      <c r="G879" s="184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2" t="s">
        <v>7</v>
      </c>
      <c r="AB879" s="183"/>
      <c r="AC879" s="184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 x14ac:dyDescent="0.25">
      <c r="B881" s="12"/>
      <c r="C881" s="10"/>
      <c r="N881" s="182" t="s">
        <v>7</v>
      </c>
      <c r="O881" s="183"/>
      <c r="P881" s="183"/>
      <c r="Q881" s="184"/>
      <c r="R881" s="18">
        <f>SUM(R865:R880)</f>
        <v>0</v>
      </c>
      <c r="S881" s="3"/>
      <c r="V881" s="17"/>
      <c r="X881" s="12"/>
      <c r="Y881" s="10"/>
      <c r="AJ881" s="182" t="s">
        <v>7</v>
      </c>
      <c r="AK881" s="183"/>
      <c r="AL881" s="183"/>
      <c r="AM881" s="184"/>
      <c r="AN881" s="18">
        <f>SUM(AN865:AN880)</f>
        <v>0</v>
      </c>
      <c r="AO881" s="3"/>
    </row>
    <row r="882" spans="2:41" x14ac:dyDescent="0.25">
      <c r="B882" s="12"/>
      <c r="C882" s="10"/>
      <c r="V882" s="17"/>
      <c r="X882" s="12"/>
      <c r="Y882" s="10"/>
    </row>
    <row r="883" spans="2:41" x14ac:dyDescent="0.25">
      <c r="B883" s="12"/>
      <c r="C883" s="10"/>
      <c r="V883" s="17"/>
      <c r="X883" s="12"/>
      <c r="Y883" s="10"/>
    </row>
    <row r="884" spans="2:41" x14ac:dyDescent="0.25">
      <c r="B884" s="12"/>
      <c r="C884" s="10"/>
      <c r="E884" s="14"/>
      <c r="V884" s="17"/>
      <c r="X884" s="12"/>
      <c r="Y884" s="10"/>
      <c r="AA884" s="14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1"/>
      <c r="C890" s="10"/>
      <c r="V890" s="17"/>
      <c r="X890" s="11"/>
      <c r="Y890" s="10"/>
    </row>
    <row r="891" spans="2:41" x14ac:dyDescent="0.25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 x14ac:dyDescent="0.25">
      <c r="E892" s="1" t="s">
        <v>19</v>
      </c>
      <c r="V892" s="17"/>
      <c r="AA892" s="1" t="s">
        <v>19</v>
      </c>
    </row>
    <row r="893" spans="2:41" x14ac:dyDescent="0.25">
      <c r="V893" s="17"/>
    </row>
    <row r="894" spans="2:41" x14ac:dyDescent="0.25">
      <c r="V894" s="17"/>
    </row>
    <row r="895" spans="2:41" x14ac:dyDescent="0.25">
      <c r="V895" s="17"/>
    </row>
    <row r="896" spans="2:41" x14ac:dyDescent="0.25">
      <c r="V896" s="17"/>
    </row>
    <row r="897" spans="2:31" x14ac:dyDescent="0.25">
      <c r="V897" s="17"/>
    </row>
    <row r="898" spans="2:31" x14ac:dyDescent="0.25">
      <c r="V898" s="17"/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  <c r="AC906" s="188" t="s">
        <v>29</v>
      </c>
      <c r="AD906" s="188"/>
      <c r="AE906" s="188"/>
    </row>
    <row r="907" spans="2:31" x14ac:dyDescent="0.25">
      <c r="H907" s="185" t="s">
        <v>28</v>
      </c>
      <c r="I907" s="185"/>
      <c r="J907" s="185"/>
      <c r="V907" s="17"/>
      <c r="AC907" s="188"/>
      <c r="AD907" s="188"/>
      <c r="AE907" s="188"/>
    </row>
    <row r="908" spans="2:31" x14ac:dyDescent="0.25">
      <c r="H908" s="185"/>
      <c r="I908" s="185"/>
      <c r="J908" s="185"/>
      <c r="V908" s="17"/>
      <c r="AC908" s="188"/>
      <c r="AD908" s="188"/>
      <c r="AE908" s="188"/>
    </row>
    <row r="909" spans="2:31" x14ac:dyDescent="0.25">
      <c r="V909" s="17"/>
    </row>
    <row r="910" spans="2:31" x14ac:dyDescent="0.25">
      <c r="V910" s="17"/>
    </row>
    <row r="911" spans="2:31" ht="23.25" x14ac:dyDescent="0.35">
      <c r="B911" s="22" t="s">
        <v>71</v>
      </c>
      <c r="V911" s="17"/>
      <c r="X911" s="22" t="s">
        <v>71</v>
      </c>
    </row>
    <row r="912" spans="2:31" ht="23.25" x14ac:dyDescent="0.35">
      <c r="B912" s="23" t="s">
        <v>32</v>
      </c>
      <c r="C912" s="20">
        <f>IF(X863="PAGADO",0,Y868)</f>
        <v>410</v>
      </c>
      <c r="E912" s="186" t="s">
        <v>20</v>
      </c>
      <c r="F912" s="186"/>
      <c r="G912" s="186"/>
      <c r="H912" s="186"/>
      <c r="V912" s="17"/>
      <c r="X912" s="23" t="s">
        <v>32</v>
      </c>
      <c r="Y912" s="20">
        <f>IF(B912="PAGADO",0,C917)</f>
        <v>410</v>
      </c>
      <c r="AA912" s="186" t="s">
        <v>20</v>
      </c>
      <c r="AB912" s="186"/>
      <c r="AC912" s="186"/>
      <c r="AD912" s="186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 x14ac:dyDescent="0.4">
      <c r="B918" s="189" t="str">
        <f>IF(C917&lt;0,"NO PAGAR","COBRAR")</f>
        <v>COBRAR</v>
      </c>
      <c r="C918" s="18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tr">
        <f>IF(Y917&lt;0,"NO PAGAR","COBRAR")</f>
        <v>COBRAR</v>
      </c>
      <c r="Y918" s="18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80" t="s">
        <v>9</v>
      </c>
      <c r="C919" s="18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0" t="s">
        <v>9</v>
      </c>
      <c r="Y919" s="181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17</v>
      </c>
      <c r="C928" s="10"/>
      <c r="E928" s="182" t="s">
        <v>7</v>
      </c>
      <c r="F928" s="183"/>
      <c r="G928" s="184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2" t="s">
        <v>7</v>
      </c>
      <c r="AB928" s="183"/>
      <c r="AC928" s="184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82" t="s">
        <v>7</v>
      </c>
      <c r="O930" s="183"/>
      <c r="P930" s="183"/>
      <c r="Q930" s="184"/>
      <c r="R930" s="18">
        <f>SUM(R914:R929)</f>
        <v>0</v>
      </c>
      <c r="S930" s="3"/>
      <c r="V930" s="17"/>
      <c r="X930" s="12"/>
      <c r="Y930" s="10"/>
      <c r="AJ930" s="182" t="s">
        <v>7</v>
      </c>
      <c r="AK930" s="183"/>
      <c r="AL930" s="183"/>
      <c r="AM930" s="184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1"/>
      <c r="C938" s="10"/>
      <c r="V938" s="17"/>
      <c r="X938" s="11"/>
      <c r="Y938" s="10"/>
    </row>
    <row r="939" spans="2:41" x14ac:dyDescent="0.25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 x14ac:dyDescent="0.25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V951" s="17"/>
    </row>
    <row r="952" spans="1:43" x14ac:dyDescent="0.25">
      <c r="H952" s="185" t="s">
        <v>30</v>
      </c>
      <c r="I952" s="185"/>
      <c r="J952" s="185"/>
      <c r="V952" s="17"/>
      <c r="AA952" s="185" t="s">
        <v>31</v>
      </c>
      <c r="AB952" s="185"/>
      <c r="AC952" s="185"/>
    </row>
    <row r="953" spans="1:43" x14ac:dyDescent="0.25">
      <c r="H953" s="185"/>
      <c r="I953" s="185"/>
      <c r="J953" s="185"/>
      <c r="V953" s="17"/>
      <c r="AA953" s="185"/>
      <c r="AB953" s="185"/>
      <c r="AC953" s="185"/>
    </row>
    <row r="954" spans="1:43" x14ac:dyDescent="0.25">
      <c r="V954" s="17"/>
    </row>
    <row r="955" spans="1:43" x14ac:dyDescent="0.25">
      <c r="V955" s="17"/>
    </row>
    <row r="956" spans="1:43" ht="23.25" x14ac:dyDescent="0.35">
      <c r="B956" s="24" t="s">
        <v>73</v>
      </c>
      <c r="V956" s="17"/>
      <c r="X956" s="22" t="s">
        <v>71</v>
      </c>
    </row>
    <row r="957" spans="1:43" ht="23.25" x14ac:dyDescent="0.35">
      <c r="B957" s="23" t="s">
        <v>32</v>
      </c>
      <c r="C957" s="20">
        <f>IF(X912="PAGADO",0,C917)</f>
        <v>410</v>
      </c>
      <c r="E957" s="186" t="s">
        <v>20</v>
      </c>
      <c r="F957" s="186"/>
      <c r="G957" s="186"/>
      <c r="H957" s="186"/>
      <c r="V957" s="17"/>
      <c r="X957" s="23" t="s">
        <v>32</v>
      </c>
      <c r="Y957" s="20">
        <f>IF(B1757="PAGADO",0,C962)</f>
        <v>410</v>
      </c>
      <c r="AA957" s="186" t="s">
        <v>20</v>
      </c>
      <c r="AB957" s="186"/>
      <c r="AC957" s="186"/>
      <c r="AD957" s="186"/>
    </row>
    <row r="958" spans="1:43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7" t="str">
        <f>IF(Y962&lt;0,"NO PAGAR","COBRAR'")</f>
        <v>COBRAR'</v>
      </c>
      <c r="Y963" s="18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 x14ac:dyDescent="0.35">
      <c r="B964" s="187" t="str">
        <f>IF(C962&lt;0,"NO PAGAR","COBRAR'")</f>
        <v>COBRAR'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80" t="s">
        <v>9</v>
      </c>
      <c r="C965" s="181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0" t="s">
        <v>9</v>
      </c>
      <c r="Y965" s="18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182" t="s">
        <v>7</v>
      </c>
      <c r="F973" s="183"/>
      <c r="G973" s="184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2" t="s">
        <v>7</v>
      </c>
      <c r="AB973" s="183"/>
      <c r="AC973" s="184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182" t="s">
        <v>7</v>
      </c>
      <c r="O975" s="183"/>
      <c r="P975" s="183"/>
      <c r="Q975" s="184"/>
      <c r="R975" s="18">
        <f>SUM(R959:R974)</f>
        <v>0</v>
      </c>
      <c r="S975" s="3"/>
      <c r="V975" s="17"/>
      <c r="X975" s="12"/>
      <c r="Y975" s="10"/>
      <c r="AJ975" s="182" t="s">
        <v>7</v>
      </c>
      <c r="AK975" s="183"/>
      <c r="AL975" s="183"/>
      <c r="AM975" s="184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2"/>
      <c r="C983" s="10"/>
      <c r="V983" s="17"/>
      <c r="X983" s="12"/>
      <c r="Y983" s="10"/>
    </row>
    <row r="984" spans="2:27" x14ac:dyDescent="0.25">
      <c r="B984" s="11"/>
      <c r="C984" s="10"/>
      <c r="V984" s="17"/>
      <c r="X984" s="11"/>
      <c r="Y984" s="10"/>
    </row>
    <row r="985" spans="2:27" x14ac:dyDescent="0.25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  <c r="AC999" s="188" t="s">
        <v>29</v>
      </c>
      <c r="AD999" s="188"/>
      <c r="AE999" s="188"/>
    </row>
    <row r="1000" spans="2:41" x14ac:dyDescent="0.25">
      <c r="H1000" s="185" t="s">
        <v>28</v>
      </c>
      <c r="I1000" s="185"/>
      <c r="J1000" s="185"/>
      <c r="V1000" s="17"/>
      <c r="AC1000" s="188"/>
      <c r="AD1000" s="188"/>
      <c r="AE1000" s="188"/>
    </row>
    <row r="1001" spans="2:41" x14ac:dyDescent="0.25">
      <c r="H1001" s="185"/>
      <c r="I1001" s="185"/>
      <c r="J1001" s="185"/>
      <c r="V1001" s="17"/>
      <c r="AC1001" s="188"/>
      <c r="AD1001" s="188"/>
      <c r="AE1001" s="188"/>
    </row>
    <row r="1002" spans="2:41" x14ac:dyDescent="0.25">
      <c r="V1002" s="17"/>
    </row>
    <row r="1003" spans="2:41" x14ac:dyDescent="0.25">
      <c r="V1003" s="17"/>
    </row>
    <row r="1004" spans="2:41" ht="23.25" x14ac:dyDescent="0.35">
      <c r="B1004" s="22" t="s">
        <v>72</v>
      </c>
      <c r="V1004" s="17"/>
      <c r="X1004" s="22" t="s">
        <v>74</v>
      </c>
    </row>
    <row r="1005" spans="2:41" ht="23.25" x14ac:dyDescent="0.35">
      <c r="B1005" s="23" t="s">
        <v>32</v>
      </c>
      <c r="C1005" s="20">
        <f>IF(X957="PAGADO",0,Y962)</f>
        <v>410</v>
      </c>
      <c r="E1005" s="186" t="s">
        <v>20</v>
      </c>
      <c r="F1005" s="186"/>
      <c r="G1005" s="186"/>
      <c r="H1005" s="186"/>
      <c r="V1005" s="17"/>
      <c r="X1005" s="23" t="s">
        <v>32</v>
      </c>
      <c r="Y1005" s="20">
        <f>IF(B1005="PAGADO",0,C1010)</f>
        <v>410</v>
      </c>
      <c r="AA1005" s="186" t="s">
        <v>20</v>
      </c>
      <c r="AB1005" s="186"/>
      <c r="AC1005" s="186"/>
      <c r="AD1005" s="186"/>
    </row>
    <row r="1006" spans="2:41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 x14ac:dyDescent="0.4">
      <c r="B1011" s="189" t="str">
        <f>IF(C1010&lt;0,"NO PAGAR","COBRAR")</f>
        <v>COBRAR</v>
      </c>
      <c r="C1011" s="18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tr">
        <f>IF(Y1010&lt;0,"NO PAGAR","COBRAR")</f>
        <v>COBRAR</v>
      </c>
      <c r="Y1011" s="18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80" t="s">
        <v>9</v>
      </c>
      <c r="C1012" s="18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0" t="s">
        <v>9</v>
      </c>
      <c r="Y1012" s="18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17</v>
      </c>
      <c r="C1021" s="10"/>
      <c r="E1021" s="182" t="s">
        <v>7</v>
      </c>
      <c r="F1021" s="183"/>
      <c r="G1021" s="184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2" t="s">
        <v>7</v>
      </c>
      <c r="AB1021" s="183"/>
      <c r="AC1021" s="184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82" t="s">
        <v>7</v>
      </c>
      <c r="O1023" s="183"/>
      <c r="P1023" s="183"/>
      <c r="Q1023" s="184"/>
      <c r="R1023" s="18">
        <f>SUM(R1007:R1022)</f>
        <v>0</v>
      </c>
      <c r="S1023" s="3"/>
      <c r="V1023" s="17"/>
      <c r="X1023" s="12"/>
      <c r="Y1023" s="10"/>
      <c r="AJ1023" s="182" t="s">
        <v>7</v>
      </c>
      <c r="AK1023" s="183"/>
      <c r="AL1023" s="183"/>
      <c r="AM1023" s="184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1"/>
      <c r="C1031" s="10"/>
      <c r="V1031" s="17"/>
      <c r="X1031" s="11"/>
      <c r="Y1031" s="10"/>
    </row>
    <row r="1032" spans="2:27" x14ac:dyDescent="0.25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 x14ac:dyDescent="0.25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V1044" s="17"/>
    </row>
    <row r="1045" spans="1:43" x14ac:dyDescent="0.25">
      <c r="H1045" s="185" t="s">
        <v>30</v>
      </c>
      <c r="I1045" s="185"/>
      <c r="J1045" s="185"/>
      <c r="V1045" s="17"/>
      <c r="AA1045" s="185" t="s">
        <v>31</v>
      </c>
      <c r="AB1045" s="185"/>
      <c r="AC1045" s="185"/>
    </row>
    <row r="1046" spans="1:43" x14ac:dyDescent="0.25">
      <c r="H1046" s="185"/>
      <c r="I1046" s="185"/>
      <c r="J1046" s="185"/>
      <c r="V1046" s="17"/>
      <c r="AA1046" s="185"/>
      <c r="AB1046" s="185"/>
      <c r="AC1046" s="185"/>
    </row>
    <row r="1047" spans="1:43" x14ac:dyDescent="0.25">
      <c r="V1047" s="17"/>
    </row>
    <row r="1048" spans="1:43" x14ac:dyDescent="0.25">
      <c r="V1048" s="17"/>
    </row>
    <row r="1049" spans="1:43" ht="23.25" x14ac:dyDescent="0.35">
      <c r="B1049" s="24" t="s">
        <v>72</v>
      </c>
      <c r="V1049" s="17"/>
      <c r="X1049" s="22" t="s">
        <v>72</v>
      </c>
    </row>
    <row r="1050" spans="1:43" ht="23.25" x14ac:dyDescent="0.35">
      <c r="B1050" s="23" t="s">
        <v>32</v>
      </c>
      <c r="C1050" s="20">
        <f>IF(X1005="PAGADO",0,C1010)</f>
        <v>410</v>
      </c>
      <c r="E1050" s="186" t="s">
        <v>20</v>
      </c>
      <c r="F1050" s="186"/>
      <c r="G1050" s="186"/>
      <c r="H1050" s="186"/>
      <c r="V1050" s="17"/>
      <c r="X1050" s="23" t="s">
        <v>32</v>
      </c>
      <c r="Y1050" s="20">
        <f>IF(B1850="PAGADO",0,C1055)</f>
        <v>410</v>
      </c>
      <c r="AA1050" s="186" t="s">
        <v>20</v>
      </c>
      <c r="AB1050" s="186"/>
      <c r="AC1050" s="186"/>
      <c r="AD1050" s="186"/>
    </row>
    <row r="1051" spans="1:43" x14ac:dyDescent="0.25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 x14ac:dyDescent="0.25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7" t="str">
        <f>IF(Y1055&lt;0,"NO PAGAR","COBRAR'")</f>
        <v>COBRAR'</v>
      </c>
      <c r="Y1056" s="187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 x14ac:dyDescent="0.35">
      <c r="B1057" s="187" t="str">
        <f>IF(C1055&lt;0,"NO PAGAR","COBRAR'")</f>
        <v>COBRAR'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80" t="s">
        <v>9</v>
      </c>
      <c r="C1058" s="181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0" t="s">
        <v>9</v>
      </c>
      <c r="Y1058" s="18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16</v>
      </c>
      <c r="C1066" s="10"/>
      <c r="E1066" s="182" t="s">
        <v>7</v>
      </c>
      <c r="F1066" s="183"/>
      <c r="G1066" s="184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2" t="s">
        <v>7</v>
      </c>
      <c r="AB1066" s="183"/>
      <c r="AC1066" s="184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 x14ac:dyDescent="0.25">
      <c r="B1068" s="12"/>
      <c r="C1068" s="10"/>
      <c r="N1068" s="182" t="s">
        <v>7</v>
      </c>
      <c r="O1068" s="183"/>
      <c r="P1068" s="183"/>
      <c r="Q1068" s="184"/>
      <c r="R1068" s="18">
        <f>SUM(R1052:R1067)</f>
        <v>0</v>
      </c>
      <c r="S1068" s="3"/>
      <c r="V1068" s="17"/>
      <c r="X1068" s="12"/>
      <c r="Y1068" s="10"/>
      <c r="AJ1068" s="182" t="s">
        <v>7</v>
      </c>
      <c r="AK1068" s="183"/>
      <c r="AL1068" s="183"/>
      <c r="AM1068" s="184"/>
      <c r="AN1068" s="18">
        <f>SUM(AN1052:AN1067)</f>
        <v>0</v>
      </c>
      <c r="AO1068" s="3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E1071" s="14"/>
      <c r="V1071" s="17"/>
      <c r="X1071" s="12"/>
      <c r="Y1071" s="10"/>
      <c r="AA1071" s="14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1"/>
      <c r="C1077" s="10"/>
      <c r="V1077" s="17"/>
      <c r="X1077" s="11"/>
      <c r="Y1077" s="10"/>
    </row>
    <row r="1078" spans="2:27" x14ac:dyDescent="0.25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 x14ac:dyDescent="0.25">
      <c r="E1079" s="1" t="s">
        <v>19</v>
      </c>
      <c r="V1079" s="17"/>
      <c r="AA1079" s="1" t="s">
        <v>19</v>
      </c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88" t="s">
        <v>29</v>
      </c>
      <c r="AD2" s="188"/>
      <c r="AE2" s="188"/>
    </row>
    <row r="3" spans="2:41" x14ac:dyDescent="0.25">
      <c r="H3" s="185" t="s">
        <v>28</v>
      </c>
      <c r="I3" s="185"/>
      <c r="J3" s="185"/>
      <c r="V3" s="17"/>
      <c r="AC3" s="188"/>
      <c r="AD3" s="188"/>
      <c r="AE3" s="188"/>
    </row>
    <row r="4" spans="2:41" x14ac:dyDescent="0.25">
      <c r="H4" s="185"/>
      <c r="I4" s="185"/>
      <c r="J4" s="185"/>
      <c r="V4" s="17"/>
      <c r="AC4" s="188"/>
      <c r="AD4" s="188"/>
      <c r="AE4" s="18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x14ac:dyDescent="0.25">
      <c r="H49" s="185"/>
      <c r="I49" s="185"/>
      <c r="J49" s="185"/>
      <c r="V49" s="17"/>
      <c r="AA49" s="185"/>
      <c r="AB49" s="185"/>
      <c r="AC49" s="18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88" t="s">
        <v>29</v>
      </c>
      <c r="AD100" s="188"/>
      <c r="AE100" s="188"/>
    </row>
    <row r="101" spans="2:41" x14ac:dyDescent="0.25">
      <c r="H101" s="185" t="s">
        <v>28</v>
      </c>
      <c r="I101" s="185"/>
      <c r="J101" s="185"/>
      <c r="V101" s="17"/>
      <c r="AC101" s="188"/>
      <c r="AD101" s="188"/>
      <c r="AE101" s="188"/>
    </row>
    <row r="102" spans="2:41" x14ac:dyDescent="0.25">
      <c r="H102" s="185"/>
      <c r="I102" s="185"/>
      <c r="J102" s="185"/>
      <c r="V102" s="17"/>
      <c r="AC102" s="188"/>
      <c r="AD102" s="188"/>
      <c r="AE102" s="18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 x14ac:dyDescent="0.25">
      <c r="H147" s="185"/>
      <c r="I147" s="185"/>
      <c r="J147" s="185"/>
      <c r="V147" s="17"/>
      <c r="AA147" s="185"/>
      <c r="AB147" s="185"/>
      <c r="AC147" s="18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88" t="s">
        <v>29</v>
      </c>
      <c r="AD185" s="188"/>
      <c r="AE185" s="188"/>
    </row>
    <row r="186" spans="2:41" x14ac:dyDescent="0.25">
      <c r="H186" s="185" t="s">
        <v>28</v>
      </c>
      <c r="I186" s="185"/>
      <c r="J186" s="185"/>
      <c r="V186" s="17"/>
      <c r="AC186" s="188"/>
      <c r="AD186" s="188"/>
      <c r="AE186" s="188"/>
    </row>
    <row r="187" spans="2:41" x14ac:dyDescent="0.25">
      <c r="H187" s="185"/>
      <c r="I187" s="185"/>
      <c r="J187" s="185"/>
      <c r="V187" s="17"/>
      <c r="AC187" s="188"/>
      <c r="AD187" s="188"/>
      <c r="AE187" s="18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 x14ac:dyDescent="0.25">
      <c r="H232" s="185"/>
      <c r="I232" s="185"/>
      <c r="J232" s="185"/>
      <c r="V232" s="17"/>
      <c r="AA232" s="185"/>
      <c r="AB232" s="185"/>
      <c r="AC232" s="18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88" t="s">
        <v>29</v>
      </c>
      <c r="AD277" s="188"/>
      <c r="AE277" s="188"/>
    </row>
    <row r="278" spans="2:41" x14ac:dyDescent="0.25">
      <c r="H278" s="185" t="s">
        <v>28</v>
      </c>
      <c r="I278" s="185"/>
      <c r="J278" s="185"/>
      <c r="V278" s="17"/>
      <c r="AC278" s="188"/>
      <c r="AD278" s="188"/>
      <c r="AE278" s="188"/>
    </row>
    <row r="279" spans="2:41" x14ac:dyDescent="0.25">
      <c r="H279" s="185"/>
      <c r="I279" s="185"/>
      <c r="J279" s="185"/>
      <c r="V279" s="17"/>
      <c r="AC279" s="188"/>
      <c r="AD279" s="188"/>
      <c r="AE279" s="18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 x14ac:dyDescent="0.25">
      <c r="H324" s="185"/>
      <c r="I324" s="185"/>
      <c r="J324" s="185"/>
      <c r="V324" s="17"/>
      <c r="AA324" s="185"/>
      <c r="AB324" s="185"/>
      <c r="AC324" s="18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88" t="s">
        <v>29</v>
      </c>
      <c r="AD363" s="188"/>
      <c r="AE363" s="188"/>
    </row>
    <row r="364" spans="2:31" x14ac:dyDescent="0.25">
      <c r="H364" s="185" t="s">
        <v>28</v>
      </c>
      <c r="I364" s="185"/>
      <c r="J364" s="185"/>
      <c r="V364" s="17"/>
      <c r="AC364" s="188"/>
      <c r="AD364" s="188"/>
      <c r="AE364" s="188"/>
    </row>
    <row r="365" spans="2:31" x14ac:dyDescent="0.25">
      <c r="H365" s="185"/>
      <c r="I365" s="185"/>
      <c r="J365" s="185"/>
      <c r="V365" s="17"/>
      <c r="AC365" s="188"/>
      <c r="AD365" s="188"/>
      <c r="AE365" s="18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 x14ac:dyDescent="0.25">
      <c r="H410" s="185"/>
      <c r="I410" s="185"/>
      <c r="J410" s="185"/>
      <c r="V410" s="17"/>
      <c r="AA410" s="185"/>
      <c r="AB410" s="185"/>
      <c r="AC410" s="18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88" t="s">
        <v>29</v>
      </c>
      <c r="AD453" s="188"/>
      <c r="AE453" s="188"/>
    </row>
    <row r="454" spans="2:41" x14ac:dyDescent="0.25">
      <c r="H454" s="185" t="s">
        <v>28</v>
      </c>
      <c r="I454" s="185"/>
      <c r="J454" s="185"/>
      <c r="V454" s="17"/>
      <c r="AC454" s="188"/>
      <c r="AD454" s="188"/>
      <c r="AE454" s="188"/>
    </row>
    <row r="455" spans="2:41" x14ac:dyDescent="0.25">
      <c r="H455" s="185"/>
      <c r="I455" s="185"/>
      <c r="J455" s="185"/>
      <c r="V455" s="17"/>
      <c r="AC455" s="188"/>
      <c r="AD455" s="188"/>
      <c r="AE455" s="18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 x14ac:dyDescent="0.25">
      <c r="H500" s="185"/>
      <c r="I500" s="185"/>
      <c r="J500" s="185"/>
      <c r="V500" s="17"/>
      <c r="AA500" s="185"/>
      <c r="AB500" s="185"/>
      <c r="AC500" s="18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88" t="s">
        <v>29</v>
      </c>
      <c r="AD546" s="188"/>
      <c r="AE546" s="188"/>
    </row>
    <row r="547" spans="2:41" x14ac:dyDescent="0.25">
      <c r="H547" s="185" t="s">
        <v>28</v>
      </c>
      <c r="I547" s="185"/>
      <c r="J547" s="185"/>
      <c r="V547" s="17"/>
      <c r="AC547" s="188"/>
      <c r="AD547" s="188"/>
      <c r="AE547" s="188"/>
    </row>
    <row r="548" spans="2:41" x14ac:dyDescent="0.25">
      <c r="H548" s="185"/>
      <c r="I548" s="185"/>
      <c r="J548" s="185"/>
      <c r="V548" s="17"/>
      <c r="AC548" s="188"/>
      <c r="AD548" s="188"/>
      <c r="AE548" s="18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 x14ac:dyDescent="0.25">
      <c r="H587" s="185"/>
      <c r="I587" s="185"/>
      <c r="J587" s="185"/>
      <c r="V587" s="17"/>
      <c r="AA587" s="185"/>
      <c r="AB587" s="185"/>
      <c r="AC587" s="18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88" t="s">
        <v>29</v>
      </c>
      <c r="AD633" s="188"/>
      <c r="AE633" s="188"/>
    </row>
    <row r="634" spans="2:41" x14ac:dyDescent="0.25">
      <c r="H634" s="185" t="s">
        <v>28</v>
      </c>
      <c r="I634" s="185"/>
      <c r="J634" s="185"/>
      <c r="V634" s="17"/>
      <c r="AC634" s="188"/>
      <c r="AD634" s="188"/>
      <c r="AE634" s="188"/>
    </row>
    <row r="635" spans="2:41" x14ac:dyDescent="0.25">
      <c r="H635" s="185"/>
      <c r="I635" s="185"/>
      <c r="J635" s="185"/>
      <c r="V635" s="17"/>
      <c r="AC635" s="188"/>
      <c r="AD635" s="188"/>
      <c r="AE635" s="18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 x14ac:dyDescent="0.25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 x14ac:dyDescent="0.25">
      <c r="H680" s="185"/>
      <c r="I680" s="185"/>
      <c r="J680" s="185"/>
      <c r="V680" s="17"/>
      <c r="AA680" s="185"/>
      <c r="AB680" s="185"/>
      <c r="AC680" s="18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88" t="s">
        <v>29</v>
      </c>
      <c r="AD726" s="188"/>
      <c r="AE726" s="188"/>
    </row>
    <row r="727" spans="2:41" x14ac:dyDescent="0.25">
      <c r="H727" s="185" t="s">
        <v>28</v>
      </c>
      <c r="I727" s="185"/>
      <c r="J727" s="185"/>
      <c r="V727" s="17"/>
      <c r="AC727" s="188"/>
      <c r="AD727" s="188"/>
      <c r="AE727" s="188"/>
    </row>
    <row r="728" spans="2:41" x14ac:dyDescent="0.25">
      <c r="H728" s="185"/>
      <c r="I728" s="185"/>
      <c r="J728" s="185"/>
      <c r="V728" s="17"/>
      <c r="AC728" s="188"/>
      <c r="AD728" s="188"/>
      <c r="AE728" s="188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 x14ac:dyDescent="0.25">
      <c r="H773" s="185"/>
      <c r="I773" s="185"/>
      <c r="J773" s="185"/>
      <c r="V773" s="17"/>
      <c r="AA773" s="185"/>
      <c r="AB773" s="185"/>
      <c r="AC773" s="185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88" t="s">
        <v>29</v>
      </c>
      <c r="AD819" s="188"/>
      <c r="AE819" s="188"/>
    </row>
    <row r="820" spans="2:41" x14ac:dyDescent="0.25">
      <c r="H820" s="185" t="s">
        <v>28</v>
      </c>
      <c r="I820" s="185"/>
      <c r="J820" s="185"/>
      <c r="V820" s="17"/>
      <c r="AC820" s="188"/>
      <c r="AD820" s="188"/>
      <c r="AE820" s="188"/>
    </row>
    <row r="821" spans="2:41" x14ac:dyDescent="0.25">
      <c r="H821" s="185"/>
      <c r="I821" s="185"/>
      <c r="J821" s="185"/>
      <c r="V821" s="17"/>
      <c r="AC821" s="188"/>
      <c r="AD821" s="188"/>
      <c r="AE821" s="188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 x14ac:dyDescent="0.25">
      <c r="H866" s="185"/>
      <c r="I866" s="185"/>
      <c r="J866" s="185"/>
      <c r="V866" s="17"/>
      <c r="AA866" s="185"/>
      <c r="AB866" s="185"/>
      <c r="AC866" s="18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88" t="s">
        <v>29</v>
      </c>
      <c r="AD913" s="188"/>
      <c r="AE913" s="188"/>
    </row>
    <row r="914" spans="2:41" x14ac:dyDescent="0.25">
      <c r="H914" s="185" t="s">
        <v>28</v>
      </c>
      <c r="I914" s="185"/>
      <c r="J914" s="185"/>
      <c r="V914" s="17"/>
      <c r="AC914" s="188"/>
      <c r="AD914" s="188"/>
      <c r="AE914" s="188"/>
    </row>
    <row r="915" spans="2:41" x14ac:dyDescent="0.25">
      <c r="H915" s="185"/>
      <c r="I915" s="185"/>
      <c r="J915" s="185"/>
      <c r="V915" s="17"/>
      <c r="AC915" s="188"/>
      <c r="AD915" s="188"/>
      <c r="AE915" s="188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 x14ac:dyDescent="0.25">
      <c r="H960" s="185"/>
      <c r="I960" s="185"/>
      <c r="J960" s="185"/>
      <c r="V960" s="17"/>
      <c r="AA960" s="185"/>
      <c r="AB960" s="185"/>
      <c r="AC960" s="185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88" t="s">
        <v>29</v>
      </c>
      <c r="AD1006" s="188"/>
      <c r="AE1006" s="188"/>
    </row>
    <row r="1007" spans="5:31" x14ac:dyDescent="0.25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 x14ac:dyDescent="0.25">
      <c r="H1008" s="185"/>
      <c r="I1008" s="185"/>
      <c r="J1008" s="185"/>
      <c r="V1008" s="17"/>
      <c r="AC1008" s="188"/>
      <c r="AD1008" s="188"/>
      <c r="AE1008" s="188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 x14ac:dyDescent="0.25">
      <c r="H1053" s="185"/>
      <c r="I1053" s="185"/>
      <c r="J1053" s="185"/>
      <c r="V1053" s="17"/>
      <c r="AA1053" s="185"/>
      <c r="AB1053" s="185"/>
      <c r="AC1053" s="185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H67"/>
  <sheetViews>
    <sheetView tabSelected="1" topLeftCell="A10" workbookViewId="0">
      <selection activeCell="H30" sqref="H30"/>
    </sheetView>
  </sheetViews>
  <sheetFormatPr baseColWidth="10" defaultRowHeight="15" x14ac:dyDescent="0.2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 x14ac:dyDescent="0.35">
      <c r="A2" s="206" t="s">
        <v>1142</v>
      </c>
      <c r="B2" s="207"/>
      <c r="C2" s="207"/>
      <c r="D2" s="207"/>
      <c r="E2" s="207"/>
      <c r="F2" s="207"/>
      <c r="G2" s="207"/>
      <c r="H2" s="208"/>
    </row>
    <row r="3" spans="1:8" ht="15.75" x14ac:dyDescent="0.2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 x14ac:dyDescent="0.25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31" si="0">F5+G5</f>
        <v>200</v>
      </c>
    </row>
    <row r="6" spans="1:8" x14ac:dyDescent="0.25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3"/>
      <c r="B31" s="3"/>
      <c r="C31" s="3"/>
      <c r="D31" s="3"/>
      <c r="E31" s="3"/>
      <c r="F31" s="168"/>
      <c r="G31" s="168"/>
      <c r="H31" s="168">
        <f t="shared" si="0"/>
        <v>0</v>
      </c>
    </row>
    <row r="32" spans="1:8" x14ac:dyDescent="0.25">
      <c r="F32" s="178"/>
      <c r="G32" s="178"/>
      <c r="H32" s="178"/>
    </row>
    <row r="33" spans="6:8" x14ac:dyDescent="0.25">
      <c r="F33" s="178"/>
      <c r="G33" s="178"/>
      <c r="H33" s="178"/>
    </row>
    <row r="34" spans="6:8" x14ac:dyDescent="0.25">
      <c r="F34" s="178"/>
      <c r="G34" s="178"/>
      <c r="H34" s="178"/>
    </row>
    <row r="35" spans="6:8" x14ac:dyDescent="0.25">
      <c r="F35" s="178"/>
      <c r="G35" s="178"/>
      <c r="H35" s="178"/>
    </row>
    <row r="36" spans="6:8" x14ac:dyDescent="0.25">
      <c r="F36" s="178"/>
      <c r="G36" s="178"/>
      <c r="H36" s="178"/>
    </row>
    <row r="37" spans="6:8" x14ac:dyDescent="0.25">
      <c r="F37" s="178"/>
      <c r="G37" s="178"/>
      <c r="H37" s="178"/>
    </row>
    <row r="38" spans="6:8" x14ac:dyDescent="0.25">
      <c r="F38" s="178"/>
      <c r="G38" s="178"/>
      <c r="H38" s="178"/>
    </row>
    <row r="39" spans="6:8" x14ac:dyDescent="0.25">
      <c r="F39" s="178"/>
      <c r="G39" s="178"/>
      <c r="H39" s="178"/>
    </row>
    <row r="40" spans="6:8" x14ac:dyDescent="0.25">
      <c r="F40" s="178"/>
      <c r="G40" s="178"/>
      <c r="H40" s="178"/>
    </row>
    <row r="41" spans="6:8" x14ac:dyDescent="0.25">
      <c r="F41" s="178"/>
      <c r="G41" s="178"/>
      <c r="H41" s="178"/>
    </row>
    <row r="42" spans="6:8" x14ac:dyDescent="0.25">
      <c r="F42" s="178"/>
      <c r="G42" s="178"/>
      <c r="H42" s="178"/>
    </row>
    <row r="43" spans="6:8" x14ac:dyDescent="0.25">
      <c r="F43" s="178"/>
      <c r="G43" s="178"/>
      <c r="H43" s="178"/>
    </row>
    <row r="44" spans="6:8" x14ac:dyDescent="0.25">
      <c r="F44" s="178"/>
      <c r="G44" s="178"/>
      <c r="H44" s="178"/>
    </row>
    <row r="45" spans="6:8" x14ac:dyDescent="0.25">
      <c r="F45" s="178"/>
      <c r="G45" s="178"/>
      <c r="H45" s="178"/>
    </row>
    <row r="46" spans="6:8" x14ac:dyDescent="0.25">
      <c r="F46" s="178"/>
      <c r="G46" s="178"/>
      <c r="H46" s="178"/>
    </row>
    <row r="47" spans="6:8" x14ac:dyDescent="0.25">
      <c r="F47" s="178"/>
      <c r="G47" s="178"/>
      <c r="H47" s="178"/>
    </row>
    <row r="48" spans="6:8" x14ac:dyDescent="0.25">
      <c r="F48" s="178"/>
      <c r="G48" s="178"/>
      <c r="H48" s="178"/>
    </row>
    <row r="49" spans="6:8" x14ac:dyDescent="0.25">
      <c r="F49" s="178"/>
      <c r="G49" s="178"/>
      <c r="H49" s="178"/>
    </row>
    <row r="50" spans="6:8" x14ac:dyDescent="0.25">
      <c r="F50" s="178"/>
      <c r="G50" s="178"/>
      <c r="H50" s="178"/>
    </row>
    <row r="51" spans="6:8" x14ac:dyDescent="0.25">
      <c r="F51" s="178"/>
      <c r="G51" s="178"/>
      <c r="H51" s="178"/>
    </row>
    <row r="52" spans="6:8" x14ac:dyDescent="0.25">
      <c r="F52" s="178"/>
      <c r="G52" s="178"/>
      <c r="H52" s="178"/>
    </row>
    <row r="53" spans="6:8" x14ac:dyDescent="0.25">
      <c r="F53" s="178"/>
      <c r="G53" s="178"/>
      <c r="H53" s="178"/>
    </row>
    <row r="54" spans="6:8" x14ac:dyDescent="0.25">
      <c r="F54" s="178"/>
      <c r="G54" s="178"/>
      <c r="H54" s="178"/>
    </row>
    <row r="55" spans="6:8" x14ac:dyDescent="0.25">
      <c r="F55" s="178"/>
      <c r="G55" s="178"/>
      <c r="H55" s="178"/>
    </row>
    <row r="56" spans="6:8" x14ac:dyDescent="0.25">
      <c r="F56" s="178"/>
      <c r="G56" s="178"/>
      <c r="H56" s="178"/>
    </row>
    <row r="57" spans="6:8" x14ac:dyDescent="0.25">
      <c r="F57" s="178"/>
      <c r="G57" s="178"/>
      <c r="H57" s="178"/>
    </row>
    <row r="58" spans="6:8" x14ac:dyDescent="0.25">
      <c r="F58" s="178"/>
      <c r="G58" s="178"/>
      <c r="H58" s="178"/>
    </row>
    <row r="59" spans="6:8" x14ac:dyDescent="0.25">
      <c r="F59" s="178"/>
      <c r="G59" s="178"/>
      <c r="H59" s="178"/>
    </row>
    <row r="60" spans="6:8" x14ac:dyDescent="0.25">
      <c r="F60" s="178"/>
      <c r="G60" s="178"/>
      <c r="H60" s="178"/>
    </row>
    <row r="61" spans="6:8" x14ac:dyDescent="0.25">
      <c r="F61" s="178"/>
      <c r="G61" s="178"/>
      <c r="H61" s="178"/>
    </row>
    <row r="62" spans="6:8" x14ac:dyDescent="0.25">
      <c r="F62" s="178"/>
      <c r="G62" s="178"/>
      <c r="H62" s="178"/>
    </row>
    <row r="63" spans="6:8" x14ac:dyDescent="0.25">
      <c r="F63" s="178"/>
      <c r="G63" s="178"/>
      <c r="H63" s="178"/>
    </row>
    <row r="64" spans="6:8" x14ac:dyDescent="0.25">
      <c r="F64" s="178"/>
      <c r="G64" s="178"/>
      <c r="H64" s="178"/>
    </row>
    <row r="65" spans="6:8" x14ac:dyDescent="0.25">
      <c r="F65" s="178"/>
      <c r="G65" s="178"/>
      <c r="H65" s="178"/>
    </row>
    <row r="66" spans="6:8" x14ac:dyDescent="0.25">
      <c r="F66" s="178"/>
      <c r="G66" s="178"/>
      <c r="H66" s="178"/>
    </row>
    <row r="67" spans="6:8" x14ac:dyDescent="0.25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09" t="s">
        <v>76</v>
      </c>
      <c r="C1" s="209"/>
      <c r="D1" s="209"/>
      <c r="E1" s="209"/>
      <c r="F1" s="209"/>
      <c r="G1" s="20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 x14ac:dyDescent="0.25">
      <c r="B22" s="209" t="s">
        <v>23</v>
      </c>
      <c r="C22" s="209"/>
      <c r="D22" s="209"/>
      <c r="E22" s="209"/>
      <c r="F22" s="209"/>
      <c r="G22" s="20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 x14ac:dyDescent="0.25">
      <c r="B41" s="209" t="s">
        <v>23</v>
      </c>
      <c r="C41" s="209"/>
      <c r="D41" s="209"/>
      <c r="E41" s="209"/>
      <c r="F41" s="209"/>
      <c r="G41" s="20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93" t="s">
        <v>7</v>
      </c>
      <c r="C79" s="19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93" t="s">
        <v>7</v>
      </c>
      <c r="C96" s="195"/>
      <c r="D96" s="26">
        <f>SUM(D83:D95)</f>
        <v>565</v>
      </c>
      <c r="E96" s="27"/>
      <c r="F96" s="3"/>
    </row>
    <row r="99" spans="2:9" x14ac:dyDescent="0.25">
      <c r="B99" s="209" t="s">
        <v>758</v>
      </c>
      <c r="C99" s="209"/>
      <c r="D99" s="209"/>
      <c r="E99" s="209"/>
      <c r="F99" s="209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 x14ac:dyDescent="0.25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 x14ac:dyDescent="0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 x14ac:dyDescent="0.2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 x14ac:dyDescent="0.35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 x14ac:dyDescent="0.25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 x14ac:dyDescent="0.25">
      <c r="A62" s="29"/>
      <c r="E62" s="222"/>
      <c r="I62" s="30"/>
      <c r="J62" s="29"/>
      <c r="N62" s="222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 x14ac:dyDescent="0.35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 x14ac:dyDescent="0.25">
      <c r="A85" s="29"/>
      <c r="E85" s="222"/>
      <c r="I85" s="30"/>
      <c r="J85" s="29"/>
      <c r="N85" s="222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 x14ac:dyDescent="0.35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 x14ac:dyDescent="0.25">
      <c r="A109" s="29"/>
      <c r="E109" s="222"/>
      <c r="I109" s="30"/>
      <c r="J109" s="29"/>
      <c r="N109" s="22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 x14ac:dyDescent="0.35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 x14ac:dyDescent="0.25">
      <c r="A132" s="29"/>
      <c r="E132" s="222"/>
      <c r="I132" s="30"/>
      <c r="J132" s="29"/>
      <c r="N132" s="222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 x14ac:dyDescent="0.35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 x14ac:dyDescent="0.2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 x14ac:dyDescent="0.2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 x14ac:dyDescent="0.25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 x14ac:dyDescent="0.35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 x14ac:dyDescent="0.35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 x14ac:dyDescent="0.2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1132</v>
      </c>
      <c r="O165" t="s">
        <v>59</v>
      </c>
      <c r="P165" s="212" t="s">
        <v>718</v>
      </c>
      <c r="Q165" s="212"/>
      <c r="R165" s="28"/>
    </row>
    <row r="166" spans="2:18" ht="15.75" x14ac:dyDescent="0.2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 x14ac:dyDescent="0.2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 x14ac:dyDescent="0.25">
      <c r="I168" s="28"/>
      <c r="R168" s="28"/>
    </row>
    <row r="169" spans="2:18" ht="15.75" x14ac:dyDescent="0.2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 x14ac:dyDescent="0.2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 x14ac:dyDescent="0.2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 x14ac:dyDescent="0.2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 x14ac:dyDescent="0.2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 x14ac:dyDescent="0.2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 x14ac:dyDescent="0.25">
      <c r="E177" s="86"/>
      <c r="I177" s="30"/>
      <c r="N177" s="86"/>
      <c r="R177" s="30"/>
    </row>
    <row r="178" spans="2:18" x14ac:dyDescent="0.25">
      <c r="E178" s="39" t="s">
        <v>52</v>
      </c>
      <c r="I178" s="30"/>
      <c r="N178" s="39" t="s">
        <v>52</v>
      </c>
      <c r="R178" s="30"/>
    </row>
    <row r="179" spans="2:18" x14ac:dyDescent="0.25">
      <c r="I179" s="30"/>
      <c r="R179" s="30"/>
    </row>
    <row r="180" spans="2:18" x14ac:dyDescent="0.25">
      <c r="I180" s="30"/>
      <c r="R180" s="30"/>
    </row>
    <row r="181" spans="2:18" x14ac:dyDescent="0.25">
      <c r="I181" s="30"/>
      <c r="R181" s="30"/>
    </row>
    <row r="182" spans="2:18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 x14ac:dyDescent="0.25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13" t="s">
        <v>112</v>
      </c>
      <c r="E1" s="213"/>
      <c r="F1" s="213"/>
      <c r="N1" s="213" t="s">
        <v>112</v>
      </c>
      <c r="O1" s="213"/>
      <c r="P1" s="21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opLeftCell="C25" workbookViewId="0">
      <selection activeCell="J39" sqref="J39:Q39"/>
    </sheetView>
  </sheetViews>
  <sheetFormatPr baseColWidth="10" defaultRowHeight="15" x14ac:dyDescent="0.25"/>
  <cols>
    <col min="3" max="3" width="9.85546875" customWidth="1"/>
    <col min="12" max="12" width="11.42578125" customWidth="1"/>
  </cols>
  <sheetData>
    <row r="1" spans="1:19" ht="15.75" thickBot="1" x14ac:dyDescent="0.3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 x14ac:dyDescent="0.3">
      <c r="I2" s="166"/>
      <c r="R2" s="166"/>
      <c r="S2" s="166"/>
    </row>
    <row r="3" spans="1:19" ht="15.75" thickBot="1" x14ac:dyDescent="0.3"/>
    <row r="4" spans="1:19" ht="15.75" thickBot="1" x14ac:dyDescent="0.3">
      <c r="I4" s="166"/>
      <c r="R4" s="166"/>
      <c r="S4" s="166"/>
    </row>
    <row r="5" spans="1:19" ht="15.75" thickBot="1" x14ac:dyDescent="0.3">
      <c r="I5" s="166"/>
      <c r="R5" s="166"/>
      <c r="S5" s="166"/>
    </row>
    <row r="6" spans="1:19" ht="15.75" thickBot="1" x14ac:dyDescent="0.3">
      <c r="I6" s="166"/>
      <c r="R6" s="166"/>
      <c r="S6" s="166"/>
    </row>
    <row r="7" spans="1:19" ht="15.75" thickBot="1" x14ac:dyDescent="0.3">
      <c r="I7" s="166"/>
      <c r="R7" s="166"/>
      <c r="S7" s="166"/>
    </row>
    <row r="8" spans="1:19" ht="15.75" thickBot="1" x14ac:dyDescent="0.3">
      <c r="I8" s="166"/>
      <c r="K8" s="170"/>
      <c r="M8" s="155"/>
      <c r="R8" s="166"/>
      <c r="S8" s="166"/>
    </row>
    <row r="9" spans="1:19" ht="15.75" thickBot="1" x14ac:dyDescent="0.3">
      <c r="K9" s="170"/>
      <c r="P9" s="166"/>
      <c r="Q9" s="166"/>
    </row>
    <row r="10" spans="1:19" ht="15.75" thickBot="1" x14ac:dyDescent="0.3">
      <c r="B10" s="170"/>
      <c r="D10" s="155"/>
      <c r="K10" s="170"/>
      <c r="P10" s="166"/>
      <c r="Q10" s="166"/>
    </row>
    <row r="11" spans="1:19" ht="15.75" thickBot="1" x14ac:dyDescent="0.3">
      <c r="I11" s="166"/>
      <c r="K11" s="170"/>
      <c r="M11" s="155"/>
      <c r="R11" s="166"/>
      <c r="S11" s="166"/>
    </row>
    <row r="12" spans="1:19" ht="15.75" thickBot="1" x14ac:dyDescent="0.3">
      <c r="I12" s="166"/>
      <c r="K12" s="170"/>
      <c r="P12" s="166"/>
      <c r="Q12" s="166"/>
      <c r="R12" s="166"/>
      <c r="S12" s="166"/>
    </row>
    <row r="13" spans="1:19" ht="15.75" thickBot="1" x14ac:dyDescent="0.3">
      <c r="I13" s="166"/>
      <c r="K13" s="170"/>
      <c r="P13" s="166"/>
      <c r="Q13" s="166"/>
      <c r="R13" s="166"/>
      <c r="S13" s="166"/>
    </row>
    <row r="14" spans="1:19" ht="18" customHeight="1" thickBot="1" x14ac:dyDescent="0.3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 x14ac:dyDescent="0.3">
      <c r="B15" s="170"/>
      <c r="D15" s="155"/>
      <c r="P15" s="1"/>
    </row>
    <row r="16" spans="1:19" ht="15.75" thickBot="1" x14ac:dyDescent="0.3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 x14ac:dyDescent="0.3"/>
    <row r="19" spans="2:19" ht="15.75" thickBot="1" x14ac:dyDescent="0.3">
      <c r="B19" s="170"/>
      <c r="G19" s="166"/>
      <c r="H19" s="166"/>
      <c r="I19" s="166"/>
      <c r="R19" s="166"/>
      <c r="S19" s="166"/>
    </row>
    <row r="20" spans="2:19" ht="15.75" thickBot="1" x14ac:dyDescent="0.3">
      <c r="I20" s="166"/>
      <c r="R20" s="166"/>
      <c r="S20" s="166"/>
    </row>
    <row r="21" spans="2:19" ht="15.75" thickBot="1" x14ac:dyDescent="0.3">
      <c r="I21" s="166"/>
      <c r="R21" s="166"/>
      <c r="S21" s="166"/>
    </row>
    <row r="22" spans="2:19" ht="15.75" thickBot="1" x14ac:dyDescent="0.3">
      <c r="I22" s="166"/>
      <c r="R22" s="166"/>
      <c r="S22" s="166"/>
    </row>
    <row r="23" spans="2:19" ht="15.75" thickBot="1" x14ac:dyDescent="0.3">
      <c r="I23" s="166"/>
      <c r="R23" s="166"/>
      <c r="S23" s="166"/>
    </row>
    <row r="24" spans="2:19" ht="15.75" thickBot="1" x14ac:dyDescent="0.3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 x14ac:dyDescent="0.3">
      <c r="I25" s="166"/>
      <c r="R25" s="166"/>
      <c r="S25" s="166"/>
    </row>
    <row r="26" spans="2:19" x14ac:dyDescent="0.25">
      <c r="B26" s="170"/>
    </row>
    <row r="27" spans="2:19" ht="20.25" customHeight="1" x14ac:dyDescent="0.25"/>
    <row r="28" spans="2:19" ht="15.75" customHeight="1" thickBot="1" x14ac:dyDescent="0.3"/>
    <row r="29" spans="2:19" ht="15.75" thickBot="1" x14ac:dyDescent="0.3">
      <c r="G29" s="166"/>
      <c r="H29" s="166"/>
      <c r="I29" s="166"/>
      <c r="R29" s="166"/>
      <c r="S29" s="166"/>
    </row>
    <row r="30" spans="2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 x14ac:dyDescent="0.3">
      <c r="G31" s="166"/>
      <c r="H31" s="166"/>
      <c r="I31" s="166"/>
      <c r="R31" s="166"/>
      <c r="S31" s="166"/>
    </row>
    <row r="32" spans="2:19" ht="15.75" thickBot="1" x14ac:dyDescent="0.3">
      <c r="G32" s="166"/>
      <c r="H32" s="166"/>
      <c r="I32" s="166"/>
      <c r="R32" s="166"/>
      <c r="S32" s="166"/>
    </row>
    <row r="33" spans="4:19" ht="15.75" thickBot="1" x14ac:dyDescent="0.3">
      <c r="G33" s="166"/>
      <c r="H33" s="166"/>
      <c r="I33" s="166"/>
      <c r="R33" s="166"/>
      <c r="S33" s="166"/>
    </row>
    <row r="34" spans="4:19" ht="15.75" thickBot="1" x14ac:dyDescent="0.3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 x14ac:dyDescent="0.25">
      <c r="D35" s="155"/>
    </row>
    <row r="36" spans="4:19" ht="15.75" thickBot="1" x14ac:dyDescent="0.3">
      <c r="D36" s="155"/>
    </row>
    <row r="37" spans="4:19" ht="15.75" thickBot="1" x14ac:dyDescent="0.3">
      <c r="G37" s="166"/>
      <c r="H37" s="166"/>
      <c r="I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 x14ac:dyDescent="0.3">
      <c r="G39" s="166"/>
      <c r="H39" s="166"/>
      <c r="I39" s="166"/>
      <c r="R39" s="166"/>
      <c r="S39" s="166"/>
    </row>
    <row r="40" spans="4:19" x14ac:dyDescent="0.25">
      <c r="D40" s="155"/>
    </row>
    <row r="41" spans="4:19" ht="15.75" thickBot="1" x14ac:dyDescent="0.3">
      <c r="D41" s="155"/>
    </row>
    <row r="42" spans="4:19" ht="15.75" thickBot="1" x14ac:dyDescent="0.3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 x14ac:dyDescent="0.25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2023-08-10T21:48:07Z</cp:lastPrinted>
  <dcterms:created xsi:type="dcterms:W3CDTF">2022-12-25T20:52:30Z</dcterms:created>
  <dcterms:modified xsi:type="dcterms:W3CDTF">2023-08-14T21:44:10Z</dcterms:modified>
</cp:coreProperties>
</file>