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BLAAS QUITO" sheetId="17" state="visible" r:id="rId18"/>
    <sheet name="empetrans" sheetId="18" state="visible" r:id="rId19"/>
    <sheet name="OTROS INGRESOS " sheetId="19" state="visible" r:id="rId20"/>
    <sheet name="Dream fig" sheetId="20" state="visible" r:id="rId21"/>
    <sheet name="mensualidades" sheetId="21" state="visible" r:id="rId22"/>
    <sheet name="RASTREO CARSYNC" sheetId="22" state="visible" r:id="rId23"/>
    <sheet name="RASTREO ICSSE" sheetId="23" state="visible" r:id="rId24"/>
    <sheet name="MENSUAL MARIA MOYA " sheetId="24" state="visible" r:id="rId25"/>
    <sheet name="IESS" sheetId="25" state="visible" r:id="rId26"/>
    <sheet name="OTROS GASTOS" sheetId="26" state="visible" r:id="rId27"/>
    <sheet name="Garaje " sheetId="27" state="visible" r:id="rId28"/>
    <sheet name="NOMINA" sheetId="28" state="visible" r:id="rId29"/>
    <sheet name="utilidad" sheetId="29" state="visible" r:id="rId30"/>
    <sheet name="FLUJO DE CAJA 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<sst xmlns="http://schemas.openxmlformats.org/spreadsheetml/2006/main" count="10754" uniqueCount="897">
  <si>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</si>
  <si>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</si>
  <si>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</si>
  <si>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</si>
  <si>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</si>
  <si>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</si>
  <si>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</si>
  <si>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</si>
  <si>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</si>
  <si>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</si>
  <si>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</si>
  <si>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</si>
  <si>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</si>
  <si>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</si>
  <si>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</si>
  <si>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</si>
  <si>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</si>
  <si>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</si>
  <si>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</si>
  <si>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</si>
  <si>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MAYO </t>
  </si>
  <si>
    <t xml:space="preserve">JUNIO</t>
  </si>
  <si>
    <t xml:space="preserve">RTORNO</t>
  </si>
  <si>
    <t xml:space="preserve">Eder Lopez</t>
  </si>
  <si>
    <t xml:space="preserve">GSB 3779</t>
  </si>
  <si>
    <t xml:space="preserve">Agripac </t>
  </si>
  <si>
    <t xml:space="preserve">Rosado</t>
  </si>
  <si>
    <t xml:space="preserve">Agripac</t>
  </si>
  <si>
    <t xml:space="preserve">Angel Lutuala</t>
  </si>
  <si>
    <t xml:space="preserve">PCS1771</t>
  </si>
  <si>
    <t xml:space="preserve">Milton Abril </t>
  </si>
  <si>
    <t xml:space="preserve">AAY 0116</t>
  </si>
  <si>
    <t xml:space="preserve">Marcelo Abril </t>
  </si>
  <si>
    <t xml:space="preserve">AFU 0919</t>
  </si>
  <si>
    <t xml:space="preserve">Wilian Perez</t>
  </si>
  <si>
    <t xml:space="preserve">PT0 0223</t>
  </si>
  <si>
    <t xml:space="preserve">Montecristi</t>
  </si>
  <si>
    <t xml:space="preserve">Alfredo Sandoval</t>
  </si>
  <si>
    <t xml:space="preserve">GBP 3078</t>
  </si>
  <si>
    <t xml:space="preserve">ALFREDO</t>
  </si>
  <si>
    <t xml:space="preserve">Alex Montecel </t>
  </si>
  <si>
    <t xml:space="preserve">POS 0267</t>
  </si>
  <si>
    <t xml:space="preserve">Tuti</t>
  </si>
  <si>
    <t xml:space="preserve">Alex Montecel</t>
  </si>
  <si>
    <t xml:space="preserve">Angel Lutuala </t>
  </si>
  <si>
    <t xml:space="preserve">PCS 1771</t>
  </si>
  <si>
    <t xml:space="preserve">Jorge Murillo</t>
  </si>
  <si>
    <t xml:space="preserve">GBN 8358</t>
  </si>
  <si>
    <t xml:space="preserve">Tia Lomas </t>
  </si>
  <si>
    <t xml:space="preserve">Franklin Abril </t>
  </si>
  <si>
    <t xml:space="preserve">GIR 0872</t>
  </si>
  <si>
    <t xml:space="preserve">FRANKLIN </t>
  </si>
  <si>
    <t xml:space="preserve">Tuti daule</t>
  </si>
  <si>
    <t xml:space="preserve">Jaime Abril</t>
  </si>
  <si>
    <t xml:space="preserve">Elizabet Sandoval</t>
  </si>
  <si>
    <t xml:space="preserve">GLL 0927</t>
  </si>
  <si>
    <t xml:space="preserve">TIA</t>
  </si>
  <si>
    <t xml:space="preserve">Cristian Abril</t>
  </si>
  <si>
    <t xml:space="preserve">PTO 0223</t>
  </si>
  <si>
    <t xml:space="preserve">Eduardo Bayas</t>
  </si>
  <si>
    <t xml:space="preserve">PAB 2383</t>
  </si>
  <si>
    <t xml:space="preserve">Jaime A</t>
  </si>
  <si>
    <t xml:space="preserve">Tia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</si>
  <si>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</si>
  <si>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</si>
  <si>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</si>
  <si>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</si>
  <si>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</si>
  <si>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Felmova</t>
  </si>
  <si>
    <t xml:space="preserve">Milton Abril</t>
  </si>
  <si>
    <t xml:space="preserve">AAY0116</t>
  </si>
  <si>
    <t xml:space="preserve">Elizabeth Sandoval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</si>
  <si>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</si>
  <si>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</si>
  <si>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</si>
  <si>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</si>
  <si>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</si>
  <si>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</si>
  <si>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</si>
  <si>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</si>
  <si>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</si>
  <si>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</si>
  <si>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</si>
  <si>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</si>
  <si>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</si>
  <si>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</si>
  <si>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</si>
  <si>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</si>
  <si>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ROSADO</t>
  </si>
  <si>
    <t xml:space="preserve">Franklin</t>
  </si>
  <si>
    <t xml:space="preserve">ELIZABETH SANDOVAL</t>
  </si>
  <si>
    <t xml:space="preserve">TUTI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</si>
  <si>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</si>
  <si>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</si>
  <si>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</si>
  <si>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</si>
  <si>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</si>
  <si>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</si>
  <si>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</si>
  <si>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</si>
  <si>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</si>
  <si>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</si>
  <si>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</si>
  <si>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</si>
  <si>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</si>
  <si>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tuti</t>
  </si>
  <si>
    <t xml:space="preserve">CONDUCTOR </t>
  </si>
  <si>
    <t xml:space="preserve">ORIGEN</t>
  </si>
  <si>
    <t xml:space="preserve">VALOR A PAGAR</t>
  </si>
  <si>
    <t xml:space="preserve">YUPI</t>
  </si>
  <si>
    <t xml:space="preserve">10 ESTIVA</t>
  </si>
  <si>
    <t xml:space="preserve">CRISTIAN ABRIL</t>
  </si>
  <si>
    <t xml:space="preserve">SUPERMAXI</t>
  </si>
  <si>
    <t xml:space="preserve">GBP 8036</t>
  </si>
  <si>
    <t xml:space="preserve">UIO BODEGA</t>
  </si>
  <si>
    <t xml:space="preserve">JEFFERSON PORTILLA</t>
  </si>
  <si>
    <t xml:space="preserve">MILTON ABRIL</t>
  </si>
  <si>
    <t xml:space="preserve">GLL 927</t>
  </si>
  <si>
    <t xml:space="preserve">ESTIBA</t>
  </si>
  <si>
    <t xml:space="preserve">BRAYAN CASTILLO</t>
  </si>
  <si>
    <t xml:space="preserve">CUENCA</t>
  </si>
  <si>
    <t xml:space="preserve">FRANKLIN ABRIL</t>
  </si>
  <si>
    <t xml:space="preserve">JAIME ABRIL</t>
  </si>
  <si>
    <t xml:space="preserve">PZQ 0360</t>
  </si>
  <si>
    <t xml:space="preserve">TUTI MONTECRISTI</t>
  </si>
  <si>
    <t xml:space="preserve">12-01-2024</t>
  </si>
  <si>
    <t xml:space="preserve">Alfredo Sandoavl</t>
  </si>
  <si>
    <t xml:space="preserve">13-01-2024</t>
  </si>
  <si>
    <t xml:space="preserve">15-01</t>
  </si>
  <si>
    <t xml:space="preserve">16-01</t>
  </si>
  <si>
    <t xml:space="preserve">MAYO</t>
  </si>
  <si>
    <t xml:space="preserve">JULIO </t>
  </si>
  <si>
    <t xml:space="preserve">LUIS CHACHA</t>
  </si>
  <si>
    <t xml:space="preserve">FAVORITA</t>
  </si>
  <si>
    <t xml:space="preserve">XAA4677</t>
  </si>
  <si>
    <t xml:space="preserve">Franklin Abril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</si>
  <si>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</si>
  <si>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</si>
  <si>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</si>
  <si>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</si>
  <si>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</si>
  <si>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</si>
  <si>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</si>
  <si>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</si>
  <si>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</si>
  <si>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</si>
  <si>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</si>
  <si>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</si>
  <si>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</si>
  <si>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</si>
  <si>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</si>
  <si>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</si>
  <si>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</si>
  <si>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PBJ 8429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</si>
  <si>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</si>
  <si>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</si>
  <si>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</si>
  <si>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</si>
  <si>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</si>
  <si>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</si>
  <si>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QUITO</t>
  </si>
  <si>
    <t xml:space="preserve">PAB 9583</t>
  </si>
  <si>
    <t xml:space="preserve">IAA 1550</t>
  </si>
  <si>
    <t xml:space="preserve">tia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</si>
  <si>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</si>
  <si>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</si>
  <si>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</si>
  <si>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</si>
  <si>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Yupi</t>
  </si>
  <si>
    <t xml:space="preserve">Tuti Daule</t>
  </si>
  <si>
    <t xml:space="preserve">FRANKLIN ABRIL </t>
  </si>
  <si>
    <t xml:space="preserve">Jaime Abril </t>
  </si>
  <si>
    <t xml:space="preserve">Supermaxi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</si>
  <si>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</si>
  <si>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</si>
  <si>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</si>
  <si>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</si>
  <si>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</si>
  <si>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</si>
  <si>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</si>
  <si>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</si>
  <si>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</si>
  <si>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</si>
  <si>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</si>
  <si>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</si>
  <si>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</si>
  <si>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</si>
  <si>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</si>
  <si>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</si>
  <si>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</si>
  <si>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</si>
  <si>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TUTI SENCILLO</t>
  </si>
  <si>
    <t xml:space="preserve">catalino</t>
  </si>
  <si>
    <t xml:space="preserve">JANETH CHANGOLUIZA</t>
  </si>
  <si>
    <t xml:space="preserve">XAA 1050</t>
  </si>
  <si>
    <t xml:space="preserve">TUTI DAUle</t>
  </si>
  <si>
    <t xml:space="preserve">ANTONIO YAGUA</t>
  </si>
  <si>
    <t xml:space="preserve">JAIME PAREDES</t>
  </si>
  <si>
    <t xml:space="preserve">PAC 2644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</si>
  <si>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</si>
  <si>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</si>
  <si>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</si>
  <si>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</si>
  <si>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</si>
  <si>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</si>
  <si>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</si>
  <si>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</si>
  <si>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GLL0927</t>
  </si>
  <si>
    <t xml:space="preserve">QUITO SUPER</t>
  </si>
  <si>
    <t xml:space="preserve">JOA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</si>
  <si>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</si>
  <si>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</si>
  <si>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</si>
  <si>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</si>
  <si>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</si>
  <si>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</si>
  <si>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</si>
  <si>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</si>
  <si>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Quito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</si>
  <si>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</si>
  <si>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</si>
  <si>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</si>
  <si>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</si>
  <si>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</si>
  <si>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</si>
  <si>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</si>
  <si>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</si>
  <si>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</si>
  <si>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FECHA </t>
  </si>
  <si>
    <t xml:space="preserve">Nro De Transporte </t>
  </si>
  <si>
    <t xml:space="preserve">15-1</t>
  </si>
  <si>
    <t xml:space="preserve">Inpaecsa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</si>
  <si>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</si>
  <si>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</si>
  <si>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</si>
  <si>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</si>
  <si>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</si>
  <si>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</si>
  <si>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INPAECSA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</si>
  <si>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</si>
  <si>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</si>
  <si>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</si>
  <si>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</si>
  <si>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</si>
  <si>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</si>
  <si>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</si>
  <si>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RANSA</t>
  </si>
  <si>
    <t xml:space="preserve">30341924-107408</t>
  </si>
  <si>
    <t xml:space="preserve">factura</t>
  </si>
  <si>
    <t xml:space="preserve">Abril</t>
  </si>
  <si>
    <t xml:space="preserve">JUNIO </t>
  </si>
  <si>
    <t xml:space="preserve">AGOSTO </t>
  </si>
  <si>
    <t xml:space="preserve">Ranza 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</si>
  <si>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</si>
  <si>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</si>
  <si>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</si>
  <si>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</si>
  <si>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</si>
  <si>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</si>
  <si>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</si>
  <si>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</si>
  <si>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</si>
  <si>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</si>
  <si>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</si>
  <si>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</si>
  <si>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</si>
  <si>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</si>
  <si>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YOBEL </t>
  </si>
  <si>
    <t xml:space="preserve">Whirpool</t>
  </si>
  <si>
    <t xml:space="preserve">Yobel </t>
  </si>
  <si>
    <t xml:space="preserve">Alfredo Sandoval </t>
  </si>
  <si>
    <t xml:space="preserve">Ganga</t>
  </si>
  <si>
    <t xml:space="preserve">AFU 0927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</si>
  <si>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</si>
  <si>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</si>
  <si>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</si>
  <si>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</si>
  <si>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</si>
  <si>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</si>
  <si>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</si>
  <si>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</si>
  <si>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</si>
  <si>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</si>
  <si>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</si>
  <si>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</si>
  <si>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</si>
  <si>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</si>
  <si>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</si>
  <si>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</si>
  <si>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</si>
  <si>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</si>
  <si>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</si>
  <si>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</si>
  <si>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</si>
  <si>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WILLAIM PEREZ</t>
  </si>
  <si>
    <t xml:space="preserve">12-1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</si>
  <si>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</si>
  <si>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</si>
  <si>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</si>
  <si>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</si>
  <si>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</si>
  <si>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</si>
  <si>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</si>
  <si>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TOTAL</t>
  </si>
  <si>
    <t xml:space="preserve">Nro de Transporte T.ABRIL 101292289</t>
  </si>
  <si>
    <t xml:space="preserve">Nro de Pedido</t>
  </si>
  <si>
    <t xml:space="preserve">estiba</t>
  </si>
  <si>
    <t xml:space="preserve">Nestle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</si>
  <si>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</si>
  <si>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</si>
  <si>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</si>
  <si>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</si>
  <si>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</si>
  <si>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</si>
  <si>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</si>
  <si>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</si>
  <si>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</si>
  <si>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</si>
  <si>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</si>
  <si>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</si>
  <si>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</si>
  <si>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</si>
  <si>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</si>
  <si>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PAB 3283</t>
  </si>
  <si>
    <t xml:space="preserve">Tuti Montecristi</t>
  </si>
  <si>
    <t xml:space="preserve">Tuti costa</t>
  </si>
  <si>
    <t xml:space="preserve">10 jaime A</t>
  </si>
  <si>
    <t xml:space="preserve">Peninsula</t>
  </si>
  <si>
    <t xml:space="preserve">Babahoyo</t>
  </si>
  <si>
    <t xml:space="preserve">PT CUENCA+ STANBY</t>
  </si>
  <si>
    <t xml:space="preserve">Dismuvisa</t>
  </si>
  <si>
    <t xml:space="preserve">HB</t>
  </si>
  <si>
    <t xml:space="preserve">Tuti DAULE</t>
  </si>
  <si>
    <t xml:space="preserve">Salinas</t>
  </si>
  <si>
    <t xml:space="preserve">villaquiran</t>
  </si>
  <si>
    <t xml:space="preserve">pos 0267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</si>
  <si>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</si>
  <si>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</si>
  <si>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</si>
  <si>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</si>
  <si>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</si>
  <si>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</si>
  <si>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</si>
  <si>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</si>
  <si>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</si>
  <si>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</si>
  <si>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</si>
  <si>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</si>
  <si>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</si>
  <si>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</si>
  <si>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</si>
  <si>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</si>
  <si>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</si>
  <si>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</si>
  <si>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</si>
  <si>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</si>
  <si>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</si>
  <si>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</si>
  <si>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</si>
  <si>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</si>
  <si>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</si>
  <si>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</si>
  <si>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</si>
  <si>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</si>
  <si>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</si>
  <si>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</si>
  <si>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</si>
  <si>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</si>
  <si>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Detergente</t>
  </si>
  <si>
    <t xml:space="preserve">DT</t>
  </si>
  <si>
    <t xml:space="preserve">Factura 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</si>
  <si>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</si>
  <si>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</si>
  <si>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</si>
  <si>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</si>
  <si>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</si>
  <si>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RANSA TRASLADO</t>
  </si>
  <si>
    <t xml:space="preserve">UNILEVER</t>
  </si>
  <si>
    <t xml:space="preserve">VILLAQUIRAN</t>
  </si>
  <si>
    <t xml:space="preserve">Expertisima </t>
  </si>
  <si>
    <t xml:space="preserve">ENVAPRES</t>
  </si>
  <si>
    <t xml:space="preserve">UTILIDAD C/U</t>
  </si>
  <si>
    <t xml:space="preserve">TOTAL CANCELAR</t>
  </si>
  <si>
    <t xml:space="preserve">Alferdo Sandoval</t>
  </si>
  <si>
    <t xml:space="preserve">Unilever</t>
  </si>
  <si>
    <t xml:space="preserve">TIA UIO</t>
  </si>
  <si>
    <t xml:space="preserve">Tia UIO</t>
  </si>
  <si>
    <t xml:space="preserve">Unilever </t>
  </si>
  <si>
    <t xml:space="preserve">Elizabeth Sandovla</t>
  </si>
  <si>
    <t xml:space="preserve">STAND</t>
  </si>
  <si>
    <t xml:space="preserve">QUALA</t>
  </si>
  <si>
    <t xml:space="preserve">ROSADO UIO</t>
  </si>
  <si>
    <t xml:space="preserve">Ranza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</si>
  <si>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</si>
  <si>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</si>
  <si>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</si>
  <si>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</si>
  <si>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</si>
  <si>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</si>
  <si>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</si>
  <si>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</si>
  <si>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</si>
  <si>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</si>
  <si>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</si>
  <si>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</si>
  <si>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</si>
  <si>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</si>
  <si>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</si>
  <si>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</si>
  <si>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</si>
  <si>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</si>
  <si>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</si>
  <si>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</si>
  <si>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</si>
  <si>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</si>
  <si>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TRANSLADO</t>
  </si>
  <si>
    <t xml:space="preserve">MACHALA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</si>
  <si>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</si>
  <si>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</si>
  <si>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</si>
  <si>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</si>
  <si>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PARAISO </t>
  </si>
  <si>
    <t xml:space="preserve">GYE</t>
  </si>
  <si>
    <t xml:space="preserve">Paraiso</t>
  </si>
  <si>
    <t xml:space="preserve">guayaquil</t>
  </si>
  <si>
    <t xml:space="preserve">Eder  Lopez</t>
  </si>
  <si>
    <t xml:space="preserve">GSB3779</t>
  </si>
  <si>
    <t xml:space="preserve">Guayaquil</t>
  </si>
  <si>
    <t xml:space="preserve">Wilian perez</t>
  </si>
  <si>
    <t xml:space="preserve">GY materia</t>
  </si>
  <si>
    <t xml:space="preserve">NOVIMBRE</t>
  </si>
  <si>
    <t xml:space="preserve">PARAISO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</si>
  <si>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</si>
  <si>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</si>
  <si>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</si>
  <si>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</si>
  <si>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</si>
  <si>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</si>
  <si>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</si>
  <si>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PYCCA</t>
  </si>
  <si>
    <t xml:space="preserve">PYCCA </t>
  </si>
  <si>
    <t xml:space="preserve">87143-42</t>
  </si>
  <si>
    <t xml:space="preserve">87126-27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</si>
  <si>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</si>
  <si>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</si>
  <si>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</si>
  <si>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</si>
  <si>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</si>
  <si>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</si>
  <si>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</si>
  <si>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</si>
  <si>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</si>
  <si>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</si>
  <si>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</si>
  <si>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</si>
  <si>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</si>
  <si>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</si>
  <si>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</si>
  <si>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</si>
  <si>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</si>
  <si>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</si>
  <si>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14-1</t>
  </si>
  <si>
    <t xml:space="preserve">PLASTICOS</t>
  </si>
  <si>
    <t xml:space="preserve">Portoviejo</t>
  </si>
  <si>
    <t xml:space="preserve">40 estibadores</t>
  </si>
  <si>
    <t xml:space="preserve">Estiva </t>
  </si>
  <si>
    <t xml:space="preserve">Plasticos </t>
  </si>
  <si>
    <t xml:space="preserve">Sto Domingo</t>
  </si>
  <si>
    <t xml:space="preserve">Alex Montexel</t>
  </si>
  <si>
    <t xml:space="preserve">Prt Viejo</t>
  </si>
  <si>
    <t xml:space="preserve">Manta</t>
  </si>
  <si>
    <t xml:space="preserve">Wiliam Perez</t>
  </si>
  <si>
    <t xml:space="preserve">Congeladores </t>
  </si>
  <si>
    <t xml:space="preserve">S/g</t>
  </si>
  <si>
    <t xml:space="preserve">Machala</t>
  </si>
  <si>
    <t xml:space="preserve">Duran</t>
  </si>
  <si>
    <t xml:space="preserve">FAC 656</t>
  </si>
  <si>
    <t xml:space="preserve">ESTIVA</t>
  </si>
  <si>
    <t xml:space="preserve">Manta </t>
  </si>
  <si>
    <t xml:space="preserve">Plasticos</t>
  </si>
  <si>
    <t xml:space="preserve">PORTOVIEJO</t>
  </si>
  <si>
    <t xml:space="preserve">Congeladores</t>
  </si>
  <si>
    <t xml:space="preserve">30 Jaim</t>
  </si>
  <si>
    <t xml:space="preserve">plasticos</t>
  </si>
  <si>
    <t xml:space="preserve">WILIAN PEREZ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</si>
  <si>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</si>
  <si>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</si>
  <si>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</si>
  <si>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</si>
  <si>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</si>
  <si>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</si>
  <si>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</si>
  <si>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</si>
  <si>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ESTIVA 80</t>
  </si>
  <si>
    <t xml:space="preserve">DIFARE </t>
  </si>
  <si>
    <t xml:space="preserve">FLEXNET</t>
  </si>
  <si>
    <t xml:space="preserve">TOTAL PAGAR</t>
  </si>
  <si>
    <t xml:space="preserve">COLA</t>
  </si>
  <si>
    <t xml:space="preserve">MARZO </t>
  </si>
  <si>
    <t xml:space="preserve">viajes de cola Jaime Abril </t>
  </si>
  <si>
    <t xml:space="preserve">Sear</t>
  </si>
  <si>
    <t xml:space="preserve">Cola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</si>
  <si>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</si>
  <si>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</si>
  <si>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</si>
  <si>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</si>
  <si>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</si>
  <si>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jaime abril</t>
  </si>
  <si>
    <t xml:space="preserve">TOTAL A PAGAR </t>
  </si>
  <si>
    <t xml:space="preserve">TOTAL </t>
  </si>
  <si>
    <t xml:space="preserve">FAVALLE</t>
  </si>
  <si>
    <t xml:space="preserve">04-1</t>
  </si>
  <si>
    <t xml:space="preserve">BOFLEX</t>
  </si>
  <si>
    <t xml:space="preserve">CERVEZA</t>
  </si>
  <si>
    <t xml:space="preserve">13-1</t>
  </si>
  <si>
    <t xml:space="preserve">CREDITOS</t>
  </si>
  <si>
    <t xml:space="preserve">Favalle</t>
  </si>
  <si>
    <t xml:space="preserve">Changoluiza</t>
  </si>
  <si>
    <t xml:space="preserve">CORDOVILLA</t>
  </si>
  <si>
    <t xml:space="preserve">DURAN</t>
  </si>
  <si>
    <t xml:space="preserve">FIGUETHER</t>
  </si>
  <si>
    <t xml:space="preserve">ECUACACAO</t>
  </si>
  <si>
    <t xml:space="preserve">SEMBRA</t>
  </si>
  <si>
    <t xml:space="preserve">HULARUS</t>
  </si>
  <si>
    <t xml:space="preserve">BENAVIDES</t>
  </si>
  <si>
    <t xml:space="preserve">Sembra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</si>
  <si>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</si>
  <si>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</si>
  <si>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</si>
  <si>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</si>
  <si>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</si>
  <si>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</si>
  <si>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</si>
  <si>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</si>
  <si>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</si>
  <si>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</si>
  <si>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</si>
  <si>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</si>
  <si>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</si>
  <si>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</si>
  <si>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</si>
  <si>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</si>
  <si>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</si>
  <si>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</si>
  <si>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</si>
  <si>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</si>
  <si>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</si>
  <si>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</si>
  <si>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</si>
  <si>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</si>
  <si>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</si>
  <si>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</si>
  <si>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NETCOMEX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</si>
  <si>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</si>
  <si>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</si>
  <si>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</si>
  <si>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</si>
  <si>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</si>
  <si>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</si>
  <si>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</si>
  <si>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</si>
  <si>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</si>
  <si>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</si>
  <si>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</si>
  <si>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</si>
  <si>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</si>
  <si>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</si>
  <si>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</si>
  <si>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</si>
  <si>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</si>
  <si>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</si>
  <si>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</si>
  <si>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</si>
  <si>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</si>
  <si>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</si>
  <si>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</si>
  <si>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</si>
  <si>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</si>
  <si>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rosado</t>
  </si>
  <si>
    <t xml:space="preserve">COCA COLA</t>
  </si>
  <si>
    <t xml:space="preserve">CORDIVILLA</t>
  </si>
  <si>
    <t xml:space="preserve">ISIDRO AYORA</t>
  </si>
  <si>
    <t xml:space="preserve">MARCELO ZAPATA</t>
  </si>
  <si>
    <t xml:space="preserve">GLL 0919</t>
  </si>
  <si>
    <t xml:space="preserve">UIO BLAAS</t>
  </si>
  <si>
    <t xml:space="preserve">JAIME PAREDES </t>
  </si>
  <si>
    <t xml:space="preserve">PAC </t>
  </si>
  <si>
    <t xml:space="preserve">BALSAR</t>
  </si>
  <si>
    <t xml:space="preserve">AGUA TUTI</t>
  </si>
  <si>
    <t xml:space="preserve">GY TUTI</t>
  </si>
  <si>
    <t xml:space="preserve">GY ISIDRO</t>
  </si>
  <si>
    <t xml:space="preserve">Franklin Abr</t>
  </si>
  <si>
    <t xml:space="preserve">BLASS  QUITO</t>
  </si>
  <si>
    <t xml:space="preserve">FACT </t>
  </si>
  <si>
    <t xml:space="preserve">UIO PIFO</t>
  </si>
  <si>
    <t xml:space="preserve">NOVOVASOS</t>
  </si>
  <si>
    <t xml:space="preserve">MACHACHI</t>
  </si>
  <si>
    <t xml:space="preserve">INALECSA</t>
  </si>
  <si>
    <t xml:space="preserve">PORTOVIEJO CHONE</t>
  </si>
  <si>
    <t xml:space="preserve">BABHOYO</t>
  </si>
  <si>
    <t xml:space="preserve">11-1</t>
  </si>
  <si>
    <t xml:space="preserve">DIPOR</t>
  </si>
  <si>
    <t xml:space="preserve">Portoviejo </t>
  </si>
  <si>
    <t xml:space="preserve">RET-5%</t>
  </si>
  <si>
    <t xml:space="preserve">fac</t>
  </si>
  <si>
    <t xml:space="preserve">Inalecsa</t>
  </si>
  <si>
    <t xml:space="preserve">LECHE ANDINA </t>
  </si>
  <si>
    <t xml:space="preserve">Cristian Abril </t>
  </si>
  <si>
    <t xml:space="preserve">JHONSON Y JHONSON</t>
  </si>
  <si>
    <t xml:space="preserve">STA ELENA </t>
  </si>
  <si>
    <t xml:space="preserve">LECHE ANDINA</t>
  </si>
  <si>
    <t xml:space="preserve">TIA GY 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</si>
  <si>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</si>
  <si>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</si>
  <si>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</si>
  <si>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</si>
  <si>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</si>
  <si>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</si>
  <si>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</si>
  <si>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</si>
  <si>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</si>
  <si>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</si>
  <si>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</si>
  <si>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</si>
  <si>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</si>
  <si>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</si>
  <si>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</si>
  <si>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</si>
  <si>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</si>
  <si>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</si>
  <si>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</si>
  <si>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</si>
  <si>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</si>
  <si>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</si>
  <si>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</si>
  <si>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</si>
  <si>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</si>
  <si>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</si>
  <si>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</si>
  <si>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</si>
  <si>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</si>
  <si>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</si>
  <si>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</si>
  <si>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</si>
  <si>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Elizabeth Sandoval 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</si>
  <si>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</si>
  <si>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</si>
  <si>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</si>
  <si>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</si>
  <si>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</si>
  <si>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</si>
  <si>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</si>
  <si>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</si>
  <si>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</si>
  <si>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</si>
  <si>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</si>
  <si>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</si>
  <si>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</si>
  <si>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</si>
  <si>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</si>
  <si>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</si>
  <si>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</si>
  <si>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</si>
  <si>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</si>
  <si>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</si>
  <si>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</si>
  <si>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</si>
  <si>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</si>
  <si>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</si>
  <si>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</si>
  <si>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</si>
  <si>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</si>
  <si>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</si>
  <si>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</si>
  <si>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</si>
  <si>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</si>
  <si>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</si>
  <si>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</si>
  <si>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</si>
  <si>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</si>
  <si>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</si>
  <si>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</si>
  <si>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</si>
  <si>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</si>
  <si>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</si>
  <si>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</si>
  <si>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</si>
  <si>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</si>
  <si>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</si>
  <si>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</si>
  <si>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</si>
  <si>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</si>
  <si>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</si>
  <si>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</si>
  <si>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RIKENET</t>
  </si>
  <si>
    <t xml:space="preserve">DAÑO DE NESTLE</t>
  </si>
  <si>
    <t xml:space="preserve">MATERIAL COMPAÑÍA</t>
  </si>
  <si>
    <t xml:space="preserve">Mensual Maria Moya</t>
  </si>
  <si>
    <t xml:space="preserve">mesuaal Jaime Abril </t>
  </si>
  <si>
    <t xml:space="preserve">iess Jaime Abril </t>
  </si>
  <si>
    <t xml:space="preserve">iess Cristian Abril </t>
  </si>
  <si>
    <t xml:space="preserve">Iess Maria Moya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</si>
  <si>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</si>
  <si>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</si>
  <si>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</si>
  <si>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</si>
  <si>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</si>
  <si>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</si>
  <si>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</si>
  <si>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</si>
  <si>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</si>
  <si>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</si>
  <si>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</si>
  <si>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</si>
  <si>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</si>
  <si>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</si>
  <si>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</si>
  <si>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</si>
  <si>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</si>
  <si>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</si>
  <si>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</si>
  <si>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</si>
  <si>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</si>
  <si>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</si>
  <si>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</si>
  <si>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</si>
  <si>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</si>
  <si>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</si>
  <si>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</si>
  <si>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</si>
  <si>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</si>
  <si>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</si>
  <si>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</si>
  <si>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</si>
  <si>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</si>
  <si>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</si>
  <si>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</si>
  <si>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</si>
  <si>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</si>
  <si>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</si>
  <si>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</si>
  <si>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</si>
  <si>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</si>
  <si>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</si>
  <si>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</si>
  <si>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</si>
  <si>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</si>
  <si>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</si>
  <si>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</si>
  <si>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</si>
  <si>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</si>
  <si>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</si>
  <si>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</si>
  <si>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</si>
  <si>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</si>
  <si>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</si>
  <si>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</si>
  <si>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</si>
  <si>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</si>
  <si>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</si>
  <si>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</si>
  <si>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</si>
  <si>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</si>
  <si>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</si>
  <si>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</si>
  <si>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</si>
  <si>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</si>
  <si>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</si>
  <si>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</si>
  <si>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</si>
  <si>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</si>
  <si>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</si>
  <si>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</si>
  <si>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</si>
  <si>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</si>
  <si>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</si>
  <si>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</si>
  <si>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</si>
  <si>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</si>
  <si>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</si>
  <si>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</si>
  <si>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</si>
  <si>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</si>
  <si>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</si>
  <si>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</si>
  <si>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</si>
  <si>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</si>
  <si>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</si>
  <si>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</si>
  <si>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</si>
  <si>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</si>
  <si>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</si>
  <si>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</si>
  <si>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</si>
  <si>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</si>
  <si>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</si>
  <si>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</si>
  <si>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</si>
  <si>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</si>
  <si>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</si>
  <si>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</si>
  <si>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</si>
  <si>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</si>
  <si>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</si>
  <si>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</si>
  <si>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</si>
  <si>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</si>
  <si>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</si>
  <si>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</si>
  <si>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</si>
  <si>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</si>
  <si>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</si>
  <si>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</si>
  <si>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</si>
  <si>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</si>
  <si>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</si>
  <si>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</si>
  <si>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</si>
  <si>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</si>
  <si>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</si>
  <si>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</si>
  <si>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</si>
  <si>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</si>
  <si>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</si>
  <si>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</si>
  <si>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</si>
  <si>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</si>
  <si>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</si>
  <si>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</si>
  <si>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</si>
  <si>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</si>
  <si>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</si>
  <si>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</si>
  <si>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</si>
  <si>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</si>
  <si>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</si>
  <si>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</si>
  <si>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</si>
  <si>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</si>
  <si>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</si>
  <si>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</si>
  <si>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</si>
  <si>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</si>
  <si>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</si>
  <si>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</si>
  <si>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</si>
  <si>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</si>
  <si>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</si>
  <si>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YOBEL</t>
  </si>
  <si>
    <t xml:space="preserve">GARAJE</t>
  </si>
  <si>
    <t xml:space="preserve">HOLTRANS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</si>
  <si>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</si>
  <si>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</si>
  <si>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</si>
  <si>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</si>
  <si>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</si>
  <si>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</si>
  <si>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ALDIA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</si>
  <si>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</si>
  <si>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</si>
  <si>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</si>
  <si>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</si>
  <si>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</si>
  <si>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</si>
  <si>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</si>
  <si>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</si>
  <si>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</si>
  <si>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</si>
  <si>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</si>
  <si>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</si>
  <si>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</si>
  <si>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</si>
  <si>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</si>
  <si>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</si>
  <si>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EMPRETRANS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</si>
  <si>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</si>
  <si>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</si>
  <si>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</si>
  <si>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</si>
  <si>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</si>
  <si>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</si>
  <si>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</si>
  <si>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</si>
  <si>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</si>
  <si>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SEAR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</si>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</sst>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2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63" activeCellId="0" sqref="N63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2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8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9"/>
      <c r="G3" s="10"/>
      <c r="H3" s="9"/>
      <c r="I3" s="11"/>
      <c r="J3" s="12"/>
      <c r="K3" s="10"/>
      <c r="L3" s="13"/>
      <c r="M3" s="8"/>
      <c r="N3" s="9"/>
      <c r="O3" s="9"/>
      <c r="P3" s="9"/>
      <c r="Q3" s="9"/>
      <c r="R3" s="12"/>
      <c r="S3" s="10"/>
      <c r="T3" s="9"/>
      <c r="U3" s="11"/>
      <c r="V3" s="12"/>
      <c r="W3" s="10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0"/>
      <c r="H4" s="9"/>
      <c r="I4" s="11"/>
      <c r="J4" s="12"/>
      <c r="K4" s="10"/>
      <c r="L4" s="13"/>
      <c r="M4" s="8"/>
      <c r="N4" s="9"/>
      <c r="O4" s="9"/>
      <c r="P4" s="9"/>
      <c r="Q4" s="9"/>
      <c r="R4" s="12"/>
      <c r="S4" s="10"/>
      <c r="T4" s="9"/>
      <c r="U4" s="11"/>
      <c r="V4" s="12"/>
      <c r="W4" s="10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0"/>
      <c r="H5" s="9"/>
      <c r="I5" s="11"/>
      <c r="J5" s="12"/>
      <c r="K5" s="10"/>
      <c r="L5" s="13"/>
      <c r="M5" s="8"/>
      <c r="N5" s="9"/>
      <c r="O5" s="9"/>
      <c r="P5" s="9"/>
      <c r="Q5" s="9"/>
      <c r="R5" s="12"/>
      <c r="S5" s="10"/>
      <c r="T5" s="9"/>
      <c r="U5" s="11"/>
      <c r="V5" s="12"/>
      <c r="W5" s="10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0"/>
      <c r="H6" s="9"/>
      <c r="I6" s="11"/>
      <c r="J6" s="12"/>
      <c r="K6" s="10"/>
      <c r="L6" s="13"/>
      <c r="M6" s="8"/>
      <c r="N6" s="9"/>
      <c r="O6" s="9"/>
      <c r="P6" s="9"/>
      <c r="Q6" s="9"/>
      <c r="R6" s="12"/>
      <c r="S6" s="10"/>
      <c r="T6" s="9"/>
      <c r="U6" s="11"/>
      <c r="V6" s="14"/>
      <c r="W6" s="10"/>
    </row>
    <row r="7" customFormat="false" ht="15" hidden="false" customHeight="false" outlineLevel="0" collapsed="false">
      <c r="A7" s="8"/>
      <c r="B7" s="9"/>
      <c r="C7" s="9"/>
      <c r="D7" s="9"/>
      <c r="E7" s="9"/>
      <c r="F7" s="12"/>
      <c r="G7" s="10"/>
      <c r="H7" s="9"/>
      <c r="I7" s="11"/>
      <c r="J7" s="12"/>
      <c r="K7" s="10"/>
      <c r="L7" s="13"/>
      <c r="M7" s="8"/>
      <c r="N7" s="9"/>
      <c r="O7" s="9"/>
      <c r="P7" s="9"/>
      <c r="Q7" s="9"/>
      <c r="R7" s="12"/>
      <c r="S7" s="10"/>
      <c r="T7" s="9"/>
      <c r="U7" s="11"/>
      <c r="V7" s="12"/>
      <c r="W7" s="10"/>
    </row>
    <row r="8" customFormat="false" ht="15" hidden="false" customHeight="false" outlineLevel="0" collapsed="false">
      <c r="A8" s="8"/>
      <c r="B8" s="9"/>
      <c r="C8" s="9"/>
      <c r="D8" s="9"/>
      <c r="E8" s="9"/>
      <c r="F8" s="12"/>
      <c r="G8" s="10"/>
      <c r="H8" s="9"/>
      <c r="I8" s="11"/>
      <c r="J8" s="12"/>
      <c r="K8" s="10"/>
      <c r="L8" s="13"/>
      <c r="M8" s="8"/>
      <c r="N8" s="9"/>
      <c r="O8" s="9"/>
      <c r="P8" s="9"/>
      <c r="Q8" s="9"/>
      <c r="R8" s="12"/>
      <c r="S8" s="10"/>
      <c r="T8" s="9"/>
      <c r="U8" s="11"/>
      <c r="V8" s="12"/>
      <c r="W8" s="10"/>
    </row>
    <row r="9" customFormat="false" ht="15" hidden="false" customHeight="false" outlineLevel="0" collapsed="false">
      <c r="A9" s="8"/>
      <c r="B9" s="9"/>
      <c r="C9" s="9"/>
      <c r="D9" s="9"/>
      <c r="E9" s="9"/>
      <c r="F9" s="12"/>
      <c r="G9" s="10"/>
      <c r="H9" s="9"/>
      <c r="I9" s="11"/>
      <c r="J9" s="12"/>
      <c r="K9" s="10"/>
      <c r="L9" s="13"/>
      <c r="M9" s="8"/>
      <c r="N9" s="9"/>
      <c r="O9" s="9"/>
      <c r="P9" s="9"/>
      <c r="Q9" s="9"/>
      <c r="R9" s="12"/>
      <c r="S9" s="10"/>
      <c r="T9" s="9"/>
      <c r="U9" s="11"/>
      <c r="V9" s="12"/>
      <c r="W9" s="10"/>
    </row>
    <row r="10" customFormat="false" ht="15" hidden="false" customHeight="false" outlineLevel="0" collapsed="false">
      <c r="A10" s="8"/>
      <c r="B10" s="9"/>
      <c r="C10" s="9"/>
      <c r="D10" s="9"/>
      <c r="E10" s="9"/>
      <c r="F10" s="12"/>
      <c r="G10" s="10"/>
      <c r="H10" s="9"/>
      <c r="I10" s="11"/>
      <c r="J10" s="12"/>
      <c r="K10" s="10"/>
      <c r="L10" s="13"/>
      <c r="M10" s="8"/>
      <c r="N10" s="9"/>
      <c r="O10" s="9"/>
      <c r="P10" s="9"/>
      <c r="Q10" s="9"/>
      <c r="R10" s="12"/>
      <c r="S10" s="10"/>
      <c r="T10" s="9"/>
      <c r="U10" s="11"/>
      <c r="V10" s="12"/>
      <c r="W10" s="10"/>
    </row>
    <row r="11" customFormat="false" ht="15" hidden="false" customHeight="false" outlineLevel="0" collapsed="false">
      <c r="A11" s="8"/>
      <c r="B11" s="9"/>
      <c r="C11" s="9"/>
      <c r="D11" s="9"/>
      <c r="E11" s="9"/>
      <c r="F11" s="12"/>
      <c r="G11" s="10"/>
      <c r="H11" s="9"/>
      <c r="I11" s="11"/>
      <c r="J11" s="12"/>
      <c r="K11" s="10"/>
      <c r="L11" s="13"/>
      <c r="M11" s="8"/>
      <c r="N11" s="9"/>
      <c r="O11" s="9"/>
      <c r="P11" s="9"/>
      <c r="Q11" s="9"/>
      <c r="R11" s="12"/>
      <c r="S11" s="10"/>
      <c r="T11" s="9"/>
      <c r="U11" s="11"/>
      <c r="V11" s="14"/>
      <c r="W11" s="10"/>
    </row>
    <row r="12" customFormat="false" ht="15" hidden="false" customHeight="false" outlineLevel="0" collapsed="false">
      <c r="A12" s="8"/>
      <c r="B12" s="9"/>
      <c r="C12" s="9"/>
      <c r="D12" s="9"/>
      <c r="E12" s="9"/>
      <c r="F12" s="12"/>
      <c r="G12" s="10"/>
      <c r="H12" s="9"/>
      <c r="I12" s="11"/>
      <c r="J12" s="12"/>
      <c r="K12" s="10"/>
      <c r="L12" s="13"/>
      <c r="M12" s="8"/>
      <c r="N12" s="9"/>
      <c r="O12" s="9"/>
      <c r="P12" s="9"/>
      <c r="Q12" s="9"/>
      <c r="R12" s="12"/>
      <c r="S12" s="10"/>
      <c r="T12" s="9"/>
      <c r="U12" s="11"/>
      <c r="V12" s="12"/>
      <c r="W12" s="10"/>
    </row>
    <row r="13" customFormat="false" ht="15" hidden="false" customHeight="false" outlineLevel="0" collapsed="false">
      <c r="A13" s="8"/>
      <c r="B13" s="9"/>
      <c r="C13" s="9"/>
      <c r="D13" s="9"/>
      <c r="E13" s="9"/>
      <c r="F13" s="12"/>
      <c r="G13" s="10"/>
      <c r="H13" s="9"/>
      <c r="I13" s="11"/>
      <c r="J13" s="12"/>
      <c r="K13" s="10"/>
      <c r="L13" s="13"/>
      <c r="M13" s="8"/>
      <c r="N13" s="9"/>
      <c r="O13" s="9"/>
      <c r="P13" s="9"/>
      <c r="Q13" s="9"/>
      <c r="R13" s="12"/>
      <c r="S13" s="10"/>
      <c r="T13" s="9"/>
      <c r="U13" s="11"/>
      <c r="V13" s="12"/>
      <c r="W13" s="10"/>
    </row>
    <row r="14" customFormat="false" ht="15" hidden="false" customHeight="false" outlineLevel="0" collapsed="false">
      <c r="A14" s="8"/>
      <c r="B14" s="9"/>
      <c r="C14" s="9"/>
      <c r="D14" s="9"/>
      <c r="E14" s="9"/>
      <c r="F14" s="12"/>
      <c r="G14" s="10"/>
      <c r="H14" s="9"/>
      <c r="I14" s="11"/>
      <c r="J14" s="12"/>
      <c r="K14" s="10"/>
      <c r="L14" s="13"/>
      <c r="M14" s="8"/>
      <c r="N14" s="9"/>
      <c r="O14" s="9"/>
      <c r="P14" s="9"/>
      <c r="Q14" s="9"/>
      <c r="R14" s="12"/>
      <c r="S14" s="10"/>
      <c r="T14" s="9"/>
      <c r="U14" s="11"/>
      <c r="V14" s="12"/>
      <c r="W14" s="10"/>
    </row>
    <row r="15" customFormat="false" ht="15" hidden="false" customHeight="false" outlineLevel="0" collapsed="false">
      <c r="A15" s="8"/>
      <c r="B15" s="9"/>
      <c r="C15" s="9"/>
      <c r="D15" s="9"/>
      <c r="E15" s="9"/>
      <c r="F15" s="12"/>
      <c r="G15" s="10"/>
      <c r="H15" s="9"/>
      <c r="I15" s="11"/>
      <c r="J15" s="12"/>
      <c r="K15" s="10"/>
      <c r="L15" s="13"/>
      <c r="M15" s="8"/>
      <c r="N15" s="9"/>
      <c r="O15" s="9"/>
      <c r="P15" s="9"/>
      <c r="Q15" s="9"/>
      <c r="R15" s="12"/>
      <c r="S15" s="10"/>
      <c r="T15" s="9"/>
      <c r="U15" s="11"/>
      <c r="V15" s="12"/>
      <c r="W15" s="10"/>
    </row>
    <row r="16" customFormat="false" ht="15" hidden="false" customHeight="false" outlineLevel="0" collapsed="false">
      <c r="A16" s="8"/>
      <c r="B16" s="9"/>
      <c r="C16" s="9"/>
      <c r="D16" s="9"/>
      <c r="E16" s="9"/>
      <c r="F16" s="12"/>
      <c r="G16" s="10"/>
      <c r="H16" s="9"/>
      <c r="I16" s="11"/>
      <c r="J16" s="12"/>
      <c r="K16" s="10"/>
      <c r="L16" s="13"/>
      <c r="M16" s="8"/>
      <c r="N16" s="9"/>
      <c r="O16" s="9"/>
      <c r="P16" s="9"/>
      <c r="Q16" s="9"/>
      <c r="R16" s="12"/>
      <c r="S16" s="10"/>
      <c r="T16" s="9"/>
      <c r="U16" s="11"/>
      <c r="V16" s="12"/>
      <c r="W16" s="10"/>
    </row>
    <row r="17" customFormat="false" ht="15" hidden="false" customHeight="false" outlineLevel="0" collapsed="false">
      <c r="A17" s="8"/>
      <c r="B17" s="9"/>
      <c r="C17" s="9"/>
      <c r="D17" s="9"/>
      <c r="E17" s="9"/>
      <c r="F17" s="15"/>
      <c r="G17" s="10"/>
      <c r="H17" s="9"/>
      <c r="I17" s="11"/>
      <c r="J17" s="12"/>
      <c r="K17" s="10"/>
      <c r="L17" s="13"/>
      <c r="M17" s="8"/>
      <c r="N17" s="9"/>
      <c r="O17" s="9"/>
      <c r="P17" s="9"/>
      <c r="Q17" s="9"/>
      <c r="R17" s="12"/>
      <c r="S17" s="10"/>
      <c r="T17" s="9"/>
      <c r="U17" s="11"/>
      <c r="V17" s="12"/>
      <c r="W17" s="10"/>
    </row>
    <row r="18" customFormat="false" ht="15" hidden="false" customHeight="false" outlineLevel="0" collapsed="false">
      <c r="A18" s="8"/>
      <c r="B18" s="9"/>
      <c r="C18" s="9"/>
      <c r="D18" s="9"/>
      <c r="E18" s="9"/>
      <c r="F18" s="12"/>
      <c r="G18" s="10"/>
      <c r="H18" s="9"/>
      <c r="I18" s="11"/>
      <c r="J18" s="12"/>
      <c r="K18" s="10"/>
      <c r="L18" s="13"/>
      <c r="M18" s="8"/>
      <c r="N18" s="9"/>
      <c r="O18" s="9"/>
      <c r="P18" s="9"/>
      <c r="Q18" s="9"/>
      <c r="R18" s="12"/>
      <c r="S18" s="10"/>
      <c r="T18" s="9"/>
      <c r="U18" s="11"/>
      <c r="V18" s="12"/>
      <c r="W18" s="10"/>
    </row>
    <row r="19" customFormat="false" ht="15" hidden="false" customHeight="false" outlineLevel="0" collapsed="false">
      <c r="A19" s="8"/>
      <c r="B19" s="9"/>
      <c r="C19" s="9"/>
      <c r="D19" s="9"/>
      <c r="E19" s="9"/>
      <c r="F19" s="12"/>
      <c r="G19" s="10"/>
      <c r="H19" s="9"/>
      <c r="I19" s="11"/>
      <c r="J19" s="12"/>
      <c r="K19" s="10"/>
      <c r="L19" s="13"/>
      <c r="M19" s="8"/>
      <c r="N19" s="9"/>
      <c r="O19" s="9"/>
      <c r="P19" s="9"/>
      <c r="Q19" s="9"/>
      <c r="R19" s="12"/>
      <c r="S19" s="10"/>
      <c r="T19" s="9"/>
      <c r="U19" s="11"/>
      <c r="V19" s="12"/>
      <c r="W19" s="10"/>
    </row>
    <row r="20" customFormat="false" ht="15" hidden="false" customHeight="false" outlineLevel="0" collapsed="false">
      <c r="A20" s="8"/>
      <c r="B20" s="9"/>
      <c r="C20" s="9"/>
      <c r="D20" s="9"/>
      <c r="E20" s="9"/>
      <c r="F20" s="12"/>
      <c r="G20" s="10"/>
      <c r="H20" s="9"/>
      <c r="I20" s="11"/>
      <c r="J20" s="12"/>
      <c r="K20" s="10"/>
      <c r="L20" s="13"/>
      <c r="M20" s="8"/>
      <c r="N20" s="9"/>
      <c r="O20" s="9"/>
      <c r="P20" s="9"/>
      <c r="Q20" s="9"/>
      <c r="R20" s="12"/>
      <c r="S20" s="10"/>
      <c r="T20" s="9"/>
      <c r="U20" s="11"/>
      <c r="V20" s="12"/>
      <c r="W20" s="10"/>
    </row>
    <row r="21" customFormat="false" ht="15" hidden="false" customHeight="false" outlineLevel="0" collapsed="false">
      <c r="A21" s="8"/>
      <c r="B21" s="9"/>
      <c r="C21" s="9"/>
      <c r="D21" s="9"/>
      <c r="E21" s="9"/>
      <c r="F21" s="12"/>
      <c r="G21" s="10"/>
      <c r="H21" s="9"/>
      <c r="I21" s="11"/>
      <c r="J21" s="12"/>
      <c r="K21" s="10"/>
      <c r="L21" s="13"/>
      <c r="M21" s="8"/>
      <c r="N21" s="9"/>
      <c r="O21" s="9"/>
      <c r="P21" s="9"/>
      <c r="Q21" s="9"/>
      <c r="R21" s="12"/>
      <c r="S21" s="10"/>
      <c r="T21" s="9"/>
      <c r="U21" s="11"/>
      <c r="V21" s="12"/>
      <c r="W21" s="10"/>
    </row>
    <row r="22" customFormat="false" ht="15" hidden="false" customHeight="false" outlineLevel="0" collapsed="false">
      <c r="A22" s="8"/>
      <c r="B22" s="9"/>
      <c r="C22" s="9"/>
      <c r="D22" s="9"/>
      <c r="E22" s="9"/>
      <c r="F22" s="12"/>
      <c r="G22" s="10"/>
      <c r="H22" s="9"/>
      <c r="I22" s="11"/>
      <c r="J22" s="12"/>
      <c r="K22" s="10"/>
      <c r="L22" s="13"/>
      <c r="M22" s="8"/>
      <c r="N22" s="9"/>
      <c r="O22" s="9"/>
      <c r="P22" s="9"/>
      <c r="Q22" s="9"/>
      <c r="R22" s="12"/>
      <c r="S22" s="10"/>
      <c r="T22" s="9"/>
      <c r="U22" s="11"/>
      <c r="V22" s="12"/>
      <c r="W22" s="10"/>
    </row>
    <row r="23" customFormat="false" ht="15" hidden="false" customHeight="false" outlineLevel="0" collapsed="false">
      <c r="A23" s="8"/>
      <c r="B23" s="9"/>
      <c r="C23" s="9"/>
      <c r="D23" s="9"/>
      <c r="E23" s="9"/>
      <c r="F23" s="12"/>
      <c r="G23" s="10"/>
      <c r="H23" s="9"/>
      <c r="I23" s="11"/>
      <c r="J23" s="12"/>
      <c r="K23" s="10"/>
      <c r="L23" s="13"/>
      <c r="M23" s="8"/>
      <c r="N23" s="9"/>
      <c r="O23" s="9"/>
      <c r="P23" s="9"/>
      <c r="Q23" s="9"/>
      <c r="R23" s="12"/>
      <c r="S23" s="10"/>
      <c r="T23" s="9"/>
      <c r="U23" s="11"/>
      <c r="V23" s="12"/>
      <c r="W23" s="10"/>
    </row>
    <row r="24" customFormat="false" ht="15" hidden="false" customHeight="false" outlineLevel="0" collapsed="false">
      <c r="A24" s="8"/>
      <c r="B24" s="9"/>
      <c r="C24" s="9"/>
      <c r="D24" s="9"/>
      <c r="E24" s="9"/>
      <c r="F24" s="12"/>
      <c r="G24" s="10"/>
      <c r="H24" s="9"/>
      <c r="I24" s="11"/>
      <c r="J24" s="12"/>
      <c r="K24" s="10"/>
      <c r="L24" s="13"/>
      <c r="M24" s="8"/>
      <c r="N24" s="9"/>
      <c r="O24" s="9"/>
      <c r="P24" s="9"/>
      <c r="Q24" s="9"/>
      <c r="R24" s="12"/>
      <c r="S24" s="10"/>
      <c r="T24" s="9"/>
      <c r="U24" s="11"/>
      <c r="V24" s="12"/>
      <c r="W24" s="10"/>
    </row>
    <row r="25" customFormat="false" ht="15" hidden="false" customHeight="false" outlineLevel="0" collapsed="false">
      <c r="A25" s="8"/>
      <c r="B25" s="9"/>
      <c r="C25" s="9"/>
      <c r="D25" s="9"/>
      <c r="E25" s="9"/>
      <c r="F25" s="12"/>
      <c r="G25" s="10"/>
      <c r="H25" s="9"/>
      <c r="I25" s="11"/>
      <c r="J25" s="12"/>
      <c r="K25" s="10"/>
      <c r="L25" s="13"/>
      <c r="M25" s="8"/>
      <c r="N25" s="9"/>
      <c r="O25" s="9"/>
      <c r="P25" s="9"/>
      <c r="Q25" s="9"/>
      <c r="R25" s="12"/>
      <c r="S25" s="10"/>
      <c r="T25" s="9"/>
      <c r="U25" s="11"/>
      <c r="V25" s="12"/>
      <c r="W25" s="10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L26" s="13"/>
      <c r="M26" s="8"/>
      <c r="N26" s="9"/>
      <c r="O26" s="9"/>
      <c r="P26" s="9"/>
      <c r="Q26" s="9"/>
      <c r="R26" s="12"/>
      <c r="S26" s="10"/>
      <c r="T26" s="9"/>
      <c r="U26" s="11"/>
      <c r="V26" s="12"/>
      <c r="W26" s="10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L27" s="13"/>
      <c r="M27" s="8"/>
      <c r="N27" s="9"/>
      <c r="O27" s="9"/>
      <c r="P27" s="9"/>
      <c r="Q27" s="9"/>
      <c r="R27" s="12"/>
      <c r="S27" s="10"/>
      <c r="T27" s="9"/>
      <c r="U27" s="11"/>
      <c r="V27" s="12"/>
      <c r="W27" s="10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L28" s="13"/>
      <c r="M28" s="8"/>
      <c r="N28" s="9"/>
      <c r="O28" s="9"/>
      <c r="P28" s="9"/>
      <c r="Q28" s="9"/>
      <c r="R28" s="12"/>
      <c r="S28" s="10"/>
      <c r="T28" s="9"/>
      <c r="U28" s="11"/>
      <c r="V28" s="12"/>
      <c r="W28" s="10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8"/>
      <c r="H29" s="17"/>
      <c r="I29" s="19"/>
      <c r="J29" s="17"/>
      <c r="K29" s="18"/>
      <c r="M29" s="16"/>
      <c r="N29" s="17"/>
      <c r="O29" s="17"/>
      <c r="P29" s="17"/>
      <c r="Q29" s="17"/>
      <c r="R29" s="12"/>
      <c r="S29" s="10"/>
      <c r="T29" s="17"/>
      <c r="U29" s="19"/>
      <c r="V29" s="17"/>
      <c r="W29" s="18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8"/>
      <c r="H30" s="17"/>
      <c r="I30" s="19"/>
      <c r="J30" s="17"/>
      <c r="K30" s="18"/>
      <c r="M30" s="16"/>
      <c r="N30" s="17"/>
      <c r="O30" s="17"/>
      <c r="P30" s="17"/>
      <c r="Q30" s="17"/>
      <c r="R30" s="12"/>
      <c r="S30" s="10"/>
      <c r="T30" s="17"/>
      <c r="U30" s="19"/>
      <c r="V30" s="17"/>
      <c r="W30" s="18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8"/>
      <c r="H31" s="17"/>
      <c r="I31" s="19"/>
      <c r="J31" s="17"/>
      <c r="K31" s="18"/>
      <c r="M31" s="16"/>
      <c r="N31" s="17"/>
      <c r="O31" s="17"/>
      <c r="P31" s="17"/>
      <c r="Q31" s="17"/>
      <c r="R31" s="17"/>
      <c r="S31" s="18"/>
      <c r="T31" s="17"/>
      <c r="U31" s="19"/>
      <c r="V31" s="17"/>
      <c r="W31" s="18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8"/>
      <c r="H32" s="17"/>
      <c r="I32" s="19"/>
      <c r="J32" s="17"/>
      <c r="K32" s="18"/>
      <c r="M32" s="16"/>
      <c r="N32" s="17"/>
      <c r="O32" s="17"/>
      <c r="P32" s="17"/>
      <c r="Q32" s="17"/>
      <c r="R32" s="17"/>
      <c r="S32" s="18"/>
      <c r="T32" s="17"/>
      <c r="U32" s="19"/>
      <c r="V32" s="17"/>
      <c r="W32" s="18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8"/>
      <c r="H33" s="17"/>
      <c r="I33" s="19"/>
      <c r="J33" s="17"/>
      <c r="K33" s="18"/>
      <c r="M33" s="16"/>
      <c r="N33" s="17"/>
      <c r="O33" s="17"/>
      <c r="P33" s="17"/>
      <c r="Q33" s="17"/>
      <c r="R33" s="17"/>
      <c r="S33" s="18"/>
      <c r="T33" s="17"/>
      <c r="U33" s="19"/>
      <c r="V33" s="17"/>
      <c r="W33" s="18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8"/>
      <c r="H34" s="17"/>
      <c r="I34" s="19"/>
      <c r="J34" s="17"/>
      <c r="K34" s="18"/>
      <c r="M34" s="16"/>
      <c r="N34" s="17"/>
      <c r="O34" s="17"/>
      <c r="P34" s="17"/>
      <c r="Q34" s="17"/>
      <c r="R34" s="17"/>
      <c r="S34" s="18"/>
      <c r="T34" s="17"/>
      <c r="U34" s="19"/>
      <c r="V34" s="17"/>
      <c r="W34" s="18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8"/>
      <c r="H35" s="17"/>
      <c r="I35" s="19"/>
      <c r="J35" s="17"/>
      <c r="K35" s="18"/>
      <c r="M35" s="16"/>
      <c r="N35" s="17"/>
      <c r="O35" s="17"/>
      <c r="P35" s="17"/>
      <c r="Q35" s="17"/>
      <c r="R35" s="17"/>
      <c r="S35" s="18"/>
      <c r="T35" s="17"/>
      <c r="U35" s="19"/>
      <c r="V35" s="17"/>
      <c r="W35" s="18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8"/>
      <c r="H36" s="17"/>
      <c r="I36" s="19"/>
      <c r="J36" s="17"/>
      <c r="K36" s="18"/>
      <c r="M36" s="16"/>
      <c r="N36" s="17"/>
      <c r="O36" s="17"/>
      <c r="P36" s="17"/>
      <c r="Q36" s="17"/>
      <c r="R36" s="17"/>
      <c r="S36" s="18"/>
      <c r="T36" s="17"/>
      <c r="U36" s="19"/>
      <c r="V36" s="17"/>
      <c r="W36" s="18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8"/>
      <c r="H37" s="17"/>
      <c r="I37" s="19"/>
      <c r="J37" s="17"/>
      <c r="K37" s="18"/>
      <c r="M37" s="16"/>
      <c r="N37" s="17"/>
      <c r="O37" s="17"/>
      <c r="P37" s="17"/>
      <c r="Q37" s="17"/>
      <c r="R37" s="17"/>
      <c r="S37" s="18"/>
      <c r="T37" s="17"/>
      <c r="U37" s="19"/>
      <c r="V37" s="17"/>
      <c r="W37" s="18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8"/>
      <c r="H38" s="17"/>
      <c r="I38" s="19"/>
      <c r="J38" s="17"/>
      <c r="K38" s="18"/>
      <c r="M38" s="16"/>
      <c r="N38" s="17"/>
      <c r="O38" s="17"/>
      <c r="P38" s="17"/>
      <c r="Q38" s="17"/>
      <c r="R38" s="17"/>
      <c r="S38" s="18"/>
      <c r="T38" s="17"/>
      <c r="U38" s="19"/>
      <c r="V38" s="17"/>
      <c r="W38" s="18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8"/>
      <c r="H39" s="17"/>
      <c r="I39" s="19"/>
      <c r="J39" s="17"/>
      <c r="K39" s="18"/>
      <c r="M39" s="16"/>
      <c r="N39" s="17"/>
      <c r="O39" s="17"/>
      <c r="P39" s="17"/>
      <c r="Q39" s="17"/>
      <c r="R39" s="17"/>
      <c r="S39" s="18"/>
      <c r="T39" s="17"/>
      <c r="U39" s="19"/>
      <c r="V39" s="17"/>
      <c r="W39" s="18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8"/>
      <c r="H40" s="17"/>
      <c r="I40" s="19"/>
      <c r="J40" s="17"/>
      <c r="K40" s="18"/>
      <c r="M40" s="16"/>
      <c r="N40" s="17"/>
      <c r="O40" s="17"/>
      <c r="P40" s="17"/>
      <c r="Q40" s="17"/>
      <c r="R40" s="17"/>
      <c r="S40" s="18"/>
      <c r="T40" s="17"/>
      <c r="U40" s="19"/>
      <c r="V40" s="17"/>
      <c r="W40" s="18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7"/>
      <c r="I41" s="19"/>
      <c r="J41" s="17"/>
      <c r="K41" s="19"/>
      <c r="M41" s="16"/>
      <c r="N41" s="17"/>
      <c r="O41" s="17"/>
      <c r="P41" s="17"/>
      <c r="Q41" s="17"/>
      <c r="R41" s="17"/>
      <c r="S41" s="18"/>
      <c r="T41" s="17"/>
      <c r="U41" s="19"/>
      <c r="V41" s="17"/>
      <c r="W41" s="18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9"/>
      <c r="H42" s="17"/>
      <c r="I42" s="19"/>
      <c r="J42" s="17"/>
      <c r="K42" s="19"/>
      <c r="M42" s="16"/>
      <c r="N42" s="17"/>
      <c r="O42" s="17"/>
      <c r="P42" s="17"/>
      <c r="Q42" s="17"/>
      <c r="R42" s="17"/>
      <c r="S42" s="19"/>
      <c r="T42" s="17"/>
      <c r="U42" s="19"/>
      <c r="V42" s="17"/>
      <c r="W42" s="19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9"/>
      <c r="H43" s="17"/>
      <c r="I43" s="19"/>
      <c r="J43" s="17"/>
      <c r="K43" s="19"/>
      <c r="M43" s="16"/>
      <c r="N43" s="17"/>
      <c r="O43" s="17"/>
      <c r="P43" s="17"/>
      <c r="Q43" s="17"/>
      <c r="R43" s="17"/>
      <c r="S43" s="19"/>
      <c r="T43" s="17"/>
      <c r="U43" s="19"/>
      <c r="V43" s="17"/>
      <c r="W43" s="19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9"/>
      <c r="H44" s="17"/>
      <c r="I44" s="19"/>
      <c r="J44" s="17"/>
      <c r="K44" s="19"/>
      <c r="M44" s="16"/>
      <c r="N44" s="17"/>
      <c r="O44" s="17"/>
      <c r="P44" s="17"/>
      <c r="Q44" s="17"/>
      <c r="R44" s="17"/>
      <c r="S44" s="19"/>
      <c r="T44" s="17"/>
      <c r="U44" s="19"/>
      <c r="V44" s="17"/>
      <c r="W44" s="19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19"/>
      <c r="H45" s="17"/>
      <c r="I45" s="19"/>
      <c r="J45" s="17"/>
      <c r="K45" s="19"/>
      <c r="M45" s="16"/>
      <c r="N45" s="17"/>
      <c r="O45" s="17"/>
      <c r="P45" s="17"/>
      <c r="Q45" s="17"/>
      <c r="R45" s="17"/>
      <c r="S45" s="19"/>
      <c r="T45" s="17"/>
      <c r="U45" s="19"/>
      <c r="V45" s="17"/>
      <c r="W45" s="19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9"/>
      <c r="H46" s="17"/>
      <c r="I46" s="19"/>
      <c r="J46" s="17"/>
      <c r="K46" s="19"/>
      <c r="M46" s="16"/>
      <c r="N46" s="17"/>
      <c r="O46" s="17"/>
      <c r="P46" s="17"/>
      <c r="Q46" s="17"/>
      <c r="R46" s="20"/>
      <c r="S46" s="19"/>
      <c r="T46" s="17"/>
      <c r="U46" s="19"/>
      <c r="V46" s="17"/>
      <c r="W46" s="19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9"/>
      <c r="H47" s="17"/>
      <c r="I47" s="17"/>
      <c r="J47" s="17"/>
      <c r="K47" s="19"/>
      <c r="M47" s="16"/>
      <c r="N47" s="17"/>
      <c r="O47" s="17"/>
      <c r="P47" s="17"/>
      <c r="Q47" s="17"/>
      <c r="R47" s="17"/>
      <c r="S47" s="19"/>
      <c r="T47" s="17"/>
      <c r="U47" s="19"/>
      <c r="V47" s="17"/>
      <c r="W47" s="19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7"/>
      <c r="I48" s="17"/>
      <c r="J48" s="17"/>
      <c r="K48" s="19"/>
      <c r="M48" s="16"/>
      <c r="N48" s="17"/>
      <c r="O48" s="17"/>
      <c r="P48" s="17"/>
      <c r="Q48" s="17"/>
      <c r="R48" s="17"/>
      <c r="S48" s="19"/>
      <c r="T48" s="17"/>
      <c r="U48" s="17"/>
      <c r="V48" s="17"/>
      <c r="W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7"/>
      <c r="I49" s="17"/>
      <c r="J49" s="17"/>
      <c r="K49" s="19"/>
      <c r="M49" s="16"/>
      <c r="N49" s="17"/>
      <c r="O49" s="17"/>
      <c r="P49" s="17"/>
      <c r="Q49" s="17"/>
      <c r="R49" s="17"/>
      <c r="S49" s="19"/>
      <c r="T49" s="17"/>
      <c r="U49" s="17"/>
      <c r="V49" s="17"/>
      <c r="W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7"/>
      <c r="I50" s="17"/>
      <c r="J50" s="17"/>
      <c r="K50" s="19"/>
      <c r="M50" s="16"/>
      <c r="N50" s="17"/>
      <c r="O50" s="17"/>
      <c r="P50" s="17"/>
      <c r="Q50" s="17"/>
      <c r="R50" s="17"/>
      <c r="S50" s="19"/>
      <c r="T50" s="17"/>
      <c r="U50" s="17"/>
      <c r="V50" s="17"/>
      <c r="W50" s="19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9"/>
      <c r="H51" s="17"/>
      <c r="I51" s="17"/>
      <c r="J51" s="17"/>
      <c r="K51" s="19"/>
      <c r="M51" s="16"/>
      <c r="N51" s="17"/>
      <c r="O51" s="17"/>
      <c r="P51" s="17"/>
      <c r="Q51" s="17"/>
      <c r="R51" s="17"/>
      <c r="S51" s="19"/>
      <c r="T51" s="17"/>
      <c r="U51" s="17"/>
      <c r="V51" s="17"/>
      <c r="W51" s="19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21" t="s">
        <v>13</v>
      </c>
      <c r="G52" s="22" t="n">
        <f aca="false">SUM(G3:G51)</f>
        <v>0</v>
      </c>
      <c r="H52" s="23"/>
      <c r="I52" s="24" t="n">
        <f aca="false">SUM(I3:I51)</f>
        <v>0</v>
      </c>
      <c r="J52" s="25"/>
      <c r="K52" s="22" t="n">
        <f aca="false">SUM(K3:K51)</f>
        <v>0</v>
      </c>
      <c r="M52" s="17"/>
      <c r="N52" s="17"/>
      <c r="O52" s="17"/>
      <c r="P52" s="17"/>
      <c r="Q52" s="17"/>
      <c r="R52" s="17"/>
      <c r="S52" s="19"/>
      <c r="T52" s="17"/>
      <c r="U52" s="17"/>
      <c r="V52" s="17"/>
      <c r="W52" s="19"/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21" t="s">
        <v>14</v>
      </c>
      <c r="G53" s="22" t="n">
        <f aca="false">I52+G52</f>
        <v>0</v>
      </c>
      <c r="H53" s="25" t="s">
        <v>15</v>
      </c>
      <c r="I53" s="22" t="n">
        <f aca="false">G54-I52</f>
        <v>0</v>
      </c>
      <c r="J53" s="25"/>
      <c r="K53" s="19"/>
      <c r="M53" s="17"/>
      <c r="N53" s="17"/>
      <c r="O53" s="17"/>
      <c r="P53" s="17"/>
      <c r="Q53" s="17"/>
      <c r="R53" s="21" t="s">
        <v>13</v>
      </c>
      <c r="S53" s="22" t="n">
        <f aca="false">SUM(S3:S52)</f>
        <v>0</v>
      </c>
      <c r="T53" s="23"/>
      <c r="U53" s="24" t="n">
        <f aca="false">SUM(U3:U52)</f>
        <v>0</v>
      </c>
      <c r="V53" s="25"/>
      <c r="W53" s="22" t="n">
        <f aca="false">SUM(W3:W52)</f>
        <v>0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21" t="s">
        <v>16</v>
      </c>
      <c r="G54" s="22" t="n">
        <f aca="false">G53*0.99</f>
        <v>0</v>
      </c>
      <c r="H54" s="17"/>
      <c r="I54" s="17"/>
      <c r="J54" s="17"/>
      <c r="K54" s="17"/>
      <c r="M54" s="17"/>
      <c r="N54" s="17"/>
      <c r="O54" s="17"/>
      <c r="P54" s="17"/>
      <c r="Q54" s="17"/>
      <c r="R54" s="21" t="s">
        <v>14</v>
      </c>
      <c r="S54" s="22" t="n">
        <f aca="false">U53+S53</f>
        <v>0</v>
      </c>
      <c r="T54" s="25" t="s">
        <v>15</v>
      </c>
      <c r="U54" s="22" t="n">
        <f aca="false">S55-U53</f>
        <v>0</v>
      </c>
      <c r="V54" s="25"/>
      <c r="W54" s="19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26" t="s">
        <v>17</v>
      </c>
      <c r="G55" s="26"/>
      <c r="H55" s="26"/>
      <c r="I55" s="26"/>
      <c r="J55" s="27" t="n">
        <f aca="false">I53-K52</f>
        <v>0</v>
      </c>
      <c r="K55" s="17"/>
      <c r="M55" s="17"/>
      <c r="N55" s="17"/>
      <c r="O55" s="17"/>
      <c r="P55" s="17"/>
      <c r="Q55" s="17"/>
      <c r="R55" s="21" t="s">
        <v>16</v>
      </c>
      <c r="S55" s="22" t="n">
        <f aca="false">S54*0.99</f>
        <v>0</v>
      </c>
      <c r="T55" s="17"/>
      <c r="U55" s="17"/>
      <c r="V55" s="17"/>
      <c r="W55" s="17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27"/>
      <c r="K56" s="17"/>
      <c r="M56" s="17"/>
      <c r="N56" s="17"/>
      <c r="O56" s="17"/>
      <c r="P56" s="17"/>
      <c r="Q56" s="17"/>
      <c r="R56" s="26" t="s">
        <v>17</v>
      </c>
      <c r="S56" s="26"/>
      <c r="T56" s="26"/>
      <c r="U56" s="26"/>
      <c r="V56" s="27" t="n">
        <f aca="false">U54-W53</f>
        <v>0</v>
      </c>
      <c r="W56" s="17"/>
    </row>
    <row r="57" customFormat="false" ht="15" hidden="false" customHeight="false" outlineLevel="0" collapsed="false">
      <c r="M57" s="17"/>
      <c r="N57" s="17"/>
      <c r="O57" s="17"/>
      <c r="P57" s="17"/>
      <c r="Q57" s="17"/>
      <c r="R57" s="17"/>
      <c r="S57" s="17"/>
      <c r="T57" s="17"/>
      <c r="U57" s="17"/>
      <c r="V57" s="27"/>
      <c r="W57" s="17"/>
    </row>
    <row r="63" customFormat="false" ht="28.5" hidden="false" customHeight="false" outlineLevel="0" collapsed="false">
      <c r="A63" s="1"/>
      <c r="B63" s="2"/>
      <c r="C63" s="2"/>
      <c r="D63" s="3" t="s">
        <v>18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19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8"/>
      <c r="B65" s="12"/>
      <c r="C65" s="12"/>
      <c r="D65" s="12"/>
      <c r="E65" s="12"/>
      <c r="F65" s="12"/>
      <c r="G65" s="28"/>
      <c r="H65" s="28"/>
      <c r="I65" s="29"/>
      <c r="J65" s="14"/>
      <c r="K65" s="29"/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8"/>
      <c r="B66" s="12"/>
      <c r="C66" s="12"/>
      <c r="D66" s="12"/>
      <c r="E66" s="12"/>
      <c r="F66" s="12"/>
      <c r="G66" s="28"/>
      <c r="H66" s="28"/>
      <c r="I66" s="29"/>
      <c r="J66" s="12"/>
      <c r="K66" s="29"/>
      <c r="M66" s="8"/>
      <c r="N66" s="9"/>
      <c r="O66" s="9"/>
      <c r="P66" s="9"/>
      <c r="Q66" s="9"/>
      <c r="R66" s="12"/>
      <c r="S66" s="10"/>
      <c r="T66" s="9"/>
      <c r="U66" s="11"/>
      <c r="V66" s="12"/>
      <c r="W66" s="10"/>
    </row>
    <row r="67" customFormat="false" ht="15" hidden="false" customHeight="false" outlineLevel="0" collapsed="false">
      <c r="A67" s="8"/>
      <c r="B67" s="12"/>
      <c r="C67" s="12"/>
      <c r="D67" s="12"/>
      <c r="E67" s="12"/>
      <c r="F67" s="12"/>
      <c r="G67" s="28"/>
      <c r="H67" s="28"/>
      <c r="I67" s="29"/>
      <c r="J67" s="12"/>
      <c r="K67" s="29"/>
      <c r="M67" s="8"/>
      <c r="N67" s="9"/>
      <c r="O67" s="9"/>
      <c r="P67" s="9"/>
      <c r="Q67" s="9"/>
      <c r="R67" s="12"/>
      <c r="S67" s="10"/>
      <c r="T67" s="9"/>
      <c r="U67" s="11"/>
      <c r="V67" s="12"/>
      <c r="W67" s="10"/>
      <c r="Y67" s="1"/>
      <c r="Z67" s="30"/>
      <c r="AA67" s="30"/>
      <c r="AB67" s="30"/>
      <c r="AC67" s="30"/>
      <c r="AD67" s="30"/>
      <c r="AE67" s="31"/>
      <c r="AF67" s="30"/>
      <c r="AG67" s="30"/>
      <c r="AH67" s="30"/>
    </row>
    <row r="68" customFormat="false" ht="15" hidden="false" customHeight="false" outlineLevel="0" collapsed="false">
      <c r="A68" s="8"/>
      <c r="B68" s="12"/>
      <c r="C68" s="12"/>
      <c r="D68" s="12"/>
      <c r="E68" s="12"/>
      <c r="F68" s="12"/>
      <c r="G68" s="28"/>
      <c r="H68" s="28"/>
      <c r="I68" s="29"/>
      <c r="J68" s="12"/>
      <c r="K68" s="29"/>
      <c r="M68" s="8"/>
      <c r="N68" s="9"/>
      <c r="O68" s="9"/>
      <c r="P68" s="9"/>
      <c r="Q68" s="9"/>
      <c r="R68" s="32"/>
      <c r="S68" s="10"/>
      <c r="T68" s="9"/>
      <c r="U68" s="11"/>
      <c r="V68" s="9"/>
      <c r="W68" s="10"/>
      <c r="Y68" s="1"/>
      <c r="AD68" s="33"/>
      <c r="AE68" s="34"/>
      <c r="AG68" s="35"/>
      <c r="AH68" s="34"/>
    </row>
    <row r="69" customFormat="false" ht="15" hidden="false" customHeight="false" outlineLevel="0" collapsed="false">
      <c r="A69" s="8"/>
      <c r="B69" s="12"/>
      <c r="C69" s="12"/>
      <c r="D69" s="12"/>
      <c r="E69" s="12"/>
      <c r="F69" s="12"/>
      <c r="G69" s="28"/>
      <c r="H69" s="28"/>
      <c r="I69" s="29"/>
      <c r="J69" s="12"/>
      <c r="K69" s="29"/>
      <c r="M69" s="8"/>
      <c r="N69" s="9"/>
      <c r="O69" s="9"/>
      <c r="P69" s="9"/>
      <c r="Q69" s="9"/>
      <c r="R69" s="9"/>
      <c r="S69" s="10"/>
      <c r="T69" s="9"/>
      <c r="U69" s="11"/>
      <c r="V69" s="9"/>
      <c r="W69" s="10"/>
      <c r="Y69" s="1"/>
      <c r="AE69" s="34"/>
      <c r="AG69" s="35"/>
      <c r="AH69" s="34"/>
    </row>
    <row r="70" customFormat="false" ht="15" hidden="false" customHeight="false" outlineLevel="0" collapsed="false">
      <c r="A70" s="8"/>
      <c r="B70" s="12"/>
      <c r="C70" s="12"/>
      <c r="D70" s="12"/>
      <c r="E70" s="12"/>
      <c r="F70" s="12"/>
      <c r="G70" s="28"/>
      <c r="H70" s="28"/>
      <c r="I70" s="29"/>
      <c r="J70" s="12"/>
      <c r="K70" s="29"/>
      <c r="M70" s="8"/>
      <c r="N70" s="9"/>
      <c r="O70" s="9"/>
      <c r="P70" s="9"/>
      <c r="Q70" s="9"/>
      <c r="R70" s="9"/>
      <c r="S70" s="10"/>
      <c r="T70" s="9"/>
      <c r="U70" s="11"/>
      <c r="V70" s="9"/>
      <c r="W70" s="10"/>
      <c r="Y70" s="1"/>
      <c r="AE70" s="34"/>
      <c r="AG70" s="35"/>
      <c r="AH70" s="34"/>
    </row>
    <row r="71" customFormat="false" ht="15" hidden="false" customHeight="false" outlineLevel="0" collapsed="false">
      <c r="A71" s="8"/>
      <c r="B71" s="12"/>
      <c r="C71" s="12"/>
      <c r="D71" s="12"/>
      <c r="E71" s="12"/>
      <c r="F71" s="12"/>
      <c r="G71" s="28"/>
      <c r="H71" s="28"/>
      <c r="I71" s="29"/>
      <c r="J71" s="12"/>
      <c r="K71" s="29"/>
      <c r="M71" s="8"/>
      <c r="N71" s="9"/>
      <c r="O71" s="9"/>
      <c r="P71" s="9"/>
      <c r="Q71" s="9"/>
      <c r="R71" s="9"/>
      <c r="S71" s="10"/>
      <c r="T71" s="9"/>
      <c r="U71" s="11"/>
      <c r="V71" s="9"/>
      <c r="W71" s="10"/>
      <c r="Y71" s="1"/>
      <c r="AE71" s="34"/>
      <c r="AG71" s="35"/>
      <c r="AH71" s="34"/>
    </row>
    <row r="72" customFormat="false" ht="15" hidden="false" customHeight="false" outlineLevel="0" collapsed="false">
      <c r="A72" s="8"/>
      <c r="B72" s="9"/>
      <c r="C72" s="9"/>
      <c r="D72" s="9"/>
      <c r="E72" s="9"/>
      <c r="F72" s="12"/>
      <c r="G72" s="36"/>
      <c r="H72" s="9"/>
      <c r="I72" s="11"/>
      <c r="J72" s="12"/>
      <c r="K72" s="36"/>
      <c r="M72" s="8"/>
      <c r="N72" s="9"/>
      <c r="O72" s="9"/>
      <c r="P72" s="9"/>
      <c r="Q72" s="9"/>
      <c r="R72" s="9"/>
      <c r="S72" s="10"/>
      <c r="T72" s="9"/>
      <c r="U72" s="11"/>
      <c r="V72" s="9"/>
      <c r="W72" s="10"/>
      <c r="Y72" s="1"/>
      <c r="AE72" s="34"/>
      <c r="AG72" s="35"/>
      <c r="AH72" s="34"/>
    </row>
    <row r="73" customFormat="false" ht="15" hidden="false" customHeight="false" outlineLevel="0" collapsed="false">
      <c r="A73" s="8"/>
      <c r="B73" s="9"/>
      <c r="C73" s="9"/>
      <c r="D73" s="9"/>
      <c r="E73" s="9"/>
      <c r="F73" s="12"/>
      <c r="G73" s="36"/>
      <c r="H73" s="9"/>
      <c r="I73" s="11"/>
      <c r="J73" s="12"/>
      <c r="K73" s="36"/>
      <c r="M73" s="8"/>
      <c r="N73" s="9"/>
      <c r="O73" s="9"/>
      <c r="P73" s="9"/>
      <c r="Q73" s="9"/>
      <c r="R73" s="9"/>
      <c r="S73" s="10"/>
      <c r="T73" s="9"/>
      <c r="U73" s="11"/>
      <c r="V73" s="9"/>
      <c r="W73" s="10"/>
      <c r="Y73" s="1"/>
      <c r="AE73" s="34"/>
      <c r="AG73" s="35"/>
      <c r="AH73" s="34"/>
    </row>
    <row r="74" customFormat="false" ht="15" hidden="false" customHeight="false" outlineLevel="0" collapsed="false">
      <c r="A74" s="8"/>
      <c r="B74" s="9"/>
      <c r="C74" s="9"/>
      <c r="D74" s="9"/>
      <c r="E74" s="9"/>
      <c r="F74" s="12"/>
      <c r="G74" s="36"/>
      <c r="H74" s="9"/>
      <c r="I74" s="11"/>
      <c r="J74" s="12"/>
      <c r="K74" s="36"/>
      <c r="M74" s="8"/>
      <c r="N74" s="9"/>
      <c r="O74" s="9"/>
      <c r="P74" s="9"/>
      <c r="Q74" s="9"/>
      <c r="R74" s="9"/>
      <c r="S74" s="10"/>
      <c r="T74" s="9"/>
      <c r="U74" s="11"/>
      <c r="V74" s="9"/>
      <c r="W74" s="10"/>
      <c r="Y74" s="1"/>
      <c r="AE74" s="34"/>
      <c r="AG74" s="35"/>
      <c r="AH74" s="34"/>
    </row>
    <row r="75" customFormat="false" ht="15" hidden="false" customHeight="false" outlineLevel="0" collapsed="false">
      <c r="A75" s="8"/>
      <c r="B75" s="9"/>
      <c r="C75" s="9"/>
      <c r="D75" s="9"/>
      <c r="E75" s="9"/>
      <c r="F75" s="12"/>
      <c r="G75" s="36"/>
      <c r="H75" s="9"/>
      <c r="I75" s="11"/>
      <c r="J75" s="12"/>
      <c r="K75" s="36"/>
      <c r="M75" s="8"/>
      <c r="N75" s="9"/>
      <c r="O75" s="9"/>
      <c r="P75" s="9"/>
      <c r="Q75" s="9"/>
      <c r="R75" s="9"/>
      <c r="S75" s="10"/>
      <c r="T75" s="9"/>
      <c r="U75" s="11"/>
      <c r="V75" s="9"/>
      <c r="W75" s="10"/>
      <c r="Y75" s="1"/>
      <c r="AE75" s="34"/>
      <c r="AG75" s="35"/>
      <c r="AH75" s="34"/>
    </row>
    <row r="76" customFormat="false" ht="15" hidden="false" customHeight="false" outlineLevel="0" collapsed="false">
      <c r="A76" s="8"/>
      <c r="B76" s="9"/>
      <c r="C76" s="9"/>
      <c r="D76" s="9"/>
      <c r="E76" s="9"/>
      <c r="F76" s="12"/>
      <c r="G76" s="36"/>
      <c r="H76" s="9"/>
      <c r="I76" s="11"/>
      <c r="J76" s="12"/>
      <c r="K76" s="36"/>
      <c r="M76" s="8"/>
      <c r="N76" s="9"/>
      <c r="O76" s="9"/>
      <c r="P76" s="9"/>
      <c r="Q76" s="9"/>
      <c r="R76" s="9"/>
      <c r="S76" s="10"/>
      <c r="T76" s="9"/>
      <c r="U76" s="11"/>
      <c r="V76" s="9"/>
      <c r="W76" s="10"/>
      <c r="Y76" s="1"/>
      <c r="AE76" s="34"/>
      <c r="AG76" s="35"/>
      <c r="AH76" s="34"/>
    </row>
    <row r="77" customFormat="false" ht="15" hidden="false" customHeight="false" outlineLevel="0" collapsed="false">
      <c r="A77" s="8"/>
      <c r="B77" s="9"/>
      <c r="C77" s="9"/>
      <c r="D77" s="9"/>
      <c r="E77" s="9"/>
      <c r="F77" s="12"/>
      <c r="G77" s="36"/>
      <c r="H77" s="9"/>
      <c r="I77" s="11"/>
      <c r="J77" s="12"/>
      <c r="K77" s="36"/>
      <c r="M77" s="8"/>
      <c r="N77" s="9"/>
      <c r="O77" s="9"/>
      <c r="P77" s="9"/>
      <c r="Q77" s="9"/>
      <c r="R77" s="9"/>
      <c r="S77" s="10"/>
      <c r="T77" s="9"/>
      <c r="U77" s="11"/>
      <c r="V77" s="9"/>
      <c r="W77" s="10"/>
      <c r="Y77" s="1"/>
      <c r="AE77" s="34"/>
      <c r="AG77" s="35"/>
      <c r="AH77" s="34"/>
    </row>
    <row r="78" customFormat="false" ht="15" hidden="false" customHeight="false" outlineLevel="0" collapsed="false">
      <c r="A78" s="8"/>
      <c r="B78" s="9"/>
      <c r="C78" s="9"/>
      <c r="D78" s="9"/>
      <c r="E78" s="9"/>
      <c r="F78" s="12"/>
      <c r="G78" s="36"/>
      <c r="H78" s="29"/>
      <c r="I78" s="11"/>
      <c r="J78" s="12"/>
      <c r="K78" s="36"/>
      <c r="M78" s="8"/>
      <c r="N78" s="9"/>
      <c r="O78" s="9"/>
      <c r="P78" s="9"/>
      <c r="Q78" s="9"/>
      <c r="R78" s="9"/>
      <c r="S78" s="10"/>
      <c r="T78" s="9"/>
      <c r="U78" s="11"/>
      <c r="V78" s="9"/>
      <c r="W78" s="10"/>
      <c r="Y78" s="1"/>
      <c r="AE78" s="34"/>
      <c r="AG78" s="35"/>
      <c r="AH78" s="34"/>
    </row>
    <row r="79" customFormat="false" ht="15" hidden="false" customHeight="false" outlineLevel="0" collapsed="false">
      <c r="A79" s="8"/>
      <c r="B79" s="9"/>
      <c r="C79" s="9"/>
      <c r="D79" s="9"/>
      <c r="E79" s="9"/>
      <c r="F79" s="12"/>
      <c r="G79" s="36"/>
      <c r="H79" s="9"/>
      <c r="I79" s="11"/>
      <c r="J79" s="12"/>
      <c r="K79" s="36"/>
      <c r="M79" s="8"/>
      <c r="N79" s="9"/>
      <c r="O79" s="9"/>
      <c r="P79" s="9"/>
      <c r="Q79" s="9"/>
      <c r="R79" s="9"/>
      <c r="S79" s="10"/>
      <c r="T79" s="9"/>
      <c r="U79" s="11"/>
      <c r="V79" s="9"/>
      <c r="W79" s="10"/>
      <c r="Y79" s="1"/>
      <c r="AE79" s="34"/>
      <c r="AG79" s="35"/>
      <c r="AH79" s="34"/>
    </row>
    <row r="80" customFormat="false" ht="15" hidden="false" customHeight="false" outlineLevel="0" collapsed="false">
      <c r="A80" s="8"/>
      <c r="B80" s="9"/>
      <c r="C80" s="9"/>
      <c r="D80" s="9"/>
      <c r="E80" s="9"/>
      <c r="F80" s="12"/>
      <c r="G80" s="36"/>
      <c r="H80" s="9"/>
      <c r="I80" s="11"/>
      <c r="J80" s="12"/>
      <c r="K80" s="36"/>
      <c r="M80" s="8"/>
      <c r="N80" s="9"/>
      <c r="O80" s="9"/>
      <c r="P80" s="9"/>
      <c r="Q80" s="9"/>
      <c r="R80" s="9"/>
      <c r="S80" s="10"/>
      <c r="T80" s="9"/>
      <c r="U80" s="11"/>
      <c r="V80" s="9"/>
      <c r="W80" s="10"/>
      <c r="Y80" s="1"/>
      <c r="Z80" s="30"/>
      <c r="AA80" s="30"/>
      <c r="AB80" s="30"/>
      <c r="AC80" s="30"/>
      <c r="AD80" s="30"/>
      <c r="AE80" s="31"/>
      <c r="AF80" s="30"/>
      <c r="AG80" s="30"/>
      <c r="AH80" s="30"/>
    </row>
    <row r="81" customFormat="false" ht="15" hidden="false" customHeight="false" outlineLevel="0" collapsed="false">
      <c r="A81" s="8"/>
      <c r="B81" s="9"/>
      <c r="C81" s="9"/>
      <c r="D81" s="9"/>
      <c r="E81" s="9"/>
      <c r="F81" s="12"/>
      <c r="G81" s="10"/>
      <c r="H81" s="9"/>
      <c r="I81" s="11"/>
      <c r="J81" s="12"/>
      <c r="K81" s="10"/>
      <c r="M81" s="8"/>
      <c r="N81" s="9"/>
      <c r="O81" s="9"/>
      <c r="P81" s="9"/>
      <c r="Q81" s="9"/>
      <c r="R81" s="9"/>
      <c r="S81" s="10"/>
      <c r="T81" s="9"/>
      <c r="U81" s="11"/>
      <c r="V81" s="12"/>
      <c r="W81" s="10"/>
      <c r="Y81" s="1"/>
      <c r="AE81" s="34"/>
      <c r="AG81" s="35"/>
      <c r="AH81" s="34"/>
    </row>
    <row r="82" customFormat="false" ht="15" hidden="false" customHeight="false" outlineLevel="0" collapsed="false">
      <c r="A82" s="8"/>
      <c r="B82" s="9"/>
      <c r="C82" s="9"/>
      <c r="D82" s="9"/>
      <c r="E82" s="9"/>
      <c r="F82" s="12"/>
      <c r="G82" s="10"/>
      <c r="H82" s="9"/>
      <c r="I82" s="11"/>
      <c r="J82" s="12"/>
      <c r="K82" s="10"/>
      <c r="M82" s="8"/>
      <c r="N82" s="9"/>
      <c r="O82" s="9"/>
      <c r="P82" s="9"/>
      <c r="Q82" s="9"/>
      <c r="R82" s="9"/>
      <c r="S82" s="10"/>
      <c r="T82" s="9"/>
      <c r="U82" s="11"/>
      <c r="V82" s="12"/>
      <c r="W82" s="10"/>
      <c r="Y82" s="1"/>
      <c r="AE82" s="34"/>
      <c r="AG82" s="35"/>
      <c r="AH82" s="34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0"/>
      <c r="H83" s="9"/>
      <c r="I83" s="11"/>
      <c r="J83" s="12"/>
      <c r="K83" s="10"/>
      <c r="M83" s="8"/>
      <c r="N83" s="9"/>
      <c r="O83" s="9"/>
      <c r="P83" s="9"/>
      <c r="Q83" s="9"/>
      <c r="R83" s="9"/>
      <c r="S83" s="10"/>
      <c r="T83" s="9"/>
      <c r="U83" s="11"/>
      <c r="V83" s="12"/>
      <c r="W83" s="10"/>
      <c r="Y83" s="1"/>
      <c r="AE83" s="34"/>
      <c r="AG83" s="35"/>
      <c r="AH83" s="34"/>
    </row>
    <row r="84" customFormat="false" ht="15" hidden="false" customHeight="false" outlineLevel="0" collapsed="false">
      <c r="A84" s="8"/>
      <c r="B84" s="9"/>
      <c r="C84" s="9"/>
      <c r="D84" s="9"/>
      <c r="E84" s="9"/>
      <c r="F84" s="12"/>
      <c r="G84" s="10"/>
      <c r="H84" s="9"/>
      <c r="I84" s="11"/>
      <c r="J84" s="12"/>
      <c r="K84" s="10"/>
      <c r="M84" s="8"/>
      <c r="N84" s="9"/>
      <c r="O84" s="9"/>
      <c r="P84" s="9"/>
      <c r="Q84" s="9"/>
      <c r="R84" s="9"/>
      <c r="S84" s="10"/>
      <c r="T84" s="9"/>
      <c r="U84" s="11"/>
      <c r="V84" s="12"/>
      <c r="W84" s="10"/>
      <c r="Y84" s="1"/>
      <c r="AE84" s="34"/>
      <c r="AG84" s="35"/>
      <c r="AH84" s="34"/>
    </row>
    <row r="85" customFormat="false" ht="15" hidden="false" customHeight="false" outlineLevel="0" collapsed="false">
      <c r="A85" s="8"/>
      <c r="B85" s="9"/>
      <c r="C85" s="9"/>
      <c r="D85" s="9"/>
      <c r="E85" s="9"/>
      <c r="F85" s="12"/>
      <c r="G85" s="10"/>
      <c r="H85" s="9"/>
      <c r="I85" s="11"/>
      <c r="J85" s="12"/>
      <c r="K85" s="10"/>
      <c r="M85" s="8"/>
      <c r="N85" s="9"/>
      <c r="O85" s="9"/>
      <c r="P85" s="9"/>
      <c r="Q85" s="9"/>
      <c r="R85" s="9"/>
      <c r="S85" s="10"/>
      <c r="T85" s="9"/>
      <c r="U85" s="11"/>
      <c r="V85" s="12"/>
      <c r="W85" s="10"/>
      <c r="Y85" s="1"/>
      <c r="AE85" s="34"/>
      <c r="AG85" s="35"/>
      <c r="AH85" s="34"/>
    </row>
    <row r="86" customFormat="false" ht="15" hidden="false" customHeight="false" outlineLevel="0" collapsed="false">
      <c r="A86" s="8"/>
      <c r="B86" s="9"/>
      <c r="C86" s="9"/>
      <c r="D86" s="9"/>
      <c r="E86" s="9"/>
      <c r="F86" s="12"/>
      <c r="G86" s="10"/>
      <c r="H86" s="9"/>
      <c r="I86" s="11"/>
      <c r="J86" s="12"/>
      <c r="K86" s="10"/>
      <c r="M86" s="8"/>
      <c r="N86" s="9"/>
      <c r="O86" s="9"/>
      <c r="P86" s="9"/>
      <c r="Q86" s="9"/>
      <c r="R86" s="9"/>
      <c r="S86" s="10"/>
      <c r="T86" s="9"/>
      <c r="U86" s="11"/>
      <c r="V86" s="12"/>
      <c r="W86" s="10"/>
      <c r="Y86" s="1"/>
      <c r="AE86" s="34"/>
      <c r="AG86" s="35"/>
      <c r="AH86" s="34"/>
    </row>
    <row r="87" customFormat="false" ht="15" hidden="false" customHeight="false" outlineLevel="0" collapsed="false">
      <c r="A87" s="8"/>
      <c r="B87" s="9"/>
      <c r="C87" s="9"/>
      <c r="D87" s="9"/>
      <c r="E87" s="9"/>
      <c r="F87" s="12"/>
      <c r="G87" s="10"/>
      <c r="H87" s="9"/>
      <c r="I87" s="11"/>
      <c r="J87" s="12"/>
      <c r="K87" s="10"/>
      <c r="M87" s="8"/>
      <c r="N87" s="9"/>
      <c r="O87" s="9"/>
      <c r="P87" s="9"/>
      <c r="Q87" s="9"/>
      <c r="R87" s="9"/>
      <c r="S87" s="10"/>
      <c r="T87" s="9"/>
      <c r="U87" s="11"/>
      <c r="V87" s="12"/>
      <c r="W87" s="10"/>
      <c r="Y87" s="1"/>
      <c r="AE87" s="34"/>
      <c r="AG87" s="35"/>
      <c r="AH87" s="34"/>
    </row>
    <row r="88" customFormat="false" ht="15" hidden="false" customHeight="false" outlineLevel="0" collapsed="false">
      <c r="A88" s="8"/>
      <c r="B88" s="9"/>
      <c r="C88" s="9"/>
      <c r="D88" s="9"/>
      <c r="E88" s="9"/>
      <c r="F88" s="12"/>
      <c r="G88" s="10"/>
      <c r="H88" s="9"/>
      <c r="I88" s="11"/>
      <c r="J88" s="12"/>
      <c r="K88" s="10"/>
      <c r="M88" s="8"/>
      <c r="N88" s="9"/>
      <c r="O88" s="9"/>
      <c r="P88" s="9"/>
      <c r="Q88" s="9"/>
      <c r="R88" s="12"/>
      <c r="S88" s="10"/>
      <c r="T88" s="9"/>
      <c r="U88" s="11"/>
      <c r="V88" s="9"/>
      <c r="W88" s="10"/>
      <c r="X88" s="37"/>
      <c r="Y88" s="1"/>
      <c r="AE88" s="34"/>
      <c r="AG88" s="35"/>
      <c r="AH88" s="34"/>
    </row>
    <row r="89" customFormat="false" ht="15" hidden="false" customHeight="false" outlineLevel="0" collapsed="false">
      <c r="A89" s="8"/>
      <c r="B89" s="9"/>
      <c r="C89" s="9"/>
      <c r="D89" s="9"/>
      <c r="E89" s="9"/>
      <c r="F89" s="12"/>
      <c r="G89" s="10"/>
      <c r="H89" s="9"/>
      <c r="I89" s="11"/>
      <c r="J89" s="12"/>
      <c r="K89" s="10"/>
      <c r="M89" s="8"/>
      <c r="N89" s="9"/>
      <c r="O89" s="9"/>
      <c r="P89" s="9"/>
      <c r="Q89" s="9"/>
      <c r="R89" s="12"/>
      <c r="S89" s="10"/>
      <c r="T89" s="9"/>
      <c r="U89" s="11"/>
      <c r="V89" s="9"/>
      <c r="W89" s="10"/>
      <c r="Y89" s="1"/>
      <c r="AE89" s="34"/>
      <c r="AG89" s="35"/>
      <c r="AH89" s="34"/>
    </row>
    <row r="90" customFormat="false" ht="15" hidden="false" customHeight="false" outlineLevel="0" collapsed="false">
      <c r="A90" s="8"/>
      <c r="B90" s="9"/>
      <c r="C90" s="9"/>
      <c r="D90" s="9"/>
      <c r="E90" s="9"/>
      <c r="F90" s="12"/>
      <c r="G90" s="10"/>
      <c r="H90" s="9"/>
      <c r="I90" s="11"/>
      <c r="J90" s="12"/>
      <c r="K90" s="10"/>
      <c r="M90" s="8"/>
      <c r="N90" s="9"/>
      <c r="O90" s="9"/>
      <c r="P90" s="9"/>
      <c r="Q90" s="9"/>
      <c r="R90" s="12"/>
      <c r="S90" s="10"/>
      <c r="T90" s="9"/>
      <c r="U90" s="11"/>
      <c r="V90" s="9"/>
      <c r="W90" s="10"/>
      <c r="AE90" s="35"/>
      <c r="AG90" s="35"/>
    </row>
    <row r="91" customFormat="false" ht="15" hidden="false" customHeight="false" outlineLevel="0" collapsed="false">
      <c r="A91" s="8"/>
      <c r="B91" s="9"/>
      <c r="C91" s="9"/>
      <c r="D91" s="9"/>
      <c r="E91" s="9"/>
      <c r="F91" s="12"/>
      <c r="G91" s="10"/>
      <c r="H91" s="9"/>
      <c r="I91" s="11"/>
      <c r="J91" s="12"/>
      <c r="K91" s="10"/>
      <c r="M91" s="8"/>
      <c r="N91" s="9"/>
      <c r="O91" s="9"/>
      <c r="P91" s="9"/>
      <c r="Q91" s="9"/>
      <c r="R91" s="12"/>
      <c r="S91" s="10"/>
      <c r="T91" s="9"/>
      <c r="U91" s="11"/>
      <c r="V91" s="9"/>
      <c r="W91" s="10"/>
    </row>
    <row r="92" customFormat="false" ht="15" hidden="false" customHeight="false" outlineLevel="0" collapsed="false">
      <c r="A92" s="8"/>
      <c r="B92" s="9"/>
      <c r="C92" s="9"/>
      <c r="D92" s="9"/>
      <c r="E92" s="9"/>
      <c r="F92" s="12"/>
      <c r="G92" s="10"/>
      <c r="H92" s="9"/>
      <c r="I92" s="11"/>
      <c r="J92" s="12"/>
      <c r="K92" s="10"/>
      <c r="M92" s="8"/>
      <c r="N92" s="9"/>
      <c r="O92" s="9"/>
      <c r="P92" s="9"/>
      <c r="Q92" s="9"/>
      <c r="R92" s="12"/>
      <c r="S92" s="10"/>
      <c r="T92" s="9"/>
      <c r="U92" s="11"/>
      <c r="V92" s="9"/>
      <c r="W92" s="10"/>
    </row>
    <row r="93" customFormat="false" ht="15" hidden="false" customHeight="false" outlineLevel="0" collapsed="false">
      <c r="A93" s="8"/>
      <c r="B93" s="9"/>
      <c r="C93" s="9"/>
      <c r="D93" s="9"/>
      <c r="E93" s="9"/>
      <c r="F93" s="12"/>
      <c r="G93" s="10"/>
      <c r="H93" s="9"/>
      <c r="I93" s="11"/>
      <c r="J93" s="12"/>
      <c r="K93" s="10"/>
      <c r="M93" s="8"/>
      <c r="N93" s="9"/>
      <c r="O93" s="9"/>
      <c r="P93" s="9"/>
      <c r="Q93" s="9"/>
      <c r="R93" s="12"/>
      <c r="S93" s="10"/>
      <c r="T93" s="9"/>
      <c r="U93" s="11"/>
      <c r="V93" s="9"/>
      <c r="W93" s="10"/>
    </row>
    <row r="94" customFormat="false" ht="15" hidden="false" customHeight="false" outlineLevel="0" collapsed="false">
      <c r="A94" s="8"/>
      <c r="B94" s="9"/>
      <c r="C94" s="9"/>
      <c r="D94" s="9"/>
      <c r="E94" s="9"/>
      <c r="F94" s="12"/>
      <c r="G94" s="10"/>
      <c r="H94" s="9"/>
      <c r="I94" s="11"/>
      <c r="J94" s="12"/>
      <c r="K94" s="10"/>
      <c r="M94" s="8"/>
      <c r="N94" s="9"/>
      <c r="O94" s="9"/>
      <c r="P94" s="9"/>
      <c r="Q94" s="9"/>
      <c r="R94" s="12"/>
      <c r="S94" s="10"/>
      <c r="T94" s="9"/>
      <c r="U94" s="11"/>
      <c r="V94" s="9"/>
      <c r="W94" s="10"/>
    </row>
    <row r="95" customFormat="false" ht="15" hidden="false" customHeight="false" outlineLevel="0" collapsed="false">
      <c r="A95" s="8"/>
      <c r="B95" s="9"/>
      <c r="C95" s="9"/>
      <c r="D95" s="9"/>
      <c r="E95" s="9"/>
      <c r="F95" s="12"/>
      <c r="G95" s="10"/>
      <c r="H95" s="9"/>
      <c r="I95" s="11"/>
      <c r="J95" s="12"/>
      <c r="K95" s="10"/>
      <c r="M95" s="8"/>
      <c r="N95" s="9"/>
      <c r="O95" s="9"/>
      <c r="P95" s="9"/>
      <c r="Q95" s="9"/>
      <c r="R95" s="12"/>
      <c r="S95" s="10"/>
      <c r="T95" s="9"/>
      <c r="U95" s="11"/>
      <c r="V95" s="9"/>
      <c r="W95" s="10"/>
    </row>
    <row r="96" customFormat="false" ht="15" hidden="false" customHeight="false" outlineLevel="0" collapsed="false">
      <c r="A96" s="8"/>
      <c r="B96" s="9"/>
      <c r="C96" s="9"/>
      <c r="D96" s="9"/>
      <c r="E96" s="9"/>
      <c r="F96" s="12"/>
      <c r="G96" s="10"/>
      <c r="H96" s="9"/>
      <c r="I96" s="11"/>
      <c r="J96" s="12"/>
      <c r="K96" s="10"/>
      <c r="M96" s="8"/>
      <c r="N96" s="9"/>
      <c r="O96" s="9"/>
      <c r="P96" s="9"/>
      <c r="Q96" s="9"/>
      <c r="R96" s="9"/>
      <c r="S96" s="10"/>
      <c r="T96" s="9"/>
      <c r="U96" s="11"/>
      <c r="V96" s="12"/>
      <c r="W96" s="10"/>
    </row>
    <row r="97" customFormat="false" ht="15" hidden="false" customHeight="false" outlineLevel="0" collapsed="false">
      <c r="A97" s="8"/>
      <c r="B97" s="9"/>
      <c r="C97" s="9"/>
      <c r="D97" s="9"/>
      <c r="E97" s="9"/>
      <c r="F97" s="12"/>
      <c r="G97" s="10"/>
      <c r="H97" s="9"/>
      <c r="I97" s="11"/>
      <c r="J97" s="12"/>
      <c r="K97" s="10"/>
      <c r="M97" s="8"/>
      <c r="N97" s="9"/>
      <c r="O97" s="9"/>
      <c r="P97" s="9"/>
      <c r="Q97" s="9"/>
      <c r="R97" s="12"/>
      <c r="S97" s="10"/>
      <c r="T97" s="9"/>
      <c r="U97" s="11"/>
      <c r="V97" s="9"/>
      <c r="W97" s="10"/>
    </row>
    <row r="98" customFormat="false" ht="15" hidden="false" customHeight="false" outlineLevel="0" collapsed="false">
      <c r="A98" s="8"/>
      <c r="B98" s="9"/>
      <c r="C98" s="9"/>
      <c r="D98" s="9"/>
      <c r="E98" s="9"/>
      <c r="F98" s="12"/>
      <c r="G98" s="10"/>
      <c r="H98" s="9"/>
      <c r="I98" s="11"/>
      <c r="J98" s="12"/>
      <c r="K98" s="10"/>
      <c r="M98" s="16"/>
      <c r="N98" s="17"/>
      <c r="O98" s="17"/>
      <c r="P98" s="17"/>
      <c r="Q98" s="17"/>
      <c r="R98" s="17"/>
      <c r="S98" s="18"/>
      <c r="T98" s="17"/>
      <c r="U98" s="19"/>
      <c r="V98" s="17"/>
      <c r="W98" s="18"/>
    </row>
    <row r="99" customFormat="false" ht="15" hidden="false" customHeight="false" outlineLevel="0" collapsed="false">
      <c r="A99" s="8"/>
      <c r="B99" s="9"/>
      <c r="C99" s="9"/>
      <c r="D99" s="9"/>
      <c r="E99" s="9"/>
      <c r="F99" s="12"/>
      <c r="G99" s="10"/>
      <c r="H99" s="9"/>
      <c r="I99" s="11"/>
      <c r="J99" s="12"/>
      <c r="K99" s="10"/>
      <c r="M99" s="16"/>
      <c r="N99" s="17"/>
      <c r="O99" s="17"/>
      <c r="P99" s="17"/>
      <c r="Q99" s="17"/>
      <c r="R99" s="17"/>
      <c r="S99" s="18"/>
      <c r="T99" s="17"/>
      <c r="U99" s="19"/>
      <c r="V99" s="17"/>
      <c r="W99" s="18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12"/>
      <c r="G100" s="10"/>
      <c r="H100" s="9"/>
      <c r="I100" s="11"/>
      <c r="J100" s="12"/>
      <c r="K100" s="10"/>
      <c r="M100" s="16"/>
      <c r="N100" s="17"/>
      <c r="O100" s="17"/>
      <c r="P100" s="17"/>
      <c r="Q100" s="17"/>
      <c r="R100" s="17"/>
      <c r="S100" s="18"/>
      <c r="T100" s="17"/>
      <c r="U100" s="19"/>
      <c r="V100" s="17"/>
      <c r="W100" s="18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12"/>
      <c r="G101" s="10"/>
      <c r="H101" s="9"/>
      <c r="I101" s="11"/>
      <c r="J101" s="12"/>
      <c r="K101" s="10"/>
      <c r="M101" s="16"/>
      <c r="N101" s="17"/>
      <c r="O101" s="17"/>
      <c r="P101" s="17"/>
      <c r="Q101" s="17"/>
      <c r="R101" s="17"/>
      <c r="S101" s="18"/>
      <c r="T101" s="17"/>
      <c r="U101" s="19"/>
      <c r="V101" s="17"/>
      <c r="W101" s="18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12"/>
      <c r="G102" s="10"/>
      <c r="H102" s="9"/>
      <c r="I102" s="11"/>
      <c r="J102" s="12"/>
      <c r="K102" s="10"/>
      <c r="M102" s="16"/>
      <c r="N102" s="17"/>
      <c r="O102" s="17"/>
      <c r="P102" s="17"/>
      <c r="Q102" s="17"/>
      <c r="R102" s="17"/>
      <c r="S102" s="18"/>
      <c r="T102" s="17"/>
      <c r="U102" s="19"/>
      <c r="V102" s="17"/>
      <c r="W102" s="18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12"/>
      <c r="G103" s="11"/>
      <c r="H103" s="9"/>
      <c r="I103" s="11"/>
      <c r="J103" s="12"/>
      <c r="K103" s="11"/>
      <c r="M103" s="16"/>
      <c r="N103" s="17"/>
      <c r="O103" s="17"/>
      <c r="P103" s="17"/>
      <c r="Q103" s="17"/>
      <c r="R103" s="17"/>
      <c r="S103" s="18"/>
      <c r="T103" s="17"/>
      <c r="U103" s="19"/>
      <c r="V103" s="17"/>
      <c r="W103" s="18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7"/>
      <c r="I104" s="19"/>
      <c r="J104" s="17"/>
      <c r="K104" s="19"/>
      <c r="M104" s="16"/>
      <c r="N104" s="17"/>
      <c r="O104" s="17"/>
      <c r="P104" s="17"/>
      <c r="Q104" s="17"/>
      <c r="R104" s="17"/>
      <c r="S104" s="19"/>
      <c r="T104" s="17"/>
      <c r="U104" s="19"/>
      <c r="V104" s="17"/>
      <c r="W104" s="19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7"/>
      <c r="I105" s="19"/>
      <c r="J105" s="17"/>
      <c r="K105" s="19"/>
      <c r="M105" s="16"/>
      <c r="N105" s="17"/>
      <c r="O105" s="17"/>
      <c r="P105" s="17"/>
      <c r="Q105" s="17"/>
      <c r="R105" s="17"/>
      <c r="S105" s="19"/>
      <c r="T105" s="17"/>
      <c r="U105" s="19"/>
      <c r="V105" s="17"/>
      <c r="W105" s="19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7"/>
      <c r="I106" s="19"/>
      <c r="J106" s="17"/>
      <c r="K106" s="19"/>
      <c r="M106" s="16"/>
      <c r="N106" s="17"/>
      <c r="O106" s="17"/>
      <c r="P106" s="17"/>
      <c r="Q106" s="17"/>
      <c r="R106" s="17"/>
      <c r="S106" s="19"/>
      <c r="T106" s="17"/>
      <c r="U106" s="19"/>
      <c r="V106" s="17"/>
      <c r="W106" s="19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0"/>
      <c r="G107" s="19"/>
      <c r="H107" s="17"/>
      <c r="I107" s="19"/>
      <c r="J107" s="17"/>
      <c r="K107" s="19"/>
      <c r="M107" s="16"/>
      <c r="N107" s="17"/>
      <c r="O107" s="17"/>
      <c r="P107" s="17"/>
      <c r="Q107" s="17"/>
      <c r="R107" s="17"/>
      <c r="S107" s="19"/>
      <c r="T107" s="17"/>
      <c r="U107" s="19"/>
      <c r="V107" s="17"/>
      <c r="W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9"/>
      <c r="H108" s="17"/>
      <c r="I108" s="19"/>
      <c r="J108" s="17"/>
      <c r="K108" s="19"/>
      <c r="M108" s="16"/>
      <c r="N108" s="17"/>
      <c r="O108" s="17"/>
      <c r="P108" s="17"/>
      <c r="Q108" s="17"/>
      <c r="R108" s="20"/>
      <c r="S108" s="19"/>
      <c r="T108" s="17"/>
      <c r="U108" s="19"/>
      <c r="V108" s="17"/>
      <c r="W108" s="19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17"/>
      <c r="G109" s="19"/>
      <c r="H109" s="17"/>
      <c r="I109" s="17"/>
      <c r="J109" s="17"/>
      <c r="K109" s="19"/>
      <c r="M109" s="16"/>
      <c r="N109" s="17"/>
      <c r="O109" s="17"/>
      <c r="P109" s="17"/>
      <c r="Q109" s="17"/>
      <c r="R109" s="17"/>
      <c r="S109" s="19"/>
      <c r="T109" s="17"/>
      <c r="U109" s="19"/>
      <c r="V109" s="17"/>
      <c r="W109" s="19"/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17"/>
      <c r="G110" s="19"/>
      <c r="H110" s="17"/>
      <c r="I110" s="17"/>
      <c r="J110" s="17"/>
      <c r="K110" s="19"/>
      <c r="M110" s="16"/>
      <c r="N110" s="17"/>
      <c r="O110" s="17"/>
      <c r="P110" s="17"/>
      <c r="Q110" s="17"/>
      <c r="R110" s="17"/>
      <c r="S110" s="19"/>
      <c r="T110" s="17"/>
      <c r="U110" s="17"/>
      <c r="V110" s="17"/>
      <c r="W110" s="19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7"/>
      <c r="G111" s="19"/>
      <c r="H111" s="17"/>
      <c r="I111" s="17"/>
      <c r="J111" s="17"/>
      <c r="K111" s="19"/>
      <c r="M111" s="16"/>
      <c r="N111" s="17"/>
      <c r="O111" s="17"/>
      <c r="P111" s="17"/>
      <c r="Q111" s="17"/>
      <c r="R111" s="17"/>
      <c r="S111" s="19"/>
      <c r="T111" s="17"/>
      <c r="U111" s="17"/>
      <c r="V111" s="17"/>
      <c r="W111" s="19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9"/>
      <c r="H112" s="17"/>
      <c r="I112" s="17"/>
      <c r="J112" s="17"/>
      <c r="K112" s="19"/>
      <c r="M112" s="16"/>
      <c r="N112" s="17"/>
      <c r="O112" s="17"/>
      <c r="P112" s="17"/>
      <c r="Q112" s="17"/>
      <c r="R112" s="17"/>
      <c r="S112" s="19"/>
      <c r="T112" s="17"/>
      <c r="U112" s="17"/>
      <c r="V112" s="17"/>
      <c r="W112" s="19"/>
    </row>
    <row r="113" customFormat="false" ht="15" hidden="false" customHeight="false" outlineLevel="0" collapsed="false">
      <c r="A113" s="17"/>
      <c r="B113" s="17"/>
      <c r="C113" s="17"/>
      <c r="D113" s="17"/>
      <c r="E113" s="17"/>
      <c r="F113" s="17"/>
      <c r="G113" s="19"/>
      <c r="H113" s="17"/>
      <c r="I113" s="17"/>
      <c r="J113" s="17"/>
      <c r="K113" s="19"/>
      <c r="M113" s="16"/>
      <c r="N113" s="17"/>
      <c r="O113" s="17"/>
      <c r="P113" s="17"/>
      <c r="Q113" s="17"/>
      <c r="R113" s="17"/>
      <c r="S113" s="19"/>
      <c r="T113" s="17"/>
      <c r="U113" s="17"/>
      <c r="V113" s="17"/>
      <c r="W113" s="19"/>
    </row>
    <row r="114" customFormat="false" ht="15" hidden="false" customHeight="false" outlineLevel="0" collapsed="false">
      <c r="A114" s="17"/>
      <c r="B114" s="17"/>
      <c r="C114" s="17"/>
      <c r="D114" s="17"/>
      <c r="E114" s="17"/>
      <c r="F114" s="21" t="s">
        <v>13</v>
      </c>
      <c r="G114" s="22" t="n">
        <f aca="false">SUM(G65:G113)</f>
        <v>0</v>
      </c>
      <c r="H114" s="23"/>
      <c r="I114" s="24" t="n">
        <f aca="false">SUM(I65:I113)</f>
        <v>0</v>
      </c>
      <c r="J114" s="25"/>
      <c r="K114" s="22" t="n">
        <f aca="false">SUM(K65:K113)</f>
        <v>0</v>
      </c>
      <c r="M114" s="17"/>
      <c r="N114" s="17"/>
      <c r="O114" s="17"/>
      <c r="P114" s="17"/>
      <c r="Q114" s="17"/>
      <c r="R114" s="17"/>
      <c r="S114" s="19"/>
      <c r="T114" s="17"/>
      <c r="U114" s="17"/>
      <c r="V114" s="17"/>
      <c r="W114" s="19"/>
    </row>
    <row r="115" customFormat="false" ht="15" hidden="false" customHeight="false" outlineLevel="0" collapsed="false">
      <c r="A115" s="17"/>
      <c r="B115" s="17"/>
      <c r="C115" s="17"/>
      <c r="D115" s="17"/>
      <c r="E115" s="17"/>
      <c r="F115" s="21" t="s">
        <v>14</v>
      </c>
      <c r="G115" s="22" t="n">
        <f aca="false">I114+G114</f>
        <v>0</v>
      </c>
      <c r="H115" s="25" t="s">
        <v>15</v>
      </c>
      <c r="I115" s="22" t="n">
        <f aca="false">G116-I114</f>
        <v>0</v>
      </c>
      <c r="J115" s="25"/>
      <c r="K115" s="19"/>
      <c r="M115" s="17"/>
      <c r="N115" s="17"/>
      <c r="O115" s="17"/>
      <c r="P115" s="17"/>
      <c r="Q115" s="17"/>
      <c r="R115" s="21" t="s">
        <v>13</v>
      </c>
      <c r="S115" s="22" t="n">
        <f aca="false">SUM(S66:S114)</f>
        <v>0</v>
      </c>
      <c r="T115" s="23"/>
      <c r="U115" s="24" t="n">
        <f aca="false">SUM(U66:U114)</f>
        <v>0</v>
      </c>
      <c r="V115" s="25"/>
      <c r="W115" s="22" t="n">
        <f aca="false">SUM(W66:W114)</f>
        <v>0</v>
      </c>
    </row>
    <row r="116" customFormat="false" ht="15" hidden="false" customHeight="false" outlineLevel="0" collapsed="false">
      <c r="A116" s="17"/>
      <c r="B116" s="17"/>
      <c r="C116" s="17"/>
      <c r="D116" s="17"/>
      <c r="E116" s="17"/>
      <c r="F116" s="21" t="s">
        <v>16</v>
      </c>
      <c r="G116" s="22" t="n">
        <f aca="false">G115*0.99</f>
        <v>0</v>
      </c>
      <c r="H116" s="17"/>
      <c r="I116" s="17"/>
      <c r="J116" s="17"/>
      <c r="K116" s="17"/>
      <c r="M116" s="17"/>
      <c r="N116" s="17"/>
      <c r="O116" s="17"/>
      <c r="P116" s="17"/>
      <c r="Q116" s="17"/>
      <c r="R116" s="21" t="s">
        <v>14</v>
      </c>
      <c r="S116" s="22" t="n">
        <f aca="false">U115+S115</f>
        <v>0</v>
      </c>
      <c r="T116" s="25" t="s">
        <v>15</v>
      </c>
      <c r="U116" s="22" t="n">
        <f aca="false">S117-U115</f>
        <v>0</v>
      </c>
      <c r="V116" s="25"/>
      <c r="W116" s="19"/>
    </row>
    <row r="117" customFormat="false" ht="15" hidden="false" customHeight="false" outlineLevel="0" collapsed="false">
      <c r="A117" s="17"/>
      <c r="B117" s="17"/>
      <c r="C117" s="17"/>
      <c r="D117" s="17"/>
      <c r="E117" s="17"/>
      <c r="F117" s="26" t="s">
        <v>17</v>
      </c>
      <c r="G117" s="26"/>
      <c r="H117" s="26"/>
      <c r="I117" s="26"/>
      <c r="J117" s="27" t="n">
        <f aca="false">I115-K114</f>
        <v>0</v>
      </c>
      <c r="K117" s="17"/>
      <c r="M117" s="17"/>
      <c r="N117" s="17"/>
      <c r="O117" s="17"/>
      <c r="P117" s="17"/>
      <c r="Q117" s="17"/>
      <c r="R117" s="21" t="s">
        <v>16</v>
      </c>
      <c r="S117" s="22" t="n">
        <f aca="false">S116*0.99</f>
        <v>0</v>
      </c>
      <c r="T117" s="17"/>
      <c r="U117" s="17"/>
      <c r="V117" s="17"/>
      <c r="W117" s="17"/>
    </row>
    <row r="118" customFormat="false" ht="15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27"/>
      <c r="K118" s="17"/>
      <c r="M118" s="17"/>
      <c r="N118" s="17"/>
      <c r="O118" s="17"/>
      <c r="P118" s="17"/>
      <c r="Q118" s="17"/>
      <c r="R118" s="26" t="s">
        <v>17</v>
      </c>
      <c r="S118" s="26"/>
      <c r="T118" s="26"/>
      <c r="U118" s="26"/>
      <c r="V118" s="27" t="n">
        <v>523</v>
      </c>
      <c r="W118" s="17"/>
    </row>
    <row r="119" customFormat="false" ht="15" hidden="false" customHeight="false" outlineLevel="0" collapsed="false">
      <c r="M119" s="17"/>
      <c r="N119" s="17"/>
      <c r="O119" s="17"/>
      <c r="P119" s="17"/>
      <c r="Q119" s="17"/>
      <c r="R119" s="17"/>
      <c r="S119" s="17"/>
      <c r="T119" s="17"/>
      <c r="U119" s="17"/>
      <c r="V119" s="27"/>
      <c r="W119" s="17"/>
    </row>
    <row r="122" customFormat="false" ht="28.5" hidden="false" customHeight="false" outlineLevel="0" collapsed="false">
      <c r="A122" s="1"/>
      <c r="B122" s="2"/>
      <c r="C122" s="2"/>
      <c r="D122" s="3" t="s">
        <v>20</v>
      </c>
      <c r="E122" s="3"/>
      <c r="F122" s="3"/>
      <c r="G122" s="3"/>
      <c r="H122" s="2"/>
      <c r="I122" s="2"/>
      <c r="M122" s="1"/>
      <c r="N122" s="2"/>
      <c r="O122" s="2"/>
      <c r="P122" s="3" t="s">
        <v>21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38" t="s">
        <v>22</v>
      </c>
    </row>
    <row r="124" customFormat="false" ht="15" hidden="false" customHeight="false" outlineLevel="0" collapsed="false">
      <c r="A124" s="16" t="n">
        <v>45047</v>
      </c>
      <c r="B124" s="17" t="s">
        <v>23</v>
      </c>
      <c r="C124" s="17" t="s">
        <v>24</v>
      </c>
      <c r="D124" s="17" t="s">
        <v>25</v>
      </c>
      <c r="E124" s="17" t="s">
        <v>26</v>
      </c>
      <c r="F124" s="12" t="n">
        <v>4335</v>
      </c>
      <c r="G124" s="10" t="n">
        <v>207</v>
      </c>
      <c r="H124" s="12"/>
      <c r="I124" s="11"/>
      <c r="J124" s="17" t="n">
        <v>548</v>
      </c>
      <c r="K124" s="18" t="n">
        <v>170</v>
      </c>
      <c r="M124" s="16" t="n">
        <v>45078</v>
      </c>
      <c r="N124" s="17" t="s">
        <v>23</v>
      </c>
      <c r="O124" s="17" t="s">
        <v>24</v>
      </c>
      <c r="P124" s="17" t="s">
        <v>27</v>
      </c>
      <c r="Q124" s="17" t="s">
        <v>26</v>
      </c>
      <c r="R124" s="12" t="n">
        <v>13982</v>
      </c>
      <c r="S124" s="10" t="n">
        <v>207</v>
      </c>
      <c r="T124" s="17"/>
      <c r="U124" s="19"/>
      <c r="V124" s="39" t="n">
        <v>593</v>
      </c>
      <c r="W124" s="18" t="n">
        <v>170</v>
      </c>
    </row>
    <row r="125" customFormat="false" ht="15" hidden="false" customHeight="false" outlineLevel="0" collapsed="false">
      <c r="A125" s="16" t="n">
        <v>45050</v>
      </c>
      <c r="B125" s="17" t="s">
        <v>28</v>
      </c>
      <c r="C125" s="17" t="s">
        <v>29</v>
      </c>
      <c r="D125" s="17" t="s">
        <v>25</v>
      </c>
      <c r="E125" s="17" t="s">
        <v>26</v>
      </c>
      <c r="F125" s="12" t="n">
        <v>4373</v>
      </c>
      <c r="G125" s="10" t="n">
        <v>180</v>
      </c>
      <c r="H125" s="12"/>
      <c r="I125" s="11"/>
      <c r="J125" s="40" t="n">
        <v>579</v>
      </c>
      <c r="K125" s="18" t="n">
        <v>170</v>
      </c>
      <c r="M125" s="16" t="n">
        <v>45078</v>
      </c>
      <c r="N125" s="17" t="s">
        <v>30</v>
      </c>
      <c r="O125" s="17" t="s">
        <v>31</v>
      </c>
      <c r="P125" s="17" t="s">
        <v>27</v>
      </c>
      <c r="Q125" s="17" t="s">
        <v>26</v>
      </c>
      <c r="R125" s="12" t="n">
        <v>21555</v>
      </c>
      <c r="S125" s="10" t="n">
        <v>180</v>
      </c>
      <c r="T125" s="17"/>
      <c r="U125" s="19"/>
      <c r="V125" s="39" t="n">
        <v>593</v>
      </c>
      <c r="W125" s="18" t="n">
        <v>170</v>
      </c>
      <c r="AA125" s="1"/>
      <c r="AB125" s="30"/>
      <c r="AC125" s="30"/>
      <c r="AD125" s="30"/>
      <c r="AE125" s="30"/>
      <c r="AF125" s="30"/>
      <c r="AG125" s="31"/>
      <c r="AH125" s="30"/>
      <c r="AJ125" s="30"/>
    </row>
    <row r="126" customFormat="false" ht="15" hidden="false" customHeight="false" outlineLevel="0" collapsed="false">
      <c r="A126" s="16" t="n">
        <v>45050</v>
      </c>
      <c r="B126" s="17" t="s">
        <v>32</v>
      </c>
      <c r="C126" s="17" t="s">
        <v>33</v>
      </c>
      <c r="D126" s="17" t="s">
        <v>25</v>
      </c>
      <c r="E126" s="17" t="s">
        <v>26</v>
      </c>
      <c r="F126" s="12" t="n">
        <v>4374</v>
      </c>
      <c r="G126" s="10" t="n">
        <v>180</v>
      </c>
      <c r="H126" s="12"/>
      <c r="I126" s="11"/>
      <c r="J126" s="40" t="n">
        <v>579</v>
      </c>
      <c r="K126" s="18" t="n">
        <v>170</v>
      </c>
      <c r="M126" s="16" t="n">
        <v>45078</v>
      </c>
      <c r="N126" s="17" t="s">
        <v>34</v>
      </c>
      <c r="O126" s="17" t="s">
        <v>35</v>
      </c>
      <c r="P126" s="17" t="s">
        <v>27</v>
      </c>
      <c r="Q126" s="17" t="s">
        <v>36</v>
      </c>
      <c r="R126" s="12" t="n">
        <v>4646</v>
      </c>
      <c r="S126" s="10" t="n">
        <v>405</v>
      </c>
      <c r="T126" s="17" t="n">
        <v>10</v>
      </c>
      <c r="U126" s="19"/>
      <c r="V126" s="39" t="n">
        <v>593</v>
      </c>
      <c r="W126" s="18" t="n">
        <v>380</v>
      </c>
      <c r="AA126" s="1"/>
      <c r="AG126" s="34"/>
      <c r="AI126" s="35"/>
    </row>
    <row r="127" customFormat="false" ht="15" hidden="false" customHeight="false" outlineLevel="0" collapsed="false">
      <c r="A127" s="16" t="n">
        <v>45050</v>
      </c>
      <c r="B127" s="17" t="s">
        <v>37</v>
      </c>
      <c r="C127" s="17" t="s">
        <v>38</v>
      </c>
      <c r="D127" s="17" t="s">
        <v>25</v>
      </c>
      <c r="E127" s="17" t="s">
        <v>36</v>
      </c>
      <c r="F127" s="12" t="n">
        <v>4378</v>
      </c>
      <c r="G127" s="10" t="n">
        <v>405</v>
      </c>
      <c r="H127" s="12" t="n">
        <v>10</v>
      </c>
      <c r="I127" s="11" t="s">
        <v>39</v>
      </c>
      <c r="J127" s="40" t="n">
        <v>579</v>
      </c>
      <c r="K127" s="18" t="n">
        <v>380</v>
      </c>
      <c r="M127" s="16" t="n">
        <v>45082</v>
      </c>
      <c r="N127" s="17" t="s">
        <v>40</v>
      </c>
      <c r="O127" s="17" t="s">
        <v>41</v>
      </c>
      <c r="P127" s="17" t="s">
        <v>27</v>
      </c>
      <c r="Q127" s="17" t="s">
        <v>42</v>
      </c>
      <c r="R127" s="12" t="n">
        <v>4665</v>
      </c>
      <c r="S127" s="10" t="n">
        <v>180</v>
      </c>
      <c r="T127" s="17" t="n">
        <v>10</v>
      </c>
      <c r="U127" s="19"/>
      <c r="V127" s="39" t="n">
        <v>593</v>
      </c>
      <c r="W127" s="18" t="n">
        <v>170</v>
      </c>
      <c r="AA127" s="1"/>
      <c r="AI127" s="35"/>
    </row>
    <row r="128" customFormat="false" ht="15" hidden="false" customHeight="false" outlineLevel="0" collapsed="false">
      <c r="A128" s="16" t="n">
        <v>45050</v>
      </c>
      <c r="B128" s="17" t="s">
        <v>43</v>
      </c>
      <c r="C128" s="17" t="s">
        <v>41</v>
      </c>
      <c r="D128" s="17" t="s">
        <v>25</v>
      </c>
      <c r="E128" s="17" t="s">
        <v>26</v>
      </c>
      <c r="F128" s="12" t="n">
        <v>4372</v>
      </c>
      <c r="G128" s="10" t="n">
        <v>180</v>
      </c>
      <c r="H128" s="12"/>
      <c r="I128" s="11"/>
      <c r="J128" s="40" t="n">
        <v>579</v>
      </c>
      <c r="K128" s="18" t="n">
        <v>170</v>
      </c>
      <c r="M128" s="16" t="n">
        <v>45085</v>
      </c>
      <c r="N128" s="17" t="s">
        <v>44</v>
      </c>
      <c r="O128" s="17" t="s">
        <v>45</v>
      </c>
      <c r="P128" s="17" t="s">
        <v>27</v>
      </c>
      <c r="Q128" s="17" t="s">
        <v>26</v>
      </c>
      <c r="R128" s="12" t="n">
        <v>4705</v>
      </c>
      <c r="S128" s="10" t="n">
        <v>180</v>
      </c>
      <c r="T128" s="17"/>
      <c r="U128" s="19"/>
      <c r="V128" s="39" t="n">
        <v>593</v>
      </c>
      <c r="W128" s="18" t="n">
        <v>170</v>
      </c>
      <c r="AA128" s="1"/>
      <c r="AG128" s="34"/>
    </row>
    <row r="129" customFormat="false" ht="15" hidden="false" customHeight="false" outlineLevel="0" collapsed="false">
      <c r="A129" s="16" t="n">
        <v>45050</v>
      </c>
      <c r="B129" s="17" t="s">
        <v>46</v>
      </c>
      <c r="C129" s="17" t="s">
        <v>47</v>
      </c>
      <c r="D129" s="17" t="s">
        <v>25</v>
      </c>
      <c r="E129" s="17" t="s">
        <v>48</v>
      </c>
      <c r="F129" s="12" t="n">
        <v>4376</v>
      </c>
      <c r="G129" s="10" t="n">
        <v>198</v>
      </c>
      <c r="H129" s="12"/>
      <c r="I129" s="11"/>
      <c r="J129" s="40" t="n">
        <v>579</v>
      </c>
      <c r="K129" s="18" t="n">
        <v>190</v>
      </c>
      <c r="M129" s="16" t="n">
        <v>45085</v>
      </c>
      <c r="N129" s="17" t="s">
        <v>49</v>
      </c>
      <c r="O129" s="17" t="s">
        <v>50</v>
      </c>
      <c r="P129" s="17" t="s">
        <v>27</v>
      </c>
      <c r="Q129" s="17" t="s">
        <v>26</v>
      </c>
      <c r="R129" s="17" t="n">
        <v>4707</v>
      </c>
      <c r="S129" s="18" t="n">
        <v>180</v>
      </c>
      <c r="T129" s="17"/>
      <c r="U129" s="19"/>
      <c r="V129" s="41" t="n">
        <v>610</v>
      </c>
      <c r="W129" s="18" t="n">
        <v>170</v>
      </c>
      <c r="AA129" s="1"/>
      <c r="AG129" s="34"/>
      <c r="AI129" s="35"/>
    </row>
    <row r="130" customFormat="false" ht="15" hidden="false" customHeight="false" outlineLevel="0" collapsed="false">
      <c r="A130" s="16" t="n">
        <v>45050</v>
      </c>
      <c r="B130" s="17" t="s">
        <v>49</v>
      </c>
      <c r="C130" s="17" t="s">
        <v>50</v>
      </c>
      <c r="D130" s="17" t="s">
        <v>25</v>
      </c>
      <c r="E130" s="17" t="s">
        <v>36</v>
      </c>
      <c r="F130" s="12" t="n">
        <v>4379</v>
      </c>
      <c r="G130" s="10" t="n">
        <v>405</v>
      </c>
      <c r="H130" s="12" t="n">
        <v>10</v>
      </c>
      <c r="I130" s="11" t="s">
        <v>51</v>
      </c>
      <c r="J130" s="40" t="n">
        <v>579</v>
      </c>
      <c r="K130" s="18" t="n">
        <v>380</v>
      </c>
      <c r="M130" s="16" t="n">
        <v>45085</v>
      </c>
      <c r="N130" s="17" t="s">
        <v>30</v>
      </c>
      <c r="O130" s="17" t="s">
        <v>31</v>
      </c>
      <c r="P130" s="17" t="s">
        <v>27</v>
      </c>
      <c r="Q130" s="17" t="s">
        <v>26</v>
      </c>
      <c r="R130" s="17" t="n">
        <v>4706</v>
      </c>
      <c r="S130" s="18" t="n">
        <v>180</v>
      </c>
      <c r="T130" s="17"/>
      <c r="U130" s="19"/>
      <c r="V130" s="39" t="n">
        <v>593</v>
      </c>
      <c r="W130" s="18" t="n">
        <v>170</v>
      </c>
      <c r="AA130" s="1"/>
      <c r="AG130" s="34"/>
      <c r="AI130" s="35"/>
    </row>
    <row r="131" customFormat="false" ht="15" hidden="false" customHeight="false" outlineLevel="0" collapsed="false">
      <c r="A131" s="16" t="n">
        <v>45022</v>
      </c>
      <c r="B131" s="17" t="s">
        <v>28</v>
      </c>
      <c r="C131" s="17" t="s">
        <v>29</v>
      </c>
      <c r="D131" s="17" t="s">
        <v>25</v>
      </c>
      <c r="E131" s="17" t="s">
        <v>52</v>
      </c>
      <c r="F131" s="12" t="n">
        <v>4394</v>
      </c>
      <c r="G131" s="10" t="n">
        <v>180</v>
      </c>
      <c r="H131" s="12" t="n">
        <v>10</v>
      </c>
      <c r="I131" s="11" t="s">
        <v>53</v>
      </c>
      <c r="J131" s="40" t="n">
        <v>579</v>
      </c>
      <c r="K131" s="18" t="n">
        <v>170</v>
      </c>
      <c r="M131" s="16" t="n">
        <v>45085</v>
      </c>
      <c r="N131" s="17" t="s">
        <v>23</v>
      </c>
      <c r="O131" s="17" t="s">
        <v>24</v>
      </c>
      <c r="P131" s="17" t="s">
        <v>27</v>
      </c>
      <c r="Q131" s="17" t="s">
        <v>36</v>
      </c>
      <c r="R131" s="17" t="n">
        <v>4709</v>
      </c>
      <c r="S131" s="18" t="n">
        <v>405</v>
      </c>
      <c r="T131" s="17" t="n">
        <v>10</v>
      </c>
      <c r="U131" s="19"/>
      <c r="V131" s="39" t="n">
        <v>593</v>
      </c>
      <c r="W131" s="18" t="n">
        <v>380</v>
      </c>
      <c r="AA131" s="1"/>
      <c r="AG131" s="34"/>
      <c r="AI131" s="35"/>
    </row>
    <row r="132" customFormat="false" ht="15" hidden="false" customHeight="false" outlineLevel="0" collapsed="false">
      <c r="A132" s="16" t="n">
        <v>45055</v>
      </c>
      <c r="B132" s="17" t="s">
        <v>49</v>
      </c>
      <c r="C132" s="17" t="s">
        <v>50</v>
      </c>
      <c r="D132" s="17" t="s">
        <v>25</v>
      </c>
      <c r="E132" s="17" t="s">
        <v>52</v>
      </c>
      <c r="F132" s="12" t="n">
        <v>4417</v>
      </c>
      <c r="G132" s="10" t="n">
        <v>207</v>
      </c>
      <c r="H132" s="12" t="n">
        <v>10</v>
      </c>
      <c r="I132" s="11" t="s">
        <v>51</v>
      </c>
      <c r="J132" s="40" t="n">
        <v>579</v>
      </c>
      <c r="K132" s="18" t="n">
        <v>170</v>
      </c>
      <c r="M132" s="16" t="n">
        <v>45085</v>
      </c>
      <c r="N132" s="17" t="s">
        <v>54</v>
      </c>
      <c r="O132" s="17" t="s">
        <v>55</v>
      </c>
      <c r="P132" s="17" t="s">
        <v>27</v>
      </c>
      <c r="Q132" s="17" t="s">
        <v>36</v>
      </c>
      <c r="R132" s="17" t="n">
        <v>4708</v>
      </c>
      <c r="S132" s="18" t="n">
        <v>405</v>
      </c>
      <c r="T132" s="17" t="n">
        <v>10</v>
      </c>
      <c r="U132" s="19"/>
      <c r="V132" s="39" t="n">
        <v>593</v>
      </c>
      <c r="W132" s="18" t="n">
        <v>380</v>
      </c>
      <c r="AA132" s="1"/>
      <c r="AG132" s="34"/>
      <c r="AI132" s="35"/>
    </row>
    <row r="133" customFormat="false" ht="15" hidden="false" customHeight="false" outlineLevel="0" collapsed="false">
      <c r="A133" s="16" t="n">
        <v>45057</v>
      </c>
      <c r="B133" s="17" t="s">
        <v>49</v>
      </c>
      <c r="C133" s="17" t="s">
        <v>50</v>
      </c>
      <c r="D133" s="17" t="s">
        <v>25</v>
      </c>
      <c r="E133" s="17" t="s">
        <v>26</v>
      </c>
      <c r="F133" s="12" t="n">
        <v>4434</v>
      </c>
      <c r="G133" s="10" t="n">
        <v>180</v>
      </c>
      <c r="H133" s="12" t="n">
        <v>10</v>
      </c>
      <c r="I133" s="11" t="s">
        <v>53</v>
      </c>
      <c r="J133" s="40" t="n">
        <v>579</v>
      </c>
      <c r="K133" s="18" t="n">
        <v>170</v>
      </c>
      <c r="M133" s="16" t="n">
        <v>45086</v>
      </c>
      <c r="N133" s="17" t="s">
        <v>34</v>
      </c>
      <c r="O133" s="17" t="s">
        <v>35</v>
      </c>
      <c r="P133" s="17" t="s">
        <v>27</v>
      </c>
      <c r="Q133" s="17" t="s">
        <v>56</v>
      </c>
      <c r="R133" s="17" t="n">
        <v>4701</v>
      </c>
      <c r="S133" s="18" t="n">
        <v>198</v>
      </c>
      <c r="T133" s="17"/>
      <c r="U133" s="19"/>
      <c r="V133" s="41" t="n">
        <v>610</v>
      </c>
      <c r="W133" s="18" t="n">
        <v>190</v>
      </c>
      <c r="AA133" s="1"/>
      <c r="AG133" s="34"/>
    </row>
    <row r="134" customFormat="false" ht="15" hidden="false" customHeight="false" outlineLevel="0" collapsed="false">
      <c r="A134" s="16" t="n">
        <v>45057</v>
      </c>
      <c r="B134" s="17" t="s">
        <v>57</v>
      </c>
      <c r="C134" s="17" t="s">
        <v>58</v>
      </c>
      <c r="D134" s="17" t="s">
        <v>25</v>
      </c>
      <c r="E134" s="17" t="s">
        <v>36</v>
      </c>
      <c r="F134" s="12" t="n">
        <v>4438</v>
      </c>
      <c r="G134" s="10" t="n">
        <v>405</v>
      </c>
      <c r="H134" s="12" t="n">
        <v>10</v>
      </c>
      <c r="I134" s="11" t="s">
        <v>53</v>
      </c>
      <c r="J134" s="40" t="n">
        <v>579</v>
      </c>
      <c r="K134" s="18" t="n">
        <v>380</v>
      </c>
      <c r="M134" s="16" t="n">
        <v>45086</v>
      </c>
      <c r="N134" s="17" t="s">
        <v>23</v>
      </c>
      <c r="O134" s="17" t="s">
        <v>24</v>
      </c>
      <c r="P134" s="17" t="s">
        <v>27</v>
      </c>
      <c r="Q134" s="17" t="s">
        <v>42</v>
      </c>
      <c r="R134" s="17" t="n">
        <v>4717</v>
      </c>
      <c r="S134" s="18" t="n">
        <v>180</v>
      </c>
      <c r="T134" s="17" t="n">
        <v>10</v>
      </c>
      <c r="U134" s="19"/>
      <c r="V134" s="41" t="n">
        <v>610</v>
      </c>
      <c r="W134" s="18" t="n">
        <v>170</v>
      </c>
      <c r="AG134" s="35"/>
      <c r="AH134" s="35"/>
      <c r="AI134" s="35"/>
      <c r="AJ134" s="35"/>
    </row>
    <row r="135" customFormat="false" ht="15" hidden="false" customHeight="false" outlineLevel="0" collapsed="false">
      <c r="A135" s="16" t="n">
        <v>45057</v>
      </c>
      <c r="B135" s="17" t="s">
        <v>43</v>
      </c>
      <c r="C135" s="17" t="s">
        <v>41</v>
      </c>
      <c r="D135" s="17" t="s">
        <v>25</v>
      </c>
      <c r="E135" s="17" t="s">
        <v>26</v>
      </c>
      <c r="F135" s="12" t="n">
        <v>4433</v>
      </c>
      <c r="G135" s="10" t="n">
        <v>180</v>
      </c>
      <c r="H135" s="12"/>
      <c r="I135" s="11"/>
      <c r="J135" s="40" t="n">
        <v>579</v>
      </c>
      <c r="K135" s="18" t="n">
        <v>170</v>
      </c>
      <c r="M135" s="16" t="n">
        <v>45086</v>
      </c>
      <c r="N135" s="17" t="s">
        <v>44</v>
      </c>
      <c r="O135" s="17" t="s">
        <v>45</v>
      </c>
      <c r="P135" s="17" t="s">
        <v>27</v>
      </c>
      <c r="Q135" s="17" t="s">
        <v>42</v>
      </c>
      <c r="R135" s="17" t="n">
        <v>4716</v>
      </c>
      <c r="S135" s="18" t="n">
        <v>180</v>
      </c>
      <c r="T135" s="17" t="n">
        <v>10</v>
      </c>
      <c r="U135" s="19"/>
      <c r="V135" s="41" t="n">
        <v>610</v>
      </c>
      <c r="W135" s="18" t="n">
        <v>170</v>
      </c>
      <c r="X135" s="42" t="n">
        <v>207</v>
      </c>
    </row>
    <row r="136" customFormat="false" ht="15" hidden="false" customHeight="false" outlineLevel="0" collapsed="false">
      <c r="A136" s="16" t="n">
        <v>45057</v>
      </c>
      <c r="B136" s="17" t="s">
        <v>28</v>
      </c>
      <c r="C136" s="17" t="s">
        <v>29</v>
      </c>
      <c r="D136" s="17" t="s">
        <v>25</v>
      </c>
      <c r="E136" s="17" t="s">
        <v>26</v>
      </c>
      <c r="F136" s="12" t="n">
        <v>4432</v>
      </c>
      <c r="G136" s="10" t="n">
        <v>180</v>
      </c>
      <c r="H136" s="12"/>
      <c r="I136" s="11"/>
      <c r="J136" s="40" t="n">
        <v>579</v>
      </c>
      <c r="K136" s="18" t="n">
        <v>170</v>
      </c>
      <c r="M136" s="16" t="n">
        <v>45090</v>
      </c>
      <c r="N136" s="17" t="s">
        <v>49</v>
      </c>
      <c r="O136" s="17" t="s">
        <v>50</v>
      </c>
      <c r="P136" s="17" t="s">
        <v>27</v>
      </c>
      <c r="Q136" s="17" t="s">
        <v>42</v>
      </c>
      <c r="R136" s="17" t="n">
        <v>4738</v>
      </c>
      <c r="S136" s="18" t="n">
        <v>180</v>
      </c>
      <c r="T136" s="17" t="n">
        <v>10</v>
      </c>
      <c r="U136" s="19"/>
      <c r="V136" s="41" t="n">
        <v>610</v>
      </c>
      <c r="W136" s="18" t="n">
        <v>170</v>
      </c>
      <c r="AG136" s="43"/>
    </row>
    <row r="137" customFormat="false" ht="15" hidden="false" customHeight="false" outlineLevel="0" collapsed="false">
      <c r="A137" s="16" t="n">
        <v>45057</v>
      </c>
      <c r="B137" s="17" t="s">
        <v>32</v>
      </c>
      <c r="C137" s="17" t="s">
        <v>47</v>
      </c>
      <c r="D137" s="17" t="s">
        <v>25</v>
      </c>
      <c r="E137" s="17" t="s">
        <v>48</v>
      </c>
      <c r="F137" s="12" t="n">
        <v>4439</v>
      </c>
      <c r="G137" s="10" t="n">
        <v>198</v>
      </c>
      <c r="H137" s="12"/>
      <c r="I137" s="11"/>
      <c r="J137" s="40" t="n">
        <v>579</v>
      </c>
      <c r="K137" s="18" t="n">
        <v>197</v>
      </c>
      <c r="M137" s="16" t="n">
        <v>45092</v>
      </c>
      <c r="N137" s="17" t="s">
        <v>49</v>
      </c>
      <c r="O137" s="17" t="s">
        <v>50</v>
      </c>
      <c r="P137" s="17" t="s">
        <v>27</v>
      </c>
      <c r="Q137" s="17" t="s">
        <v>36</v>
      </c>
      <c r="R137" s="17" t="n">
        <v>4769</v>
      </c>
      <c r="S137" s="18" t="n">
        <v>405</v>
      </c>
      <c r="T137" s="17" t="n">
        <v>10</v>
      </c>
      <c r="U137" s="19"/>
      <c r="V137" s="41" t="n">
        <v>610</v>
      </c>
      <c r="W137" s="18" t="n">
        <v>380</v>
      </c>
    </row>
    <row r="138" customFormat="false" ht="15" hidden="false" customHeight="false" outlineLevel="0" collapsed="false">
      <c r="A138" s="16" t="n">
        <v>45061</v>
      </c>
      <c r="B138" s="17" t="s">
        <v>28</v>
      </c>
      <c r="C138" s="17" t="s">
        <v>29</v>
      </c>
      <c r="D138" s="17" t="s">
        <v>25</v>
      </c>
      <c r="E138" s="17" t="s">
        <v>26</v>
      </c>
      <c r="F138" s="12" t="n">
        <v>4464</v>
      </c>
      <c r="G138" s="10" t="n">
        <v>180</v>
      </c>
      <c r="H138" s="12"/>
      <c r="I138" s="11"/>
      <c r="J138" s="40" t="n">
        <v>579</v>
      </c>
      <c r="K138" s="18" t="n">
        <v>170</v>
      </c>
      <c r="M138" s="16" t="n">
        <v>45092</v>
      </c>
      <c r="N138" s="17" t="s">
        <v>23</v>
      </c>
      <c r="O138" s="17" t="s">
        <v>24</v>
      </c>
      <c r="P138" s="17" t="s">
        <v>27</v>
      </c>
      <c r="Q138" s="17" t="s">
        <v>36</v>
      </c>
      <c r="R138" s="17" t="n">
        <v>4768</v>
      </c>
      <c r="S138" s="18" t="n">
        <v>405</v>
      </c>
      <c r="T138" s="17" t="n">
        <v>10</v>
      </c>
      <c r="U138" s="19"/>
      <c r="V138" s="41" t="n">
        <v>610</v>
      </c>
      <c r="W138" s="18" t="n">
        <v>380</v>
      </c>
    </row>
    <row r="139" customFormat="false" ht="15" hidden="false" customHeight="false" outlineLevel="0" collapsed="false">
      <c r="A139" s="16" t="n">
        <v>45061</v>
      </c>
      <c r="B139" s="17" t="s">
        <v>59</v>
      </c>
      <c r="C139" s="17" t="s">
        <v>60</v>
      </c>
      <c r="D139" s="17" t="s">
        <v>25</v>
      </c>
      <c r="E139" s="17" t="s">
        <v>26</v>
      </c>
      <c r="F139" s="12" t="n">
        <v>4463</v>
      </c>
      <c r="G139" s="10" t="n">
        <v>180</v>
      </c>
      <c r="H139" s="12"/>
      <c r="I139" s="11"/>
      <c r="J139" s="40" t="n">
        <v>579</v>
      </c>
      <c r="K139" s="18" t="n">
        <v>170</v>
      </c>
      <c r="M139" s="16" t="n">
        <v>45096</v>
      </c>
      <c r="N139" s="17" t="s">
        <v>59</v>
      </c>
      <c r="O139" s="17" t="s">
        <v>60</v>
      </c>
      <c r="P139" s="17" t="s">
        <v>27</v>
      </c>
      <c r="Q139" s="17" t="s">
        <v>42</v>
      </c>
      <c r="R139" s="17" t="n">
        <v>4792</v>
      </c>
      <c r="S139" s="18" t="n">
        <v>180</v>
      </c>
      <c r="T139" s="17" t="n">
        <v>10</v>
      </c>
      <c r="U139" s="19" t="s">
        <v>61</v>
      </c>
      <c r="V139" s="41" t="n">
        <v>610</v>
      </c>
      <c r="W139" s="18" t="n">
        <v>170</v>
      </c>
    </row>
    <row r="140" customFormat="false" ht="15" hidden="false" customHeight="false" outlineLevel="0" collapsed="false">
      <c r="A140" s="16" t="n">
        <v>45062</v>
      </c>
      <c r="B140" s="17" t="s">
        <v>59</v>
      </c>
      <c r="C140" s="17" t="s">
        <v>60</v>
      </c>
      <c r="D140" s="17" t="s">
        <v>25</v>
      </c>
      <c r="E140" s="17" t="s">
        <v>52</v>
      </c>
      <c r="F140" s="12" t="n">
        <v>4483</v>
      </c>
      <c r="G140" s="10" t="n">
        <v>207</v>
      </c>
      <c r="H140" s="12" t="n">
        <v>10</v>
      </c>
      <c r="I140" s="11" t="s">
        <v>53</v>
      </c>
      <c r="J140" s="40" t="n">
        <v>579</v>
      </c>
      <c r="K140" s="18" t="n">
        <v>170</v>
      </c>
      <c r="M140" s="16" t="n">
        <v>45097</v>
      </c>
      <c r="N140" s="17" t="s">
        <v>59</v>
      </c>
      <c r="O140" s="17" t="s">
        <v>60</v>
      </c>
      <c r="P140" s="17" t="s">
        <v>27</v>
      </c>
      <c r="Q140" s="17" t="s">
        <v>42</v>
      </c>
      <c r="R140" s="44" t="n">
        <v>4807</v>
      </c>
      <c r="S140" s="45" t="n">
        <v>207</v>
      </c>
      <c r="T140" s="17" t="n">
        <v>10</v>
      </c>
      <c r="U140" s="19"/>
      <c r="V140" s="17" t="n">
        <v>634</v>
      </c>
      <c r="W140" s="18" t="n">
        <v>170</v>
      </c>
    </row>
    <row r="141" customFormat="false" ht="15" hidden="false" customHeight="false" outlineLevel="0" collapsed="false">
      <c r="A141" s="8" t="n">
        <v>45064</v>
      </c>
      <c r="B141" s="12" t="s">
        <v>28</v>
      </c>
      <c r="C141" s="12" t="s">
        <v>29</v>
      </c>
      <c r="D141" s="12" t="s">
        <v>25</v>
      </c>
      <c r="E141" s="12" t="s">
        <v>26</v>
      </c>
      <c r="F141" s="12" t="n">
        <v>4505</v>
      </c>
      <c r="G141" s="10" t="n">
        <v>180</v>
      </c>
      <c r="H141" s="12"/>
      <c r="I141" s="19"/>
      <c r="J141" s="46" t="n">
        <v>592</v>
      </c>
      <c r="K141" s="18" t="n">
        <v>170</v>
      </c>
      <c r="M141" s="16" t="n">
        <v>45097</v>
      </c>
      <c r="N141" s="17" t="s">
        <v>44</v>
      </c>
      <c r="O141" s="17" t="s">
        <v>45</v>
      </c>
      <c r="P141" s="17" t="s">
        <v>27</v>
      </c>
      <c r="Q141" s="17" t="s">
        <v>62</v>
      </c>
      <c r="R141" s="39" t="n">
        <v>7454</v>
      </c>
      <c r="S141" s="45" t="n">
        <v>198</v>
      </c>
      <c r="T141" s="17"/>
      <c r="U141" s="19"/>
      <c r="V141" s="17" t="n">
        <v>634</v>
      </c>
      <c r="W141" s="18" t="n">
        <v>190</v>
      </c>
    </row>
    <row r="142" customFormat="false" ht="15" hidden="false" customHeight="false" outlineLevel="0" collapsed="false">
      <c r="A142" s="8" t="n">
        <v>45064</v>
      </c>
      <c r="B142" s="12" t="s">
        <v>23</v>
      </c>
      <c r="C142" s="12" t="s">
        <v>24</v>
      </c>
      <c r="D142" s="12" t="s">
        <v>25</v>
      </c>
      <c r="E142" s="12" t="s">
        <v>48</v>
      </c>
      <c r="F142" s="12" t="n">
        <v>4507</v>
      </c>
      <c r="G142" s="10" t="n">
        <v>198</v>
      </c>
      <c r="H142" s="12"/>
      <c r="I142" s="19"/>
      <c r="J142" s="46" t="n">
        <v>592</v>
      </c>
      <c r="K142" s="18" t="n">
        <v>190</v>
      </c>
      <c r="M142" s="16" t="n">
        <v>45098</v>
      </c>
      <c r="N142" s="17" t="s">
        <v>49</v>
      </c>
      <c r="O142" s="17" t="s">
        <v>50</v>
      </c>
      <c r="P142" s="17" t="s">
        <v>27</v>
      </c>
      <c r="Q142" s="17" t="s">
        <v>63</v>
      </c>
      <c r="R142" s="39" t="n">
        <v>4824</v>
      </c>
      <c r="S142" s="45" t="n">
        <v>180</v>
      </c>
      <c r="T142" s="17" t="n">
        <v>10</v>
      </c>
      <c r="U142" s="19" t="s">
        <v>61</v>
      </c>
      <c r="V142" s="17" t="n">
        <v>634</v>
      </c>
      <c r="W142" s="18" t="n">
        <v>170</v>
      </c>
    </row>
    <row r="143" customFormat="false" ht="15" hidden="false" customHeight="false" outlineLevel="0" collapsed="false">
      <c r="A143" s="8" t="n">
        <v>45003</v>
      </c>
      <c r="B143" s="12" t="s">
        <v>49</v>
      </c>
      <c r="C143" s="12" t="s">
        <v>50</v>
      </c>
      <c r="D143" s="12" t="s">
        <v>25</v>
      </c>
      <c r="E143" s="12" t="s">
        <v>36</v>
      </c>
      <c r="F143" s="12" t="n">
        <v>4512</v>
      </c>
      <c r="G143" s="10" t="n">
        <v>405</v>
      </c>
      <c r="H143" s="12" t="n">
        <v>10</v>
      </c>
      <c r="I143" s="19" t="s">
        <v>51</v>
      </c>
      <c r="J143" s="46" t="n">
        <v>592</v>
      </c>
      <c r="K143" s="18" t="n">
        <v>380</v>
      </c>
      <c r="M143" s="16" t="n">
        <v>45099</v>
      </c>
      <c r="N143" s="17" t="s">
        <v>44</v>
      </c>
      <c r="O143" s="17" t="s">
        <v>45</v>
      </c>
      <c r="P143" s="17" t="s">
        <v>27</v>
      </c>
      <c r="Q143" s="17" t="s">
        <v>26</v>
      </c>
      <c r="R143" s="39" t="n">
        <v>4829</v>
      </c>
      <c r="S143" s="45" t="n">
        <v>180</v>
      </c>
      <c r="T143" s="17"/>
      <c r="U143" s="19"/>
      <c r="V143" s="17" t="n">
        <v>634</v>
      </c>
      <c r="W143" s="18" t="n">
        <v>170</v>
      </c>
    </row>
    <row r="144" customFormat="false" ht="15" hidden="false" customHeight="false" outlineLevel="0" collapsed="false">
      <c r="A144" s="8" t="n">
        <v>45004</v>
      </c>
      <c r="B144" s="12" t="s">
        <v>28</v>
      </c>
      <c r="C144" s="12" t="s">
        <v>29</v>
      </c>
      <c r="D144" s="12" t="s">
        <v>25</v>
      </c>
      <c r="E144" s="12" t="s">
        <v>48</v>
      </c>
      <c r="F144" s="12" t="n">
        <v>4509</v>
      </c>
      <c r="G144" s="10" t="n">
        <v>198</v>
      </c>
      <c r="H144" s="12"/>
      <c r="I144" s="19"/>
      <c r="J144" s="46" t="n">
        <v>592</v>
      </c>
      <c r="K144" s="18" t="n">
        <v>190</v>
      </c>
      <c r="M144" s="16" t="n">
        <v>45099</v>
      </c>
      <c r="N144" s="17" t="s">
        <v>64</v>
      </c>
      <c r="O144" s="17" t="s">
        <v>33</v>
      </c>
      <c r="P144" s="17" t="s">
        <v>27</v>
      </c>
      <c r="Q144" s="17" t="s">
        <v>26</v>
      </c>
      <c r="R144" s="39" t="n">
        <v>4830</v>
      </c>
      <c r="S144" s="45" t="n">
        <v>180</v>
      </c>
      <c r="T144" s="17"/>
      <c r="U144" s="19"/>
      <c r="V144" s="17" t="n">
        <v>634</v>
      </c>
      <c r="W144" s="18" t="n">
        <v>170</v>
      </c>
    </row>
    <row r="145" customFormat="false" ht="15" hidden="false" customHeight="false" outlineLevel="0" collapsed="false">
      <c r="A145" s="8" t="n">
        <v>45004</v>
      </c>
      <c r="B145" s="12" t="s">
        <v>34</v>
      </c>
      <c r="C145" s="12" t="s">
        <v>58</v>
      </c>
      <c r="D145" s="12" t="s">
        <v>25</v>
      </c>
      <c r="E145" s="12" t="s">
        <v>48</v>
      </c>
      <c r="F145" s="12" t="n">
        <v>4508</v>
      </c>
      <c r="G145" s="10" t="n">
        <v>198</v>
      </c>
      <c r="H145" s="12"/>
      <c r="I145" s="19"/>
      <c r="J145" s="46" t="n">
        <v>592</v>
      </c>
      <c r="K145" s="18" t="n">
        <v>190</v>
      </c>
      <c r="M145" s="16" t="n">
        <v>45102</v>
      </c>
      <c r="N145" s="47" t="s">
        <v>44</v>
      </c>
      <c r="O145" s="47" t="s">
        <v>45</v>
      </c>
      <c r="P145" s="47" t="s">
        <v>65</v>
      </c>
      <c r="Q145" s="47" t="s">
        <v>27</v>
      </c>
      <c r="R145" s="47" t="s">
        <v>66</v>
      </c>
      <c r="S145" s="48" t="n">
        <v>100</v>
      </c>
      <c r="T145" s="47"/>
      <c r="U145" s="49"/>
      <c r="V145" s="47" t="n">
        <v>657</v>
      </c>
      <c r="W145" s="48" t="n">
        <v>90</v>
      </c>
    </row>
    <row r="146" customFormat="false" ht="15" hidden="false" customHeight="false" outlineLevel="0" collapsed="false">
      <c r="A146" s="8" t="n">
        <v>45068</v>
      </c>
      <c r="B146" s="12" t="s">
        <v>43</v>
      </c>
      <c r="C146" s="12" t="s">
        <v>67</v>
      </c>
      <c r="D146" s="12" t="s">
        <v>25</v>
      </c>
      <c r="E146" s="12" t="s">
        <v>48</v>
      </c>
      <c r="F146" s="12" t="n">
        <v>4523</v>
      </c>
      <c r="G146" s="10" t="n">
        <v>198</v>
      </c>
      <c r="H146" s="12"/>
      <c r="I146" s="19"/>
      <c r="J146" s="46" t="n">
        <v>592</v>
      </c>
      <c r="K146" s="18" t="n">
        <v>190</v>
      </c>
      <c r="M146" s="16" t="n">
        <v>45103</v>
      </c>
      <c r="N146" s="17" t="s">
        <v>44</v>
      </c>
      <c r="O146" s="17" t="s">
        <v>45</v>
      </c>
      <c r="P146" s="17" t="s">
        <v>27</v>
      </c>
      <c r="Q146" s="17" t="s">
        <v>26</v>
      </c>
      <c r="R146" s="39" t="n">
        <v>4862</v>
      </c>
      <c r="S146" s="45" t="n">
        <v>180</v>
      </c>
      <c r="T146" s="17"/>
      <c r="U146" s="19"/>
      <c r="V146" s="17" t="n">
        <v>634</v>
      </c>
      <c r="W146" s="18" t="n">
        <v>170</v>
      </c>
    </row>
    <row r="147" customFormat="false" ht="15" hidden="false" customHeight="false" outlineLevel="0" collapsed="false">
      <c r="A147" s="8" t="n">
        <v>45068</v>
      </c>
      <c r="B147" s="12" t="s">
        <v>23</v>
      </c>
      <c r="C147" s="12" t="s">
        <v>24</v>
      </c>
      <c r="D147" s="12" t="s">
        <v>25</v>
      </c>
      <c r="E147" s="12" t="s">
        <v>26</v>
      </c>
      <c r="F147" s="15" t="n">
        <v>4538</v>
      </c>
      <c r="G147" s="10" t="n">
        <v>180</v>
      </c>
      <c r="H147" s="12"/>
      <c r="I147" s="19"/>
      <c r="J147" s="46" t="n">
        <v>592</v>
      </c>
      <c r="K147" s="18" t="n">
        <v>170</v>
      </c>
      <c r="M147" s="16" t="n">
        <v>45105</v>
      </c>
      <c r="N147" s="17" t="s">
        <v>23</v>
      </c>
      <c r="O147" s="17" t="s">
        <v>24</v>
      </c>
      <c r="P147" s="17" t="s">
        <v>27</v>
      </c>
      <c r="Q147" s="17" t="s">
        <v>68</v>
      </c>
      <c r="R147" s="39" t="n">
        <v>4890</v>
      </c>
      <c r="S147" s="45" t="n">
        <v>180</v>
      </c>
      <c r="T147" s="17"/>
      <c r="U147" s="19"/>
      <c r="V147" s="17" t="n">
        <v>634</v>
      </c>
      <c r="W147" s="18" t="n">
        <v>170</v>
      </c>
    </row>
    <row r="148" customFormat="false" ht="15" hidden="false" customHeight="false" outlineLevel="0" collapsed="false">
      <c r="A148" s="8" t="n">
        <v>45069</v>
      </c>
      <c r="B148" s="17" t="s">
        <v>59</v>
      </c>
      <c r="C148" s="12" t="s">
        <v>60</v>
      </c>
      <c r="D148" s="12" t="s">
        <v>25</v>
      </c>
      <c r="E148" s="12" t="s">
        <v>52</v>
      </c>
      <c r="F148" s="12" t="n">
        <v>4554</v>
      </c>
      <c r="G148" s="10" t="n">
        <v>180</v>
      </c>
      <c r="H148" s="12" t="n">
        <v>10</v>
      </c>
      <c r="I148" s="19"/>
      <c r="J148" s="46" t="n">
        <v>592</v>
      </c>
      <c r="K148" s="18" t="n">
        <v>170</v>
      </c>
      <c r="M148" s="16" t="n">
        <v>45106</v>
      </c>
      <c r="N148" s="17" t="s">
        <v>64</v>
      </c>
      <c r="O148" s="17" t="s">
        <v>33</v>
      </c>
      <c r="P148" s="17" t="s">
        <v>27</v>
      </c>
      <c r="Q148" s="17" t="s">
        <v>26</v>
      </c>
      <c r="R148" s="50" t="n">
        <v>4915</v>
      </c>
      <c r="S148" s="45" t="n">
        <v>180</v>
      </c>
      <c r="T148" s="17"/>
      <c r="U148" s="19"/>
      <c r="V148" s="17" t="n">
        <v>634</v>
      </c>
      <c r="W148" s="18" t="n">
        <v>170</v>
      </c>
    </row>
    <row r="149" customFormat="false" ht="15" hidden="false" customHeight="false" outlineLevel="0" collapsed="false">
      <c r="A149" s="16" t="n">
        <v>45071</v>
      </c>
      <c r="B149" s="17" t="s">
        <v>69</v>
      </c>
      <c r="C149" s="17" t="s">
        <v>70</v>
      </c>
      <c r="D149" s="17" t="s">
        <v>25</v>
      </c>
      <c r="E149" s="12" t="s">
        <v>36</v>
      </c>
      <c r="F149" s="12" t="n">
        <v>4575</v>
      </c>
      <c r="G149" s="10" t="n">
        <v>405</v>
      </c>
      <c r="H149" s="12" t="n">
        <v>10</v>
      </c>
      <c r="I149" s="19"/>
      <c r="J149" s="46" t="n">
        <v>592</v>
      </c>
      <c r="K149" s="18" t="n">
        <v>380</v>
      </c>
      <c r="M149" s="16" t="n">
        <v>45106</v>
      </c>
      <c r="N149" s="17" t="s">
        <v>23</v>
      </c>
      <c r="O149" s="17" t="s">
        <v>24</v>
      </c>
      <c r="P149" s="17" t="s">
        <v>27</v>
      </c>
      <c r="Q149" s="17" t="s">
        <v>62</v>
      </c>
      <c r="R149" s="39" t="n">
        <v>4909</v>
      </c>
      <c r="S149" s="45" t="n">
        <v>198</v>
      </c>
      <c r="T149" s="17"/>
      <c r="U149" s="19"/>
      <c r="V149" s="17" t="n">
        <v>634</v>
      </c>
      <c r="W149" s="18" t="n">
        <v>190</v>
      </c>
    </row>
    <row r="150" customFormat="false" ht="15" hidden="false" customHeight="false" outlineLevel="0" collapsed="false">
      <c r="A150" s="16" t="n">
        <v>45071</v>
      </c>
      <c r="B150" s="17" t="s">
        <v>49</v>
      </c>
      <c r="C150" s="17" t="s">
        <v>50</v>
      </c>
      <c r="D150" s="17" t="s">
        <v>25</v>
      </c>
      <c r="E150" s="12" t="s">
        <v>36</v>
      </c>
      <c r="F150" s="12" t="n">
        <v>4576</v>
      </c>
      <c r="G150" s="10" t="n">
        <v>405</v>
      </c>
      <c r="H150" s="12" t="n">
        <v>10</v>
      </c>
      <c r="I150" s="19"/>
      <c r="J150" s="46" t="n">
        <v>592</v>
      </c>
      <c r="K150" s="18" t="n">
        <v>380</v>
      </c>
      <c r="M150" s="16" t="n">
        <v>45106</v>
      </c>
      <c r="N150" s="17" t="s">
        <v>59</v>
      </c>
      <c r="O150" s="17" t="s">
        <v>60</v>
      </c>
      <c r="P150" s="17" t="s">
        <v>27</v>
      </c>
      <c r="Q150" s="17" t="s">
        <v>62</v>
      </c>
      <c r="R150" s="39" t="n">
        <v>4911</v>
      </c>
      <c r="S150" s="45" t="n">
        <v>225</v>
      </c>
      <c r="T150" s="17"/>
      <c r="U150" s="19"/>
      <c r="V150" s="17" t="n">
        <v>634</v>
      </c>
      <c r="W150" s="18" t="n">
        <v>190</v>
      </c>
    </row>
    <row r="151" customFormat="false" ht="15" hidden="false" customHeight="false" outlineLevel="0" collapsed="false">
      <c r="A151" s="16" t="n">
        <v>45071</v>
      </c>
      <c r="B151" s="17" t="s">
        <v>59</v>
      </c>
      <c r="C151" s="17" t="s">
        <v>60</v>
      </c>
      <c r="D151" s="17" t="s">
        <v>25</v>
      </c>
      <c r="E151" s="12" t="s">
        <v>26</v>
      </c>
      <c r="F151" s="12" t="n">
        <v>4573</v>
      </c>
      <c r="G151" s="10" t="n">
        <v>180</v>
      </c>
      <c r="H151" s="12"/>
      <c r="I151" s="19"/>
      <c r="J151" s="46" t="n">
        <v>592</v>
      </c>
      <c r="K151" s="18" t="n">
        <v>170</v>
      </c>
      <c r="M151" s="16" t="n">
        <v>45107</v>
      </c>
      <c r="N151" s="17" t="s">
        <v>71</v>
      </c>
      <c r="O151" s="17" t="s">
        <v>47</v>
      </c>
      <c r="P151" s="17" t="s">
        <v>72</v>
      </c>
      <c r="Q151" s="17" t="s">
        <v>73</v>
      </c>
      <c r="R151" s="17" t="n">
        <v>1834246</v>
      </c>
      <c r="S151" s="18" t="n">
        <v>180</v>
      </c>
      <c r="T151" s="17"/>
      <c r="U151" s="19"/>
      <c r="V151" s="17"/>
      <c r="W151" s="18" t="n">
        <v>160</v>
      </c>
    </row>
    <row r="152" customFormat="false" ht="15" hidden="false" customHeight="false" outlineLevel="0" collapsed="false">
      <c r="A152" s="16" t="n">
        <v>45071</v>
      </c>
      <c r="B152" s="17" t="s">
        <v>43</v>
      </c>
      <c r="C152" s="17" t="s">
        <v>47</v>
      </c>
      <c r="D152" s="17" t="s">
        <v>25</v>
      </c>
      <c r="E152" s="12" t="s">
        <v>26</v>
      </c>
      <c r="F152" s="12" t="n">
        <v>4572</v>
      </c>
      <c r="G152" s="10" t="n">
        <v>180</v>
      </c>
      <c r="H152" s="12"/>
      <c r="I152" s="19"/>
      <c r="J152" s="46" t="n">
        <v>592</v>
      </c>
      <c r="K152" s="18" t="n">
        <v>170</v>
      </c>
      <c r="M152" s="16" t="n">
        <v>45107</v>
      </c>
      <c r="N152" s="17" t="s">
        <v>49</v>
      </c>
      <c r="O152" s="17" t="s">
        <v>50</v>
      </c>
      <c r="P152" s="17" t="s">
        <v>72</v>
      </c>
      <c r="Q152" s="17" t="s">
        <v>73</v>
      </c>
      <c r="R152" s="17" t="n">
        <v>1834464</v>
      </c>
      <c r="S152" s="18" t="n">
        <v>180</v>
      </c>
      <c r="T152" s="17"/>
      <c r="U152" s="19"/>
      <c r="V152" s="17"/>
      <c r="W152" s="18" t="n">
        <v>160</v>
      </c>
    </row>
    <row r="153" customFormat="false" ht="15" hidden="false" customHeight="false" outlineLevel="0" collapsed="false">
      <c r="A153" s="16" t="n">
        <v>45072</v>
      </c>
      <c r="B153" s="17" t="s">
        <v>43</v>
      </c>
      <c r="C153" s="17" t="s">
        <v>47</v>
      </c>
      <c r="D153" s="17" t="s">
        <v>25</v>
      </c>
      <c r="E153" s="12" t="s">
        <v>48</v>
      </c>
      <c r="F153" s="12" t="n">
        <v>4567</v>
      </c>
      <c r="G153" s="10" t="n">
        <v>198</v>
      </c>
      <c r="H153" s="12"/>
      <c r="I153" s="19"/>
      <c r="J153" s="46" t="n">
        <v>592</v>
      </c>
      <c r="K153" s="18" t="n">
        <v>190</v>
      </c>
      <c r="M153" s="17"/>
      <c r="N153" s="17"/>
      <c r="O153" s="17"/>
      <c r="P153" s="17"/>
      <c r="Q153" s="17"/>
      <c r="R153" s="17"/>
      <c r="S153" s="17"/>
      <c r="T153" s="17"/>
      <c r="U153" s="19"/>
      <c r="V153" s="17"/>
      <c r="W153" s="18"/>
    </row>
    <row r="154" customFormat="false" ht="15" hidden="false" customHeight="false" outlineLevel="0" collapsed="false">
      <c r="A154" s="16" t="n">
        <v>45072</v>
      </c>
      <c r="B154" s="17" t="s">
        <v>59</v>
      </c>
      <c r="C154" s="17" t="s">
        <v>60</v>
      </c>
      <c r="D154" s="17" t="s">
        <v>25</v>
      </c>
      <c r="E154" s="12" t="s">
        <v>48</v>
      </c>
      <c r="F154" s="12" t="n">
        <v>4568</v>
      </c>
      <c r="G154" s="10" t="n">
        <v>225</v>
      </c>
      <c r="H154" s="12"/>
      <c r="I154" s="19"/>
      <c r="J154" s="46" t="n">
        <v>592</v>
      </c>
      <c r="K154" s="18" t="n">
        <v>190</v>
      </c>
      <c r="M154" s="16"/>
      <c r="N154" s="17"/>
      <c r="O154" s="17"/>
      <c r="P154" s="17"/>
      <c r="Q154" s="17"/>
      <c r="R154" s="17"/>
      <c r="S154" s="18"/>
      <c r="T154" s="17"/>
      <c r="U154" s="19"/>
      <c r="V154" s="17"/>
      <c r="W154" s="18"/>
    </row>
    <row r="155" customFormat="false" ht="15" hidden="false" customHeight="false" outlineLevel="0" collapsed="false">
      <c r="A155" s="16" t="n">
        <v>45073</v>
      </c>
      <c r="B155" s="17" t="s">
        <v>59</v>
      </c>
      <c r="C155" s="17" t="s">
        <v>60</v>
      </c>
      <c r="D155" s="17" t="s">
        <v>25</v>
      </c>
      <c r="E155" s="12" t="s">
        <v>52</v>
      </c>
      <c r="F155" s="12" t="n">
        <v>4588</v>
      </c>
      <c r="G155" s="10" t="n">
        <v>207</v>
      </c>
      <c r="H155" s="12" t="n">
        <v>10</v>
      </c>
      <c r="I155" s="19"/>
      <c r="J155" s="46" t="n">
        <v>592</v>
      </c>
      <c r="K155" s="18" t="n">
        <v>170</v>
      </c>
      <c r="M155" s="16"/>
      <c r="N155" s="17"/>
      <c r="O155" s="17"/>
      <c r="P155" s="17"/>
      <c r="Q155" s="17"/>
      <c r="R155" s="17"/>
      <c r="S155" s="18"/>
      <c r="T155" s="17"/>
      <c r="U155" s="19"/>
      <c r="V155" s="17"/>
      <c r="W155" s="18"/>
    </row>
    <row r="156" customFormat="false" ht="15" hidden="false" customHeight="false" outlineLevel="0" collapsed="false">
      <c r="A156" s="16" t="n">
        <v>45075</v>
      </c>
      <c r="B156" s="17" t="s">
        <v>28</v>
      </c>
      <c r="C156" s="17" t="s">
        <v>29</v>
      </c>
      <c r="D156" s="17" t="s">
        <v>25</v>
      </c>
      <c r="E156" s="12" t="s">
        <v>26</v>
      </c>
      <c r="F156" s="12" t="n">
        <v>4602</v>
      </c>
      <c r="G156" s="10" t="n">
        <v>180</v>
      </c>
      <c r="H156" s="12"/>
      <c r="I156" s="19"/>
      <c r="J156" s="46" t="n">
        <v>592</v>
      </c>
      <c r="K156" s="18" t="n">
        <v>170</v>
      </c>
      <c r="M156" s="16"/>
      <c r="N156" s="17"/>
      <c r="O156" s="17"/>
      <c r="P156" s="17"/>
      <c r="Q156" s="17"/>
      <c r="R156" s="17"/>
      <c r="S156" s="18"/>
      <c r="T156" s="17"/>
      <c r="U156" s="19"/>
      <c r="V156" s="17"/>
      <c r="W156" s="18"/>
    </row>
    <row r="157" customFormat="false" ht="15" hidden="false" customHeight="false" outlineLevel="0" collapsed="false">
      <c r="A157" s="16" t="n">
        <v>45075</v>
      </c>
      <c r="B157" s="17" t="s">
        <v>43</v>
      </c>
      <c r="C157" s="17" t="s">
        <v>47</v>
      </c>
      <c r="D157" s="17" t="s">
        <v>25</v>
      </c>
      <c r="E157" s="12" t="s">
        <v>26</v>
      </c>
      <c r="F157" s="12" t="n">
        <v>4601</v>
      </c>
      <c r="G157" s="10" t="n">
        <v>180</v>
      </c>
      <c r="H157" s="12"/>
      <c r="I157" s="19"/>
      <c r="J157" s="46" t="n">
        <v>592</v>
      </c>
      <c r="K157" s="18" t="n">
        <v>170</v>
      </c>
      <c r="M157" s="16"/>
      <c r="N157" s="17"/>
      <c r="O157" s="17"/>
      <c r="P157" s="17"/>
      <c r="Q157" s="17"/>
      <c r="R157" s="17"/>
      <c r="S157" s="18"/>
      <c r="T157" s="17"/>
      <c r="U157" s="19"/>
      <c r="V157" s="17"/>
      <c r="W157" s="18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18"/>
      <c r="H158" s="17"/>
      <c r="I158" s="19"/>
      <c r="J158" s="17"/>
      <c r="K158" s="18"/>
      <c r="M158" s="16"/>
      <c r="N158" s="17"/>
      <c r="O158" s="17"/>
      <c r="P158" s="17"/>
      <c r="Q158" s="17"/>
      <c r="R158" s="17"/>
      <c r="S158" s="18"/>
      <c r="T158" s="17"/>
      <c r="U158" s="19"/>
      <c r="V158" s="17"/>
      <c r="W158" s="18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18"/>
      <c r="H159" s="17"/>
      <c r="I159" s="19"/>
      <c r="J159" s="17"/>
      <c r="K159" s="18"/>
      <c r="M159" s="16"/>
      <c r="N159" s="17"/>
      <c r="O159" s="17"/>
      <c r="P159" s="17"/>
      <c r="Q159" s="17"/>
      <c r="R159" s="17"/>
      <c r="S159" s="18"/>
      <c r="T159" s="17"/>
      <c r="U159" s="19"/>
      <c r="V159" s="17"/>
      <c r="W159" s="18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17"/>
      <c r="G160" s="18"/>
      <c r="H160" s="17"/>
      <c r="I160" s="19"/>
      <c r="J160" s="17"/>
      <c r="K160" s="18"/>
      <c r="M160" s="16"/>
      <c r="N160" s="17"/>
      <c r="O160" s="17"/>
      <c r="P160" s="17"/>
      <c r="Q160" s="17"/>
      <c r="R160" s="17"/>
      <c r="S160" s="18"/>
      <c r="T160" s="17"/>
      <c r="U160" s="19"/>
      <c r="V160" s="17"/>
      <c r="W160" s="18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19"/>
      <c r="H161" s="17"/>
      <c r="I161" s="19"/>
      <c r="J161" s="17"/>
      <c r="K161" s="19"/>
      <c r="M161" s="16"/>
      <c r="N161" s="17"/>
      <c r="O161" s="17"/>
      <c r="P161" s="17"/>
      <c r="Q161" s="17"/>
      <c r="R161" s="17"/>
      <c r="S161" s="19"/>
      <c r="T161" s="17"/>
      <c r="U161" s="19"/>
      <c r="V161" s="17"/>
      <c r="W161" s="19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19"/>
      <c r="H162" s="17"/>
      <c r="I162" s="19"/>
      <c r="J162" s="17"/>
      <c r="K162" s="19"/>
      <c r="M162" s="16"/>
      <c r="N162" s="17"/>
      <c r="O162" s="17"/>
      <c r="P162" s="17"/>
      <c r="Q162" s="17"/>
      <c r="R162" s="17"/>
      <c r="S162" s="19"/>
      <c r="T162" s="17"/>
      <c r="U162" s="19"/>
      <c r="V162" s="17"/>
      <c r="W162" s="19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19"/>
      <c r="H163" s="17"/>
      <c r="I163" s="19"/>
      <c r="J163" s="17"/>
      <c r="K163" s="19"/>
      <c r="M163" s="16"/>
      <c r="N163" s="17"/>
      <c r="O163" s="17"/>
      <c r="P163" s="17"/>
      <c r="Q163" s="17"/>
      <c r="R163" s="17"/>
      <c r="S163" s="19"/>
      <c r="T163" s="17"/>
      <c r="U163" s="19"/>
      <c r="V163" s="17"/>
      <c r="W163" s="19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19"/>
      <c r="H164" s="17"/>
      <c r="I164" s="19"/>
      <c r="J164" s="17"/>
      <c r="K164" s="19"/>
      <c r="M164" s="16"/>
      <c r="N164" s="17"/>
      <c r="O164" s="17"/>
      <c r="P164" s="17"/>
      <c r="Q164" s="17"/>
      <c r="R164" s="17"/>
      <c r="S164" s="19"/>
      <c r="T164" s="17"/>
      <c r="U164" s="19"/>
      <c r="V164" s="17"/>
      <c r="W164" s="19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0"/>
      <c r="G165" s="19"/>
      <c r="H165" s="17"/>
      <c r="I165" s="19"/>
      <c r="J165" s="17"/>
      <c r="K165" s="19"/>
      <c r="M165" s="16"/>
      <c r="N165" s="17"/>
      <c r="O165" s="17"/>
      <c r="P165" s="17"/>
      <c r="Q165" s="17"/>
      <c r="R165" s="20"/>
      <c r="S165" s="19"/>
      <c r="T165" s="17"/>
      <c r="U165" s="19"/>
      <c r="V165" s="17"/>
      <c r="W165" s="19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19"/>
      <c r="H166" s="17"/>
      <c r="I166" s="19"/>
      <c r="J166" s="17"/>
      <c r="K166" s="19"/>
      <c r="M166" s="16"/>
      <c r="N166" s="17"/>
      <c r="O166" s="17"/>
      <c r="P166" s="17"/>
      <c r="Q166" s="17"/>
      <c r="R166" s="17"/>
      <c r="S166" s="19"/>
      <c r="T166" s="17"/>
      <c r="U166" s="19"/>
      <c r="V166" s="17"/>
      <c r="W166" s="19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19"/>
      <c r="H167" s="17"/>
      <c r="I167" s="17"/>
      <c r="J167" s="17"/>
      <c r="K167" s="19"/>
      <c r="M167" s="16"/>
      <c r="N167" s="17"/>
      <c r="O167" s="17"/>
      <c r="P167" s="17"/>
      <c r="Q167" s="17"/>
      <c r="R167" s="17"/>
      <c r="S167" s="19"/>
      <c r="T167" s="17"/>
      <c r="U167" s="17"/>
      <c r="V167" s="17"/>
      <c r="W167" s="19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19"/>
      <c r="H168" s="17"/>
      <c r="I168" s="17"/>
      <c r="J168" s="17"/>
      <c r="K168" s="19"/>
      <c r="M168" s="16"/>
      <c r="N168" s="17"/>
      <c r="O168" s="17"/>
      <c r="P168" s="17"/>
      <c r="Q168" s="17"/>
      <c r="R168" s="17"/>
      <c r="S168" s="19"/>
      <c r="T168" s="17"/>
      <c r="U168" s="17"/>
      <c r="V168" s="17"/>
      <c r="W168" s="19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17"/>
      <c r="G169" s="19"/>
      <c r="H169" s="17"/>
      <c r="I169" s="17"/>
      <c r="J169" s="17"/>
      <c r="K169" s="19"/>
      <c r="M169" s="16"/>
      <c r="N169" s="17"/>
      <c r="O169" s="17"/>
      <c r="P169" s="17"/>
      <c r="Q169" s="17"/>
      <c r="R169" s="17"/>
      <c r="S169" s="19"/>
      <c r="T169" s="17"/>
      <c r="U169" s="17"/>
      <c r="V169" s="17"/>
      <c r="W169" s="19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17"/>
      <c r="G170" s="19"/>
      <c r="H170" s="17"/>
      <c r="I170" s="17"/>
      <c r="J170" s="17"/>
      <c r="K170" s="19"/>
      <c r="M170" s="16"/>
      <c r="N170" s="17"/>
      <c r="O170" s="17"/>
      <c r="P170" s="17"/>
      <c r="Q170" s="17"/>
      <c r="R170" s="17"/>
      <c r="S170" s="19"/>
      <c r="T170" s="17"/>
      <c r="U170" s="17"/>
      <c r="V170" s="17"/>
      <c r="W170" s="19"/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19"/>
      <c r="H171" s="17"/>
      <c r="I171" s="17"/>
      <c r="J171" s="17"/>
      <c r="K171" s="19"/>
      <c r="M171" s="17"/>
      <c r="N171" s="17"/>
      <c r="O171" s="17"/>
      <c r="P171" s="17"/>
      <c r="Q171" s="17"/>
      <c r="R171" s="17"/>
      <c r="S171" s="19"/>
      <c r="T171" s="17"/>
      <c r="U171" s="17"/>
      <c r="V171" s="17"/>
      <c r="W171" s="19"/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21" t="s">
        <v>13</v>
      </c>
      <c r="G172" s="22" t="n">
        <f aca="false">SUM(G124:G171)</f>
        <v>7749</v>
      </c>
      <c r="H172" s="23"/>
      <c r="I172" s="24" t="n">
        <f aca="false">SUM(I124:I171)</f>
        <v>0</v>
      </c>
      <c r="J172" s="25"/>
      <c r="K172" s="22" t="n">
        <f aca="false">SUM(K124:K171)</f>
        <v>7207</v>
      </c>
      <c r="M172" s="17"/>
      <c r="N172" s="17"/>
      <c r="O172" s="17"/>
      <c r="P172" s="17"/>
      <c r="Q172" s="17"/>
      <c r="R172" s="21" t="s">
        <v>13</v>
      </c>
      <c r="S172" s="22" t="n">
        <f aca="false">SUM(S124:S171)</f>
        <v>6418</v>
      </c>
      <c r="T172" s="23"/>
      <c r="U172" s="24" t="n">
        <f aca="false">SUM(U124:U171)</f>
        <v>0</v>
      </c>
      <c r="V172" s="25"/>
      <c r="W172" s="22" t="n">
        <f aca="false">SUM(W124:W171)</f>
        <v>5960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1" t="s">
        <v>14</v>
      </c>
      <c r="G173" s="22" t="n">
        <f aca="false">I172+G172</f>
        <v>7749</v>
      </c>
      <c r="H173" s="25" t="s">
        <v>15</v>
      </c>
      <c r="I173" s="22" t="n">
        <f aca="false">G174-I172</f>
        <v>7671.51</v>
      </c>
      <c r="J173" s="25"/>
      <c r="K173" s="19"/>
      <c r="M173" s="17"/>
      <c r="N173" s="17"/>
      <c r="O173" s="17"/>
      <c r="P173" s="17"/>
      <c r="Q173" s="17"/>
      <c r="R173" s="21" t="s">
        <v>14</v>
      </c>
      <c r="S173" s="22" t="n">
        <f aca="false">U172+S172</f>
        <v>6418</v>
      </c>
      <c r="T173" s="25" t="s">
        <v>15</v>
      </c>
      <c r="U173" s="22" t="n">
        <f aca="false">S174-U172</f>
        <v>6353.82</v>
      </c>
      <c r="V173" s="25"/>
      <c r="W173" s="19"/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21" t="s">
        <v>16</v>
      </c>
      <c r="G174" s="22" t="n">
        <f aca="false">G173*0.99</f>
        <v>7671.51</v>
      </c>
      <c r="H174" s="17"/>
      <c r="I174" s="17"/>
      <c r="J174" s="17"/>
      <c r="K174" s="17"/>
      <c r="M174" s="17"/>
      <c r="N174" s="17"/>
      <c r="O174" s="17"/>
      <c r="P174" s="17"/>
      <c r="Q174" s="17"/>
      <c r="R174" s="21" t="s">
        <v>16</v>
      </c>
      <c r="S174" s="22" t="n">
        <f aca="false">S173*0.99</f>
        <v>6353.82</v>
      </c>
      <c r="T174" s="17"/>
      <c r="U174" s="17"/>
      <c r="V174" s="17"/>
      <c r="W174" s="17"/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26" t="s">
        <v>17</v>
      </c>
      <c r="G175" s="26"/>
      <c r="H175" s="26"/>
      <c r="I175" s="26"/>
      <c r="J175" s="27" t="n">
        <f aca="false">I173-K172</f>
        <v>464.51</v>
      </c>
      <c r="K175" s="17"/>
      <c r="M175" s="17"/>
      <c r="N175" s="17"/>
      <c r="O175" s="17"/>
      <c r="P175" s="17"/>
      <c r="Q175" s="17"/>
      <c r="R175" s="26" t="s">
        <v>17</v>
      </c>
      <c r="S175" s="26"/>
      <c r="T175" s="26"/>
      <c r="U175" s="26"/>
      <c r="V175" s="27" t="n">
        <f aca="false">U173-W172</f>
        <v>393.82</v>
      </c>
      <c r="W175" s="17"/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27"/>
      <c r="K176" s="17"/>
      <c r="M176" s="17"/>
      <c r="N176" s="17"/>
      <c r="O176" s="17"/>
      <c r="P176" s="17"/>
      <c r="Q176" s="17"/>
      <c r="R176" s="17"/>
      <c r="S176" s="17"/>
      <c r="T176" s="17"/>
      <c r="U176" s="17"/>
      <c r="V176" s="27"/>
      <c r="W176" s="17"/>
    </row>
    <row r="180" customFormat="false" ht="28.5" hidden="false" customHeight="false" outlineLevel="0" collapsed="false">
      <c r="A180" s="1"/>
      <c r="B180" s="2"/>
      <c r="C180" s="2"/>
      <c r="D180" s="3" t="s">
        <v>74</v>
      </c>
      <c r="E180" s="3"/>
      <c r="F180" s="3"/>
      <c r="G180" s="3"/>
      <c r="H180" s="2"/>
      <c r="I180" s="2"/>
      <c r="M180" s="1"/>
      <c r="N180" s="2"/>
      <c r="O180" s="2"/>
      <c r="P180" s="3" t="s">
        <v>75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16" t="n">
        <v>45110</v>
      </c>
      <c r="B182" s="17" t="s">
        <v>59</v>
      </c>
      <c r="C182" s="17" t="s">
        <v>60</v>
      </c>
      <c r="D182" s="17" t="s">
        <v>27</v>
      </c>
      <c r="E182" s="17" t="s">
        <v>36</v>
      </c>
      <c r="F182" s="12" t="n">
        <v>4951</v>
      </c>
      <c r="G182" s="10" t="n">
        <v>405</v>
      </c>
      <c r="H182" s="17" t="n">
        <v>10</v>
      </c>
      <c r="I182" s="19" t="s">
        <v>76</v>
      </c>
      <c r="J182" s="17" t="n">
        <v>634</v>
      </c>
      <c r="K182" s="18" t="n">
        <v>380</v>
      </c>
      <c r="M182" s="16" t="n">
        <v>45139</v>
      </c>
      <c r="N182" s="17" t="s">
        <v>77</v>
      </c>
      <c r="O182" s="17" t="s">
        <v>47</v>
      </c>
      <c r="P182" s="17" t="s">
        <v>27</v>
      </c>
      <c r="Q182" s="17" t="s">
        <v>42</v>
      </c>
      <c r="R182" s="47" t="n">
        <v>5226</v>
      </c>
      <c r="S182" s="18" t="n">
        <v>207</v>
      </c>
      <c r="T182" s="17" t="n">
        <v>10</v>
      </c>
      <c r="U182" s="19" t="s">
        <v>78</v>
      </c>
      <c r="V182" s="47" t="n">
        <v>657</v>
      </c>
      <c r="W182" s="18" t="n">
        <v>170</v>
      </c>
    </row>
    <row r="183" customFormat="false" ht="15" hidden="false" customHeight="false" outlineLevel="0" collapsed="false">
      <c r="A183" s="16" t="n">
        <v>45113</v>
      </c>
      <c r="B183" s="17" t="s">
        <v>79</v>
      </c>
      <c r="C183" s="17" t="s">
        <v>47</v>
      </c>
      <c r="D183" s="17" t="s">
        <v>27</v>
      </c>
      <c r="E183" s="17" t="s">
        <v>26</v>
      </c>
      <c r="F183" s="12" t="n">
        <v>4998</v>
      </c>
      <c r="G183" s="51" t="n">
        <v>180</v>
      </c>
      <c r="H183" s="17"/>
      <c r="I183" s="17"/>
      <c r="J183" s="17" t="n">
        <v>644</v>
      </c>
      <c r="K183" s="52" t="n">
        <v>170</v>
      </c>
      <c r="M183" s="16" t="n">
        <v>45140</v>
      </c>
      <c r="N183" s="17" t="s">
        <v>80</v>
      </c>
      <c r="O183" s="17" t="s">
        <v>60</v>
      </c>
      <c r="P183" s="17" t="s">
        <v>27</v>
      </c>
      <c r="Q183" s="17" t="s">
        <v>81</v>
      </c>
      <c r="R183" s="12" t="n">
        <v>5210</v>
      </c>
      <c r="S183" s="18" t="n">
        <v>180</v>
      </c>
      <c r="T183" s="17" t="s">
        <v>82</v>
      </c>
      <c r="U183" s="19"/>
      <c r="V183" s="17" t="n">
        <v>665</v>
      </c>
      <c r="W183" s="18" t="n">
        <v>170</v>
      </c>
    </row>
    <row r="184" customFormat="false" ht="15" hidden="false" customHeight="false" outlineLevel="0" collapsed="false">
      <c r="A184" s="16" t="n">
        <v>45113</v>
      </c>
      <c r="B184" s="17" t="s">
        <v>83</v>
      </c>
      <c r="C184" s="17" t="s">
        <v>50</v>
      </c>
      <c r="D184" s="17" t="s">
        <v>27</v>
      </c>
      <c r="E184" s="17" t="s">
        <v>36</v>
      </c>
      <c r="F184" s="12" t="n">
        <v>5002</v>
      </c>
      <c r="G184" s="10" t="n">
        <v>405</v>
      </c>
      <c r="H184" s="17" t="n">
        <v>10</v>
      </c>
      <c r="I184" s="19"/>
      <c r="J184" s="17" t="n">
        <v>644</v>
      </c>
      <c r="K184" s="18" t="n">
        <v>380</v>
      </c>
      <c r="M184" s="16" t="n">
        <v>45141</v>
      </c>
      <c r="N184" s="17" t="s">
        <v>23</v>
      </c>
      <c r="O184" s="17" t="s">
        <v>24</v>
      </c>
      <c r="P184" s="17" t="s">
        <v>27</v>
      </c>
      <c r="Q184" s="17" t="s">
        <v>26</v>
      </c>
      <c r="R184" s="12" t="n">
        <v>5258</v>
      </c>
      <c r="S184" s="18" t="n">
        <v>180</v>
      </c>
      <c r="T184" s="17"/>
      <c r="U184" s="19"/>
      <c r="V184" s="17" t="n">
        <v>665</v>
      </c>
      <c r="W184" s="18" t="n">
        <v>170</v>
      </c>
    </row>
    <row r="185" customFormat="false" ht="15" hidden="false" customHeight="false" outlineLevel="0" collapsed="false">
      <c r="A185" s="16" t="n">
        <v>45120</v>
      </c>
      <c r="B185" s="17" t="s">
        <v>79</v>
      </c>
      <c r="C185" s="17" t="s">
        <v>47</v>
      </c>
      <c r="D185" s="17" t="s">
        <v>84</v>
      </c>
      <c r="E185" s="17" t="s">
        <v>26</v>
      </c>
      <c r="F185" s="12" t="n">
        <v>7807023902</v>
      </c>
      <c r="G185" s="10" t="n">
        <v>180</v>
      </c>
      <c r="H185" s="17"/>
      <c r="I185" s="19"/>
      <c r="J185" s="17" t="n">
        <v>635</v>
      </c>
      <c r="K185" s="18" t="n">
        <v>170</v>
      </c>
      <c r="M185" s="16" t="n">
        <v>45141</v>
      </c>
      <c r="N185" s="17" t="s">
        <v>32</v>
      </c>
      <c r="O185" s="17" t="s">
        <v>41</v>
      </c>
      <c r="P185" s="17" t="s">
        <v>27</v>
      </c>
      <c r="Q185" s="17" t="s">
        <v>36</v>
      </c>
      <c r="R185" s="12" t="n">
        <v>5261</v>
      </c>
      <c r="S185" s="18" t="n">
        <v>405</v>
      </c>
      <c r="T185" s="17" t="n">
        <v>10</v>
      </c>
      <c r="U185" s="19" t="s">
        <v>78</v>
      </c>
      <c r="V185" s="17" t="n">
        <v>665</v>
      </c>
      <c r="W185" s="18" t="n">
        <v>380</v>
      </c>
    </row>
    <row r="186" customFormat="false" ht="15" hidden="false" customHeight="false" outlineLevel="0" collapsed="false">
      <c r="A186" s="16" t="n">
        <v>45120</v>
      </c>
      <c r="B186" s="17" t="s">
        <v>85</v>
      </c>
      <c r="C186" s="17" t="s">
        <v>45</v>
      </c>
      <c r="D186" s="17" t="s">
        <v>86</v>
      </c>
      <c r="E186" s="17" t="s">
        <v>56</v>
      </c>
      <c r="F186" s="12" t="n">
        <v>7807023904</v>
      </c>
      <c r="G186" s="10" t="n">
        <v>198</v>
      </c>
      <c r="H186" s="17"/>
      <c r="I186" s="19"/>
      <c r="J186" s="17" t="n">
        <v>635</v>
      </c>
      <c r="K186" s="18" t="n">
        <v>180</v>
      </c>
      <c r="M186" s="16" t="n">
        <v>45145</v>
      </c>
      <c r="N186" s="17" t="s">
        <v>44</v>
      </c>
      <c r="O186" s="17" t="s">
        <v>45</v>
      </c>
      <c r="P186" s="17" t="s">
        <v>27</v>
      </c>
      <c r="Q186" s="17" t="s">
        <v>26</v>
      </c>
      <c r="R186" s="12" t="n">
        <v>5288</v>
      </c>
      <c r="S186" s="18" t="n">
        <v>207</v>
      </c>
      <c r="T186" s="17"/>
      <c r="U186" s="19"/>
      <c r="V186" s="17" t="n">
        <v>665</v>
      </c>
      <c r="W186" s="18" t="n">
        <v>170</v>
      </c>
    </row>
    <row r="187" customFormat="false" ht="15" hidden="false" customHeight="false" outlineLevel="0" collapsed="false">
      <c r="A187" s="16" t="n">
        <v>45120</v>
      </c>
      <c r="B187" s="17" t="s">
        <v>79</v>
      </c>
      <c r="C187" s="17" t="s">
        <v>47</v>
      </c>
      <c r="D187" s="17" t="s">
        <v>87</v>
      </c>
      <c r="E187" s="17" t="s">
        <v>88</v>
      </c>
      <c r="F187" s="12" t="n">
        <v>5078</v>
      </c>
      <c r="G187" s="10" t="n">
        <v>180</v>
      </c>
      <c r="H187" s="17"/>
      <c r="I187" s="19"/>
      <c r="J187" s="17" t="n">
        <v>644</v>
      </c>
      <c r="K187" s="18" t="n">
        <v>170</v>
      </c>
      <c r="M187" s="16" t="n">
        <v>45145</v>
      </c>
      <c r="N187" s="17" t="s">
        <v>49</v>
      </c>
      <c r="O187" s="17" t="s">
        <v>50</v>
      </c>
      <c r="P187" s="17" t="s">
        <v>27</v>
      </c>
      <c r="Q187" s="17" t="s">
        <v>36</v>
      </c>
      <c r="R187" s="12" t="n">
        <v>5286</v>
      </c>
      <c r="S187" s="18" t="n">
        <v>405</v>
      </c>
      <c r="T187" s="17" t="n">
        <v>10</v>
      </c>
      <c r="U187" s="19" t="s">
        <v>89</v>
      </c>
      <c r="V187" s="17" t="n">
        <v>665</v>
      </c>
      <c r="W187" s="18" t="n">
        <v>380</v>
      </c>
    </row>
    <row r="188" customFormat="false" ht="15" hidden="false" customHeight="false" outlineLevel="0" collapsed="false">
      <c r="A188" s="16" t="n">
        <v>45121</v>
      </c>
      <c r="B188" s="17" t="s">
        <v>90</v>
      </c>
      <c r="C188" s="17" t="s">
        <v>55</v>
      </c>
      <c r="D188" s="17" t="s">
        <v>27</v>
      </c>
      <c r="E188" s="17" t="s">
        <v>91</v>
      </c>
      <c r="F188" s="47" t="n">
        <v>5092</v>
      </c>
      <c r="G188" s="10" t="n">
        <v>207</v>
      </c>
      <c r="H188" s="17" t="n">
        <v>10</v>
      </c>
      <c r="I188" s="19"/>
      <c r="J188" s="17" t="n">
        <v>657</v>
      </c>
      <c r="K188" s="18" t="n">
        <v>170</v>
      </c>
      <c r="M188" s="16" t="n">
        <v>45145</v>
      </c>
      <c r="N188" s="17" t="s">
        <v>37</v>
      </c>
      <c r="O188" s="17" t="s">
        <v>38</v>
      </c>
      <c r="P188" s="17" t="s">
        <v>27</v>
      </c>
      <c r="Q188" s="17" t="s">
        <v>42</v>
      </c>
      <c r="R188" s="12" t="n">
        <v>5283</v>
      </c>
      <c r="S188" s="18" t="n">
        <v>207</v>
      </c>
      <c r="T188" s="17" t="n">
        <v>10</v>
      </c>
      <c r="U188" s="19" t="s">
        <v>78</v>
      </c>
      <c r="V188" s="17" t="n">
        <v>665</v>
      </c>
      <c r="W188" s="18" t="n">
        <v>170</v>
      </c>
    </row>
    <row r="189" customFormat="false" ht="15" hidden="false" customHeight="false" outlineLevel="0" collapsed="false">
      <c r="A189" s="16" t="n">
        <v>45124</v>
      </c>
      <c r="B189" s="17" t="s">
        <v>83</v>
      </c>
      <c r="C189" s="17" t="s">
        <v>50</v>
      </c>
      <c r="D189" s="17" t="s">
        <v>27</v>
      </c>
      <c r="E189" s="17" t="s">
        <v>36</v>
      </c>
      <c r="F189" s="47" t="n">
        <v>5105</v>
      </c>
      <c r="G189" s="18" t="n">
        <v>405</v>
      </c>
      <c r="H189" s="17" t="n">
        <v>10</v>
      </c>
      <c r="I189" s="19" t="s">
        <v>92</v>
      </c>
      <c r="J189" s="17" t="n">
        <v>657</v>
      </c>
      <c r="K189" s="18" t="n">
        <v>380</v>
      </c>
      <c r="M189" s="16" t="n">
        <v>45146</v>
      </c>
      <c r="N189" s="17" t="s">
        <v>32</v>
      </c>
      <c r="O189" s="17" t="s">
        <v>41</v>
      </c>
      <c r="P189" s="17" t="s">
        <v>27</v>
      </c>
      <c r="Q189" s="17" t="s">
        <v>42</v>
      </c>
      <c r="R189" s="12" t="n">
        <v>5293</v>
      </c>
      <c r="S189" s="18" t="n">
        <v>207</v>
      </c>
      <c r="T189" s="17" t="n">
        <v>10</v>
      </c>
      <c r="U189" s="19" t="s">
        <v>78</v>
      </c>
      <c r="V189" s="17" t="n">
        <v>665</v>
      </c>
      <c r="W189" s="18" t="n">
        <v>170</v>
      </c>
    </row>
    <row r="190" customFormat="false" ht="15" hidden="false" customHeight="false" outlineLevel="0" collapsed="false">
      <c r="A190" s="16" t="n">
        <v>45127</v>
      </c>
      <c r="B190" s="17" t="s">
        <v>79</v>
      </c>
      <c r="C190" s="17" t="s">
        <v>55</v>
      </c>
      <c r="D190" s="17" t="s">
        <v>27</v>
      </c>
      <c r="E190" s="17" t="s">
        <v>56</v>
      </c>
      <c r="F190" s="47" t="n">
        <v>180</v>
      </c>
      <c r="G190" s="18" t="n">
        <v>198</v>
      </c>
      <c r="H190" s="17"/>
      <c r="I190" s="19"/>
      <c r="J190" s="17" t="n">
        <v>657</v>
      </c>
      <c r="K190" s="18" t="n">
        <v>190</v>
      </c>
      <c r="M190" s="16" t="n">
        <v>45147</v>
      </c>
      <c r="N190" s="17" t="s">
        <v>77</v>
      </c>
      <c r="O190" s="17" t="s">
        <v>33</v>
      </c>
      <c r="P190" s="17" t="s">
        <v>27</v>
      </c>
      <c r="Q190" s="17" t="s">
        <v>26</v>
      </c>
      <c r="R190" s="12" t="n">
        <v>76</v>
      </c>
      <c r="S190" s="18" t="n">
        <v>180</v>
      </c>
      <c r="T190" s="17"/>
      <c r="U190" s="19"/>
      <c r="V190" s="17" t="n">
        <v>665</v>
      </c>
      <c r="W190" s="18" t="n">
        <v>170</v>
      </c>
    </row>
    <row r="191" customFormat="false" ht="15" hidden="false" customHeight="false" outlineLevel="0" collapsed="false">
      <c r="A191" s="16" t="n">
        <v>45128</v>
      </c>
      <c r="B191" s="17" t="s">
        <v>85</v>
      </c>
      <c r="C191" s="17" t="s">
        <v>45</v>
      </c>
      <c r="D191" s="17" t="s">
        <v>27</v>
      </c>
      <c r="E191" s="17" t="s">
        <v>56</v>
      </c>
      <c r="F191" s="47" t="n">
        <v>181</v>
      </c>
      <c r="G191" s="18" t="n">
        <v>198</v>
      </c>
      <c r="H191" s="17"/>
      <c r="I191" s="19"/>
      <c r="J191" s="17" t="n">
        <v>657</v>
      </c>
      <c r="K191" s="18" t="n">
        <v>190</v>
      </c>
      <c r="M191" s="16" t="n">
        <v>45148</v>
      </c>
      <c r="N191" s="17" t="s">
        <v>49</v>
      </c>
      <c r="O191" s="17" t="s">
        <v>50</v>
      </c>
      <c r="P191" s="17" t="s">
        <v>27</v>
      </c>
      <c r="Q191" s="17" t="s">
        <v>36</v>
      </c>
      <c r="R191" s="12" t="n">
        <v>5307</v>
      </c>
      <c r="S191" s="18" t="n">
        <v>405</v>
      </c>
      <c r="T191" s="17" t="n">
        <v>10</v>
      </c>
      <c r="U191" s="19" t="s">
        <v>89</v>
      </c>
      <c r="V191" s="17" t="n">
        <v>665</v>
      </c>
      <c r="W191" s="18" t="n">
        <v>380</v>
      </c>
    </row>
    <row r="192" customFormat="false" ht="15" hidden="false" customHeight="false" outlineLevel="0" collapsed="false">
      <c r="A192" s="16" t="n">
        <v>45128</v>
      </c>
      <c r="B192" s="17" t="s">
        <v>59</v>
      </c>
      <c r="C192" s="17" t="s">
        <v>60</v>
      </c>
      <c r="D192" s="17" t="s">
        <v>27</v>
      </c>
      <c r="E192" s="17" t="s">
        <v>56</v>
      </c>
      <c r="F192" s="47" t="n">
        <v>182</v>
      </c>
      <c r="G192" s="18" t="n">
        <v>198</v>
      </c>
      <c r="H192" s="17"/>
      <c r="I192" s="19"/>
      <c r="J192" s="17" t="n">
        <v>657</v>
      </c>
      <c r="K192" s="18" t="n">
        <v>190</v>
      </c>
      <c r="M192" s="16" t="n">
        <v>45148</v>
      </c>
      <c r="N192" s="17" t="s">
        <v>32</v>
      </c>
      <c r="O192" s="17" t="s">
        <v>41</v>
      </c>
      <c r="P192" s="17" t="s">
        <v>27</v>
      </c>
      <c r="Q192" s="17" t="s">
        <v>42</v>
      </c>
      <c r="R192" s="12" t="n">
        <v>5306</v>
      </c>
      <c r="S192" s="18" t="n">
        <v>180</v>
      </c>
      <c r="T192" s="17" t="n">
        <v>10</v>
      </c>
      <c r="U192" s="19" t="s">
        <v>78</v>
      </c>
      <c r="V192" s="17" t="n">
        <v>665</v>
      </c>
      <c r="W192" s="18" t="n">
        <v>170</v>
      </c>
    </row>
    <row r="193" customFormat="false" ht="15" hidden="false" customHeight="false" outlineLevel="0" collapsed="false">
      <c r="A193" s="16" t="n">
        <v>45131</v>
      </c>
      <c r="B193" s="17" t="s">
        <v>83</v>
      </c>
      <c r="C193" s="17" t="s">
        <v>50</v>
      </c>
      <c r="D193" s="17" t="s">
        <v>27</v>
      </c>
      <c r="E193" s="17" t="s">
        <v>36</v>
      </c>
      <c r="F193" s="47" t="n">
        <v>5151</v>
      </c>
      <c r="G193" s="18" t="n">
        <v>405</v>
      </c>
      <c r="H193" s="17" t="n">
        <v>10</v>
      </c>
      <c r="I193" s="19" t="s">
        <v>61</v>
      </c>
      <c r="J193" s="17" t="n">
        <v>657</v>
      </c>
      <c r="K193" s="18" t="n">
        <v>380</v>
      </c>
      <c r="M193" s="16" t="n">
        <v>45149</v>
      </c>
      <c r="N193" s="17" t="s">
        <v>77</v>
      </c>
      <c r="O193" s="17" t="s">
        <v>33</v>
      </c>
      <c r="P193" s="17" t="s">
        <v>27</v>
      </c>
      <c r="Q193" s="17" t="s">
        <v>56</v>
      </c>
      <c r="R193" s="12" t="n">
        <v>83</v>
      </c>
      <c r="S193" s="18" t="n">
        <v>198</v>
      </c>
      <c r="T193" s="17"/>
      <c r="U193" s="19"/>
      <c r="V193" s="17" t="n">
        <v>665</v>
      </c>
      <c r="W193" s="18" t="n">
        <v>190</v>
      </c>
    </row>
    <row r="194" customFormat="false" ht="15" hidden="false" customHeight="false" outlineLevel="0" collapsed="false">
      <c r="A194" s="16" t="n">
        <v>45134</v>
      </c>
      <c r="B194" s="17" t="s">
        <v>79</v>
      </c>
      <c r="C194" s="17" t="s">
        <v>47</v>
      </c>
      <c r="D194" s="17" t="s">
        <v>27</v>
      </c>
      <c r="E194" s="17" t="s">
        <v>56</v>
      </c>
      <c r="F194" s="47" t="n">
        <v>5185</v>
      </c>
      <c r="G194" s="18" t="n">
        <v>198</v>
      </c>
      <c r="H194" s="17"/>
      <c r="I194" s="19"/>
      <c r="J194" s="17" t="n">
        <v>657</v>
      </c>
      <c r="K194" s="18" t="n">
        <v>190</v>
      </c>
      <c r="M194" s="16" t="n">
        <v>45152</v>
      </c>
      <c r="N194" s="17" t="s">
        <v>44</v>
      </c>
      <c r="O194" s="17" t="s">
        <v>45</v>
      </c>
      <c r="P194" s="17" t="s">
        <v>27</v>
      </c>
      <c r="Q194" s="17" t="s">
        <v>42</v>
      </c>
      <c r="R194" s="53" t="n">
        <v>5321</v>
      </c>
      <c r="S194" s="54" t="n">
        <v>180</v>
      </c>
      <c r="T194" s="17" t="n">
        <v>10</v>
      </c>
      <c r="U194" s="19" t="s">
        <v>78</v>
      </c>
      <c r="V194" s="17" t="n">
        <v>682</v>
      </c>
      <c r="W194" s="18" t="n">
        <v>170</v>
      </c>
    </row>
    <row r="195" customFormat="false" ht="15" hidden="false" customHeight="false" outlineLevel="0" collapsed="false">
      <c r="A195" s="16"/>
      <c r="B195" s="17"/>
      <c r="C195" s="17"/>
      <c r="D195" s="17"/>
      <c r="E195" s="17"/>
      <c r="F195" s="17"/>
      <c r="G195" s="18"/>
      <c r="H195" s="17"/>
      <c r="I195" s="19"/>
      <c r="J195" s="17"/>
      <c r="K195" s="18"/>
      <c r="M195" s="16" t="n">
        <v>45153</v>
      </c>
      <c r="N195" s="17" t="s">
        <v>77</v>
      </c>
      <c r="O195" s="17" t="s">
        <v>33</v>
      </c>
      <c r="P195" s="17" t="s">
        <v>27</v>
      </c>
      <c r="Q195" s="17" t="s">
        <v>42</v>
      </c>
      <c r="R195" s="53" t="n">
        <v>5324</v>
      </c>
      <c r="S195" s="54" t="n">
        <v>207</v>
      </c>
      <c r="T195" s="17" t="n">
        <v>10</v>
      </c>
      <c r="U195" s="19" t="s">
        <v>78</v>
      </c>
      <c r="V195" s="17" t="n">
        <v>682</v>
      </c>
      <c r="W195" s="18" t="n">
        <v>170</v>
      </c>
    </row>
    <row r="196" customFormat="false" ht="15" hidden="false" customHeight="false" outlineLevel="0" collapsed="false">
      <c r="A196" s="16"/>
      <c r="B196" s="17"/>
      <c r="C196" s="17"/>
      <c r="D196" s="17"/>
      <c r="E196" s="17"/>
      <c r="F196" s="17"/>
      <c r="G196" s="18"/>
      <c r="H196" s="17"/>
      <c r="I196" s="19"/>
      <c r="J196" s="17"/>
      <c r="K196" s="18"/>
      <c r="M196" s="16" t="n">
        <v>45153</v>
      </c>
      <c r="N196" s="17" t="s">
        <v>44</v>
      </c>
      <c r="O196" s="17" t="s">
        <v>45</v>
      </c>
      <c r="P196" s="17" t="s">
        <v>27</v>
      </c>
      <c r="Q196" s="17" t="s">
        <v>42</v>
      </c>
      <c r="R196" s="53" t="n">
        <v>5326</v>
      </c>
      <c r="S196" s="54" t="n">
        <v>180</v>
      </c>
      <c r="T196" s="17" t="n">
        <v>10</v>
      </c>
      <c r="U196" s="19" t="s">
        <v>93</v>
      </c>
      <c r="V196" s="17" t="n">
        <v>682</v>
      </c>
      <c r="W196" s="18" t="n">
        <v>170</v>
      </c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18"/>
      <c r="H197" s="17"/>
      <c r="I197" s="19"/>
      <c r="J197" s="17"/>
      <c r="K197" s="18"/>
      <c r="M197" s="16" t="n">
        <v>45155</v>
      </c>
      <c r="N197" s="17" t="s">
        <v>94</v>
      </c>
      <c r="O197" s="17" t="s">
        <v>58</v>
      </c>
      <c r="P197" s="17" t="s">
        <v>27</v>
      </c>
      <c r="Q197" s="17" t="s">
        <v>56</v>
      </c>
      <c r="R197" s="53" t="s">
        <v>95</v>
      </c>
      <c r="S197" s="54" t="n">
        <v>198</v>
      </c>
      <c r="T197" s="17"/>
      <c r="U197" s="19"/>
      <c r="V197" s="17" t="n">
        <v>682</v>
      </c>
      <c r="W197" s="18" t="n">
        <v>190</v>
      </c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18"/>
      <c r="H198" s="17"/>
      <c r="I198" s="19"/>
      <c r="J198" s="17"/>
      <c r="K198" s="18"/>
      <c r="M198" s="16" t="n">
        <v>45156</v>
      </c>
      <c r="N198" s="17" t="s">
        <v>37</v>
      </c>
      <c r="O198" s="17" t="s">
        <v>38</v>
      </c>
      <c r="P198" s="17" t="s">
        <v>27</v>
      </c>
      <c r="Q198" s="17" t="s">
        <v>56</v>
      </c>
      <c r="R198" s="53" t="n">
        <v>5345</v>
      </c>
      <c r="S198" s="54" t="n">
        <v>198</v>
      </c>
      <c r="T198" s="17"/>
      <c r="U198" s="19"/>
      <c r="V198" s="17" t="n">
        <v>682</v>
      </c>
      <c r="W198" s="18" t="n">
        <v>190</v>
      </c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18"/>
      <c r="H199" s="17"/>
      <c r="I199" s="19"/>
      <c r="J199" s="17"/>
      <c r="K199" s="18"/>
      <c r="M199" s="16" t="n">
        <v>45162</v>
      </c>
      <c r="N199" s="17" t="s">
        <v>49</v>
      </c>
      <c r="O199" s="17" t="s">
        <v>50</v>
      </c>
      <c r="P199" s="17" t="s">
        <v>27</v>
      </c>
      <c r="Q199" s="17" t="s">
        <v>56</v>
      </c>
      <c r="R199" s="17" t="n">
        <v>5382</v>
      </c>
      <c r="S199" s="18" t="n">
        <v>198</v>
      </c>
      <c r="T199" s="17"/>
      <c r="U199" s="19"/>
      <c r="V199" s="17" t="n">
        <v>693</v>
      </c>
      <c r="W199" s="18" t="n">
        <v>190</v>
      </c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18"/>
      <c r="H200" s="17"/>
      <c r="I200" s="19"/>
      <c r="J200" s="17"/>
      <c r="K200" s="18"/>
      <c r="M200" s="16" t="n">
        <v>45169</v>
      </c>
      <c r="N200" s="17" t="s">
        <v>77</v>
      </c>
      <c r="O200" s="17" t="s">
        <v>33</v>
      </c>
      <c r="P200" s="17" t="s">
        <v>87</v>
      </c>
      <c r="Q200" s="17" t="s">
        <v>96</v>
      </c>
      <c r="R200" s="17" t="n">
        <v>5430</v>
      </c>
      <c r="S200" s="18" t="n">
        <v>405</v>
      </c>
      <c r="T200" s="17" t="n">
        <v>10</v>
      </c>
      <c r="U200" s="19" t="s">
        <v>76</v>
      </c>
      <c r="V200" s="17" t="n">
        <v>693</v>
      </c>
      <c r="W200" s="18" t="n">
        <v>380</v>
      </c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7"/>
      <c r="G201" s="18"/>
      <c r="H201" s="17"/>
      <c r="I201" s="19"/>
      <c r="J201" s="17"/>
      <c r="K201" s="18"/>
      <c r="M201" s="16"/>
      <c r="N201" s="17"/>
      <c r="O201" s="17"/>
      <c r="P201" s="17"/>
      <c r="Q201" s="17"/>
      <c r="R201" s="17"/>
      <c r="S201" s="18"/>
      <c r="T201" s="17"/>
      <c r="U201" s="19"/>
      <c r="V201" s="17"/>
      <c r="W201" s="18"/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17"/>
      <c r="G202" s="18"/>
      <c r="H202" s="17"/>
      <c r="I202" s="19"/>
      <c r="J202" s="17"/>
      <c r="K202" s="18"/>
      <c r="M202" s="16"/>
      <c r="N202" s="17"/>
      <c r="O202" s="17"/>
      <c r="P202" s="17"/>
      <c r="Q202" s="17"/>
      <c r="R202" s="17"/>
      <c r="S202" s="18"/>
      <c r="T202" s="17"/>
      <c r="U202" s="19"/>
      <c r="V202" s="17"/>
      <c r="W202" s="18"/>
    </row>
    <row r="203" customFormat="false" ht="15" hidden="false" customHeight="false" outlineLevel="0" collapsed="false">
      <c r="A203" s="16"/>
      <c r="B203" s="17"/>
      <c r="C203" s="17"/>
      <c r="D203" s="17"/>
      <c r="E203" s="17"/>
      <c r="F203" s="17"/>
      <c r="G203" s="18"/>
      <c r="H203" s="17"/>
      <c r="I203" s="19"/>
      <c r="J203" s="17"/>
      <c r="K203" s="18"/>
      <c r="M203" s="16"/>
      <c r="N203" s="17"/>
      <c r="O203" s="17"/>
      <c r="P203" s="17"/>
      <c r="Q203" s="17"/>
      <c r="R203" s="17"/>
      <c r="S203" s="18"/>
      <c r="T203" s="17"/>
      <c r="U203" s="19"/>
      <c r="V203" s="17"/>
      <c r="W203" s="18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17"/>
      <c r="G204" s="18"/>
      <c r="H204" s="17"/>
      <c r="I204" s="19"/>
      <c r="J204" s="17"/>
      <c r="K204" s="18"/>
      <c r="M204" s="16"/>
      <c r="N204" s="17"/>
      <c r="O204" s="17"/>
      <c r="P204" s="17"/>
      <c r="Q204" s="17"/>
      <c r="R204" s="17"/>
      <c r="S204" s="18"/>
      <c r="T204" s="17"/>
      <c r="U204" s="19"/>
      <c r="V204" s="17"/>
      <c r="W204" s="18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17"/>
      <c r="G205" s="18"/>
      <c r="H205" s="17"/>
      <c r="I205" s="19"/>
      <c r="J205" s="17"/>
      <c r="K205" s="18"/>
      <c r="M205" s="16"/>
      <c r="N205" s="17"/>
      <c r="O205" s="17"/>
      <c r="P205" s="17"/>
      <c r="Q205" s="17"/>
      <c r="R205" s="17"/>
      <c r="S205" s="18"/>
      <c r="T205" s="17"/>
      <c r="U205" s="19"/>
      <c r="V205" s="17"/>
      <c r="W205" s="18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18"/>
      <c r="H206" s="17"/>
      <c r="I206" s="19"/>
      <c r="J206" s="17"/>
      <c r="K206" s="18"/>
      <c r="M206" s="16"/>
      <c r="N206" s="17"/>
      <c r="O206" s="17"/>
      <c r="P206" s="17"/>
      <c r="Q206" s="17"/>
      <c r="R206" s="17"/>
      <c r="S206" s="18"/>
      <c r="T206" s="17"/>
      <c r="U206" s="19"/>
      <c r="V206" s="17"/>
      <c r="W206" s="18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17"/>
      <c r="G207" s="18"/>
      <c r="H207" s="17"/>
      <c r="I207" s="19"/>
      <c r="J207" s="17"/>
      <c r="K207" s="18"/>
      <c r="M207" s="16"/>
      <c r="N207" s="17"/>
      <c r="O207" s="17"/>
      <c r="P207" s="17"/>
      <c r="Q207" s="17"/>
      <c r="R207" s="17"/>
      <c r="S207" s="18"/>
      <c r="T207" s="17"/>
      <c r="U207" s="19"/>
      <c r="V207" s="17"/>
      <c r="W207" s="18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17"/>
      <c r="G208" s="18"/>
      <c r="H208" s="17"/>
      <c r="I208" s="19"/>
      <c r="J208" s="17"/>
      <c r="K208" s="18"/>
      <c r="M208" s="16"/>
      <c r="N208" s="17"/>
      <c r="O208" s="17"/>
      <c r="P208" s="17"/>
      <c r="Q208" s="17"/>
      <c r="R208" s="17"/>
      <c r="S208" s="18"/>
      <c r="T208" s="17"/>
      <c r="U208" s="19"/>
      <c r="V208" s="17"/>
      <c r="W208" s="18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17"/>
      <c r="G209" s="18"/>
      <c r="H209" s="17"/>
      <c r="I209" s="19"/>
      <c r="J209" s="17"/>
      <c r="K209" s="18"/>
      <c r="M209" s="16"/>
      <c r="N209" s="17"/>
      <c r="O209" s="17"/>
      <c r="P209" s="17"/>
      <c r="Q209" s="17"/>
      <c r="R209" s="17"/>
      <c r="S209" s="18"/>
      <c r="T209" s="17"/>
      <c r="U209" s="19"/>
      <c r="V209" s="17"/>
      <c r="W209" s="18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17"/>
      <c r="G210" s="18"/>
      <c r="H210" s="17"/>
      <c r="I210" s="19"/>
      <c r="J210" s="17"/>
      <c r="K210" s="18"/>
      <c r="M210" s="16"/>
      <c r="N210" s="17"/>
      <c r="O210" s="17"/>
      <c r="P210" s="17"/>
      <c r="Q210" s="17"/>
      <c r="R210" s="17"/>
      <c r="S210" s="18"/>
      <c r="T210" s="17"/>
      <c r="U210" s="19"/>
      <c r="V210" s="17"/>
      <c r="W210" s="18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17"/>
      <c r="G211" s="18"/>
      <c r="H211" s="17"/>
      <c r="I211" s="19"/>
      <c r="J211" s="17"/>
      <c r="K211" s="18"/>
      <c r="M211" s="16"/>
      <c r="N211" s="17"/>
      <c r="O211" s="17"/>
      <c r="P211" s="17"/>
      <c r="Q211" s="17"/>
      <c r="R211" s="17"/>
      <c r="S211" s="18"/>
      <c r="T211" s="17"/>
      <c r="U211" s="19"/>
      <c r="V211" s="17"/>
      <c r="W211" s="18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17"/>
      <c r="G212" s="18"/>
      <c r="H212" s="17"/>
      <c r="I212" s="19"/>
      <c r="J212" s="17"/>
      <c r="K212" s="18"/>
      <c r="M212" s="16"/>
      <c r="N212" s="17"/>
      <c r="O212" s="17"/>
      <c r="P212" s="17"/>
      <c r="Q212" s="17"/>
      <c r="R212" s="17"/>
      <c r="S212" s="18"/>
      <c r="T212" s="17"/>
      <c r="U212" s="19"/>
      <c r="V212" s="17"/>
      <c r="W212" s="18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17"/>
      <c r="G213" s="18"/>
      <c r="H213" s="17"/>
      <c r="I213" s="19"/>
      <c r="J213" s="17"/>
      <c r="K213" s="18"/>
      <c r="M213" s="16"/>
      <c r="N213" s="17"/>
      <c r="O213" s="17"/>
      <c r="P213" s="17"/>
      <c r="Q213" s="17"/>
      <c r="R213" s="17"/>
      <c r="S213" s="18"/>
      <c r="T213" s="17"/>
      <c r="U213" s="19"/>
      <c r="V213" s="17"/>
      <c r="W213" s="18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17"/>
      <c r="G214" s="18"/>
      <c r="H214" s="17"/>
      <c r="I214" s="19"/>
      <c r="J214" s="17"/>
      <c r="K214" s="18"/>
      <c r="M214" s="16"/>
      <c r="N214" s="17"/>
      <c r="O214" s="17"/>
      <c r="P214" s="17"/>
      <c r="Q214" s="17"/>
      <c r="R214" s="17"/>
      <c r="S214" s="18"/>
      <c r="T214" s="17"/>
      <c r="U214" s="19"/>
      <c r="V214" s="17"/>
      <c r="W214" s="18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17"/>
      <c r="G215" s="18"/>
      <c r="H215" s="17"/>
      <c r="I215" s="19"/>
      <c r="J215" s="17"/>
      <c r="K215" s="18"/>
      <c r="M215" s="16"/>
      <c r="N215" s="17"/>
      <c r="O215" s="17"/>
      <c r="P215" s="17"/>
      <c r="Q215" s="17"/>
      <c r="R215" s="17"/>
      <c r="S215" s="18"/>
      <c r="T215" s="17"/>
      <c r="U215" s="19"/>
      <c r="V215" s="17"/>
      <c r="W215" s="18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17"/>
      <c r="G216" s="18"/>
      <c r="H216" s="17"/>
      <c r="I216" s="19"/>
      <c r="J216" s="17"/>
      <c r="K216" s="18"/>
      <c r="M216" s="16"/>
      <c r="N216" s="17"/>
      <c r="O216" s="17"/>
      <c r="P216" s="17"/>
      <c r="Q216" s="17"/>
      <c r="R216" s="17"/>
      <c r="S216" s="18"/>
      <c r="T216" s="17"/>
      <c r="U216" s="19"/>
      <c r="V216" s="17"/>
      <c r="W216" s="18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17"/>
      <c r="G217" s="18"/>
      <c r="H217" s="17"/>
      <c r="I217" s="19"/>
      <c r="J217" s="17"/>
      <c r="K217" s="18"/>
      <c r="M217" s="16"/>
      <c r="N217" s="17"/>
      <c r="O217" s="17"/>
      <c r="P217" s="17"/>
      <c r="Q217" s="17"/>
      <c r="R217" s="17"/>
      <c r="S217" s="18"/>
      <c r="T217" s="17"/>
      <c r="U217" s="19"/>
      <c r="V217" s="17"/>
      <c r="W217" s="18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17"/>
      <c r="G218" s="18"/>
      <c r="H218" s="17"/>
      <c r="I218" s="19"/>
      <c r="J218" s="17"/>
      <c r="K218" s="18"/>
      <c r="M218" s="16"/>
      <c r="N218" s="17"/>
      <c r="O218" s="17"/>
      <c r="P218" s="17"/>
      <c r="Q218" s="17"/>
      <c r="R218" s="17"/>
      <c r="S218" s="18"/>
      <c r="T218" s="17"/>
      <c r="U218" s="19"/>
      <c r="V218" s="17"/>
      <c r="W218" s="18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17"/>
      <c r="G219" s="18"/>
      <c r="H219" s="17"/>
      <c r="I219" s="19"/>
      <c r="J219" s="17"/>
      <c r="K219" s="18"/>
      <c r="M219" s="16"/>
      <c r="N219" s="17"/>
      <c r="O219" s="17"/>
      <c r="P219" s="17"/>
      <c r="Q219" s="17"/>
      <c r="R219" s="17"/>
      <c r="S219" s="18"/>
      <c r="T219" s="17"/>
      <c r="U219" s="19"/>
      <c r="V219" s="17"/>
      <c r="W219" s="18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17"/>
      <c r="G220" s="19"/>
      <c r="H220" s="17"/>
      <c r="I220" s="19"/>
      <c r="J220" s="17"/>
      <c r="K220" s="19"/>
      <c r="M220" s="16"/>
      <c r="N220" s="17"/>
      <c r="O220" s="17"/>
      <c r="P220" s="17"/>
      <c r="Q220" s="17"/>
      <c r="R220" s="17"/>
      <c r="S220" s="19"/>
      <c r="T220" s="17"/>
      <c r="U220" s="19"/>
      <c r="V220" s="17"/>
      <c r="W220" s="19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17"/>
      <c r="G221" s="19"/>
      <c r="H221" s="17"/>
      <c r="I221" s="19"/>
      <c r="J221" s="17"/>
      <c r="K221" s="19"/>
      <c r="M221" s="16"/>
      <c r="N221" s="17"/>
      <c r="O221" s="17"/>
      <c r="P221" s="17"/>
      <c r="Q221" s="17"/>
      <c r="R221" s="17"/>
      <c r="S221" s="19"/>
      <c r="T221" s="17"/>
      <c r="U221" s="19"/>
      <c r="V221" s="17"/>
      <c r="W221" s="19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17"/>
      <c r="G222" s="19"/>
      <c r="H222" s="17"/>
      <c r="I222" s="19"/>
      <c r="J222" s="17"/>
      <c r="K222" s="19"/>
      <c r="M222" s="16"/>
      <c r="N222" s="17"/>
      <c r="O222" s="17"/>
      <c r="P222" s="17"/>
      <c r="Q222" s="17"/>
      <c r="R222" s="17"/>
      <c r="S222" s="19"/>
      <c r="T222" s="17"/>
      <c r="U222" s="19"/>
      <c r="V222" s="17"/>
      <c r="W222" s="19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17"/>
      <c r="G223" s="19"/>
      <c r="H223" s="17"/>
      <c r="I223" s="19"/>
      <c r="J223" s="17"/>
      <c r="K223" s="19"/>
      <c r="M223" s="16"/>
      <c r="N223" s="17"/>
      <c r="O223" s="17"/>
      <c r="P223" s="17"/>
      <c r="Q223" s="17"/>
      <c r="R223" s="17"/>
      <c r="S223" s="19"/>
      <c r="T223" s="17"/>
      <c r="U223" s="19"/>
      <c r="V223" s="17"/>
      <c r="W223" s="19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0"/>
      <c r="G224" s="19"/>
      <c r="H224" s="17"/>
      <c r="I224" s="19"/>
      <c r="J224" s="17"/>
      <c r="K224" s="19"/>
      <c r="M224" s="16"/>
      <c r="N224" s="17"/>
      <c r="O224" s="17"/>
      <c r="P224" s="17"/>
      <c r="Q224" s="17"/>
      <c r="R224" s="20"/>
      <c r="S224" s="19"/>
      <c r="T224" s="17"/>
      <c r="U224" s="19"/>
      <c r="V224" s="17"/>
      <c r="W224" s="19"/>
    </row>
    <row r="225" customFormat="false" ht="15" hidden="false" customHeight="false" outlineLevel="0" collapsed="false">
      <c r="A225" s="16"/>
      <c r="B225" s="17"/>
      <c r="C225" s="17"/>
      <c r="D225" s="17"/>
      <c r="E225" s="17"/>
      <c r="F225" s="17"/>
      <c r="G225" s="19"/>
      <c r="H225" s="17"/>
      <c r="I225" s="19"/>
      <c r="J225" s="17"/>
      <c r="K225" s="19"/>
      <c r="M225" s="16"/>
      <c r="N225" s="17"/>
      <c r="O225" s="17"/>
      <c r="P225" s="17"/>
      <c r="Q225" s="17"/>
      <c r="R225" s="17"/>
      <c r="S225" s="19"/>
      <c r="T225" s="17"/>
      <c r="U225" s="19"/>
      <c r="V225" s="17"/>
      <c r="W225" s="19"/>
    </row>
    <row r="226" customFormat="false" ht="15" hidden="false" customHeight="false" outlineLevel="0" collapsed="false">
      <c r="A226" s="16"/>
      <c r="B226" s="17"/>
      <c r="C226" s="17"/>
      <c r="D226" s="17"/>
      <c r="E226" s="17"/>
      <c r="F226" s="17"/>
      <c r="G226" s="19"/>
      <c r="H226" s="17"/>
      <c r="I226" s="17"/>
      <c r="J226" s="17"/>
      <c r="K226" s="19"/>
      <c r="M226" s="16"/>
      <c r="N226" s="17"/>
      <c r="O226" s="17"/>
      <c r="P226" s="17"/>
      <c r="Q226" s="17"/>
      <c r="R226" s="17"/>
      <c r="S226" s="19"/>
      <c r="T226" s="17"/>
      <c r="U226" s="17"/>
      <c r="V226" s="17"/>
      <c r="W226" s="19"/>
    </row>
    <row r="227" customFormat="false" ht="15" hidden="false" customHeight="false" outlineLevel="0" collapsed="false">
      <c r="A227" s="16"/>
      <c r="B227" s="17"/>
      <c r="C227" s="17"/>
      <c r="D227" s="17"/>
      <c r="E227" s="17"/>
      <c r="F227" s="17"/>
      <c r="G227" s="19"/>
      <c r="H227" s="17"/>
      <c r="I227" s="17"/>
      <c r="J227" s="17"/>
      <c r="K227" s="19"/>
      <c r="M227" s="16"/>
      <c r="N227" s="17"/>
      <c r="O227" s="17"/>
      <c r="P227" s="17"/>
      <c r="Q227" s="17"/>
      <c r="R227" s="17"/>
      <c r="S227" s="19"/>
      <c r="T227" s="17"/>
      <c r="U227" s="17"/>
      <c r="V227" s="17"/>
      <c r="W227" s="19"/>
    </row>
    <row r="228" customFormat="false" ht="15" hidden="false" customHeight="false" outlineLevel="0" collapsed="false">
      <c r="A228" s="16"/>
      <c r="B228" s="17"/>
      <c r="C228" s="17"/>
      <c r="D228" s="17"/>
      <c r="E228" s="17"/>
      <c r="F228" s="17"/>
      <c r="G228" s="19"/>
      <c r="H228" s="17"/>
      <c r="I228" s="17"/>
      <c r="J228" s="17"/>
      <c r="K228" s="19"/>
      <c r="M228" s="16"/>
      <c r="N228" s="17"/>
      <c r="O228" s="17"/>
      <c r="P228" s="17"/>
      <c r="Q228" s="17"/>
      <c r="R228" s="17"/>
      <c r="S228" s="19"/>
      <c r="T228" s="17"/>
      <c r="U228" s="17"/>
      <c r="V228" s="17"/>
      <c r="W228" s="19"/>
    </row>
    <row r="229" customFormat="false" ht="15" hidden="false" customHeight="false" outlineLevel="0" collapsed="false">
      <c r="A229" s="16"/>
      <c r="B229" s="17"/>
      <c r="C229" s="17"/>
      <c r="D229" s="17"/>
      <c r="E229" s="17"/>
      <c r="F229" s="17"/>
      <c r="G229" s="19"/>
      <c r="H229" s="17"/>
      <c r="I229" s="17"/>
      <c r="J229" s="17"/>
      <c r="K229" s="19"/>
      <c r="M229" s="16"/>
      <c r="N229" s="17"/>
      <c r="O229" s="17"/>
      <c r="P229" s="17"/>
      <c r="Q229" s="17"/>
      <c r="R229" s="17"/>
      <c r="S229" s="19"/>
      <c r="T229" s="17"/>
      <c r="U229" s="17"/>
      <c r="V229" s="17"/>
      <c r="W229" s="19"/>
    </row>
    <row r="230" customFormat="false" ht="15" hidden="false" customHeight="false" outlineLevel="0" collapsed="false">
      <c r="A230" s="17"/>
      <c r="B230" s="17"/>
      <c r="C230" s="17"/>
      <c r="D230" s="17"/>
      <c r="E230" s="17"/>
      <c r="F230" s="17"/>
      <c r="G230" s="19"/>
      <c r="H230" s="17"/>
      <c r="I230" s="17"/>
      <c r="J230" s="17"/>
      <c r="K230" s="19"/>
      <c r="M230" s="17"/>
      <c r="N230" s="17"/>
      <c r="O230" s="17"/>
      <c r="P230" s="17"/>
      <c r="Q230" s="17"/>
      <c r="R230" s="17"/>
      <c r="S230" s="19"/>
      <c r="T230" s="17"/>
      <c r="U230" s="17"/>
      <c r="V230" s="17"/>
      <c r="W230" s="19"/>
    </row>
    <row r="231" customFormat="false" ht="15" hidden="false" customHeight="false" outlineLevel="0" collapsed="false">
      <c r="A231" s="17"/>
      <c r="B231" s="17"/>
      <c r="C231" s="17"/>
      <c r="D231" s="17"/>
      <c r="E231" s="17"/>
      <c r="F231" s="21" t="s">
        <v>13</v>
      </c>
      <c r="G231" s="22" t="n">
        <f aca="false">SUM(G182:G230)</f>
        <v>3357</v>
      </c>
      <c r="H231" s="23"/>
      <c r="I231" s="24" t="n">
        <f aca="false">SUM(I182:I230)</f>
        <v>0</v>
      </c>
      <c r="J231" s="25"/>
      <c r="K231" s="22" t="n">
        <f aca="false">SUM(K182:K230)</f>
        <v>3140</v>
      </c>
      <c r="M231" s="17"/>
      <c r="N231" s="17"/>
      <c r="O231" s="17"/>
      <c r="P231" s="17"/>
      <c r="Q231" s="17"/>
      <c r="R231" s="21" t="s">
        <v>13</v>
      </c>
      <c r="S231" s="22" t="n">
        <f aca="false">SUM(S182:S230)</f>
        <v>4527</v>
      </c>
      <c r="T231" s="23"/>
      <c r="U231" s="24" t="n">
        <f aca="false">SUM(U182:U230)</f>
        <v>0</v>
      </c>
      <c r="V231" s="25"/>
      <c r="W231" s="22" t="n">
        <f aca="false">SUM(W182:W230)</f>
        <v>4150</v>
      </c>
    </row>
    <row r="232" customFormat="false" ht="15" hidden="false" customHeight="false" outlineLevel="0" collapsed="false">
      <c r="A232" s="17"/>
      <c r="B232" s="17"/>
      <c r="C232" s="17"/>
      <c r="D232" s="17"/>
      <c r="E232" s="17"/>
      <c r="F232" s="21" t="s">
        <v>14</v>
      </c>
      <c r="G232" s="22" t="n">
        <f aca="false">I231+G231</f>
        <v>3357</v>
      </c>
      <c r="H232" s="25" t="s">
        <v>15</v>
      </c>
      <c r="I232" s="22" t="n">
        <f aca="false">G233-I231</f>
        <v>3323.43</v>
      </c>
      <c r="J232" s="25"/>
      <c r="K232" s="19"/>
      <c r="M232" s="17"/>
      <c r="N232" s="17"/>
      <c r="O232" s="17"/>
      <c r="P232" s="17"/>
      <c r="Q232" s="17"/>
      <c r="R232" s="21" t="s">
        <v>14</v>
      </c>
      <c r="S232" s="22" t="n">
        <f aca="false">U231+S231</f>
        <v>4527</v>
      </c>
      <c r="T232" s="25" t="s">
        <v>15</v>
      </c>
      <c r="U232" s="22" t="n">
        <f aca="false">S233-U231</f>
        <v>4481.73</v>
      </c>
      <c r="V232" s="25"/>
      <c r="W232" s="19"/>
    </row>
    <row r="233" customFormat="false" ht="15" hidden="false" customHeight="false" outlineLevel="0" collapsed="false">
      <c r="A233" s="17"/>
      <c r="B233" s="17"/>
      <c r="C233" s="17"/>
      <c r="D233" s="17"/>
      <c r="E233" s="17"/>
      <c r="F233" s="21" t="s">
        <v>16</v>
      </c>
      <c r="G233" s="22" t="n">
        <f aca="false">G232*0.99</f>
        <v>3323.43</v>
      </c>
      <c r="H233" s="17"/>
      <c r="I233" s="17"/>
      <c r="J233" s="17"/>
      <c r="K233" s="17"/>
      <c r="M233" s="17"/>
      <c r="N233" s="17"/>
      <c r="O233" s="17"/>
      <c r="P233" s="17"/>
      <c r="Q233" s="17"/>
      <c r="R233" s="21" t="s">
        <v>16</v>
      </c>
      <c r="S233" s="22" t="n">
        <f aca="false">S232*0.99</f>
        <v>4481.73</v>
      </c>
      <c r="T233" s="17"/>
      <c r="U233" s="17"/>
      <c r="V233" s="17"/>
      <c r="W233" s="17"/>
    </row>
    <row r="234" customFormat="false" ht="15" hidden="false" customHeight="false" outlineLevel="0" collapsed="false">
      <c r="A234" s="17"/>
      <c r="B234" s="17"/>
      <c r="C234" s="17"/>
      <c r="D234" s="17"/>
      <c r="E234" s="17"/>
      <c r="F234" s="26" t="s">
        <v>17</v>
      </c>
      <c r="G234" s="26"/>
      <c r="H234" s="26"/>
      <c r="I234" s="26"/>
      <c r="J234" s="27" t="n">
        <f aca="false">I232-K231</f>
        <v>183.43</v>
      </c>
      <c r="K234" s="17"/>
      <c r="M234" s="17"/>
      <c r="N234" s="17"/>
      <c r="O234" s="17"/>
      <c r="P234" s="17"/>
      <c r="Q234" s="17"/>
      <c r="R234" s="26" t="s">
        <v>17</v>
      </c>
      <c r="S234" s="26"/>
      <c r="T234" s="26"/>
      <c r="U234" s="26"/>
      <c r="V234" s="27" t="n">
        <f aca="false">U232-W231</f>
        <v>331.73</v>
      </c>
      <c r="W234" s="17"/>
    </row>
    <row r="235" customFormat="false" ht="15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27"/>
      <c r="K235" s="17"/>
      <c r="M235" s="17"/>
      <c r="N235" s="17"/>
      <c r="O235" s="17"/>
      <c r="P235" s="17"/>
      <c r="Q235" s="17"/>
      <c r="R235" s="17"/>
      <c r="S235" s="17"/>
      <c r="T235" s="17"/>
      <c r="U235" s="17"/>
      <c r="V235" s="27"/>
      <c r="W235" s="17"/>
    </row>
    <row r="241" customFormat="false" ht="28.5" hidden="false" customHeight="false" outlineLevel="0" collapsed="false">
      <c r="A241" s="1"/>
      <c r="B241" s="2"/>
      <c r="C241" s="2"/>
      <c r="D241" s="3" t="s">
        <v>97</v>
      </c>
      <c r="E241" s="3"/>
      <c r="F241" s="3"/>
      <c r="G241" s="3"/>
      <c r="H241" s="2"/>
      <c r="I241" s="2"/>
      <c r="M241" s="1"/>
      <c r="N241" s="2"/>
      <c r="O241" s="2"/>
      <c r="P241" s="3" t="s">
        <v>98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16" t="n">
        <v>45170</v>
      </c>
      <c r="B243" s="17" t="s">
        <v>99</v>
      </c>
      <c r="C243" s="17" t="s">
        <v>38</v>
      </c>
      <c r="D243" s="17" t="s">
        <v>87</v>
      </c>
      <c r="E243" s="17" t="s">
        <v>56</v>
      </c>
      <c r="F243" s="17" t="n">
        <v>182</v>
      </c>
      <c r="G243" s="18" t="n">
        <v>198</v>
      </c>
      <c r="H243" s="17"/>
      <c r="I243" s="19"/>
      <c r="J243" s="17" t="n">
        <v>693</v>
      </c>
      <c r="K243" s="18" t="n">
        <v>190</v>
      </c>
      <c r="M243" s="16" t="n">
        <v>45225</v>
      </c>
      <c r="N243" s="17" t="s">
        <v>100</v>
      </c>
      <c r="O243" s="17" t="s">
        <v>58</v>
      </c>
      <c r="P243" s="17" t="s">
        <v>87</v>
      </c>
      <c r="Q243" s="17" t="s">
        <v>56</v>
      </c>
      <c r="R243" s="17"/>
      <c r="S243" s="18" t="n">
        <v>197</v>
      </c>
      <c r="T243" s="17"/>
      <c r="U243" s="19"/>
      <c r="V243" s="17" t="n">
        <v>759</v>
      </c>
      <c r="W243" s="18" t="n">
        <v>190</v>
      </c>
    </row>
    <row r="244" customFormat="false" ht="15" hidden="false" customHeight="false" outlineLevel="0" collapsed="false">
      <c r="A244" s="16" t="n">
        <v>45175</v>
      </c>
      <c r="B244" s="17" t="s">
        <v>101</v>
      </c>
      <c r="C244" s="17" t="s">
        <v>33</v>
      </c>
      <c r="D244" s="17" t="s">
        <v>87</v>
      </c>
      <c r="E244" s="17" t="s">
        <v>91</v>
      </c>
      <c r="F244" s="17" t="n">
        <v>5463</v>
      </c>
      <c r="G244" s="18" t="n">
        <v>207</v>
      </c>
      <c r="H244" s="17" t="n">
        <v>10</v>
      </c>
      <c r="I244" s="19"/>
      <c r="J244" s="17" t="n">
        <v>709</v>
      </c>
      <c r="K244" s="18" t="n">
        <v>170</v>
      </c>
      <c r="M244" s="16"/>
      <c r="N244" s="17"/>
      <c r="O244" s="17"/>
      <c r="P244" s="17"/>
      <c r="Q244" s="17"/>
      <c r="R244" s="17"/>
      <c r="S244" s="18"/>
      <c r="T244" s="17"/>
      <c r="U244" s="19"/>
      <c r="V244" s="17"/>
      <c r="W244" s="18"/>
    </row>
    <row r="245" customFormat="false" ht="15" hidden="false" customHeight="false" outlineLevel="0" collapsed="false">
      <c r="A245" s="16"/>
      <c r="B245" s="17"/>
      <c r="C245" s="17"/>
      <c r="D245" s="17"/>
      <c r="E245" s="17"/>
      <c r="F245" s="17"/>
      <c r="G245" s="18"/>
      <c r="H245" s="17"/>
      <c r="I245" s="19"/>
      <c r="J245" s="17"/>
      <c r="K245" s="18"/>
      <c r="M245" s="16"/>
      <c r="N245" s="17"/>
      <c r="O245" s="17"/>
      <c r="P245" s="17"/>
      <c r="Q245" s="17"/>
      <c r="R245" s="17"/>
      <c r="S245" s="18"/>
      <c r="T245" s="17"/>
      <c r="U245" s="19"/>
      <c r="V245" s="17"/>
      <c r="W245" s="18"/>
    </row>
    <row r="246" customFormat="false" ht="15" hidden="false" customHeight="false" outlineLevel="0" collapsed="false">
      <c r="A246" s="16"/>
      <c r="B246" s="17"/>
      <c r="C246" s="17"/>
      <c r="D246" s="17"/>
      <c r="E246" s="17"/>
      <c r="F246" s="17"/>
      <c r="G246" s="18"/>
      <c r="H246" s="17"/>
      <c r="I246" s="19"/>
      <c r="J246" s="17"/>
      <c r="K246" s="18"/>
      <c r="M246" s="16"/>
      <c r="N246" s="17"/>
      <c r="O246" s="17"/>
      <c r="P246" s="17"/>
      <c r="Q246" s="17"/>
      <c r="R246" s="17"/>
      <c r="S246" s="18"/>
      <c r="T246" s="17"/>
      <c r="U246" s="19"/>
      <c r="V246" s="17"/>
      <c r="W246" s="18"/>
    </row>
    <row r="247" customFormat="false" ht="15" hidden="false" customHeight="false" outlineLevel="0" collapsed="false">
      <c r="A247" s="16"/>
      <c r="B247" s="17"/>
      <c r="C247" s="17"/>
      <c r="D247" s="17"/>
      <c r="E247" s="17"/>
      <c r="F247" s="17"/>
      <c r="G247" s="18"/>
      <c r="H247" s="17"/>
      <c r="I247" s="19"/>
      <c r="J247" s="17"/>
      <c r="K247" s="18"/>
      <c r="M247" s="16"/>
      <c r="N247" s="17"/>
      <c r="O247" s="17"/>
      <c r="P247" s="17"/>
      <c r="Q247" s="17"/>
      <c r="R247" s="17"/>
      <c r="S247" s="18"/>
      <c r="T247" s="17"/>
      <c r="U247" s="19"/>
      <c r="V247" s="17"/>
      <c r="W247" s="18"/>
    </row>
    <row r="248" customFormat="false" ht="15" hidden="false" customHeight="false" outlineLevel="0" collapsed="false">
      <c r="A248" s="16"/>
      <c r="B248" s="17"/>
      <c r="C248" s="17"/>
      <c r="D248" s="17"/>
      <c r="E248" s="17"/>
      <c r="F248" s="17"/>
      <c r="G248" s="18"/>
      <c r="H248" s="17"/>
      <c r="I248" s="19"/>
      <c r="J248" s="17"/>
      <c r="K248" s="18"/>
      <c r="M248" s="16"/>
      <c r="N248" s="17"/>
      <c r="O248" s="17"/>
      <c r="P248" s="17"/>
      <c r="Q248" s="17"/>
      <c r="R248" s="17"/>
      <c r="S248" s="18"/>
      <c r="T248" s="17"/>
      <c r="U248" s="19"/>
      <c r="V248" s="17"/>
      <c r="W248" s="18"/>
    </row>
    <row r="249" customFormat="false" ht="15" hidden="false" customHeight="false" outlineLevel="0" collapsed="false">
      <c r="A249" s="16"/>
      <c r="B249" s="17"/>
      <c r="C249" s="17"/>
      <c r="D249" s="17"/>
      <c r="E249" s="17"/>
      <c r="F249" s="17"/>
      <c r="G249" s="18"/>
      <c r="H249" s="17"/>
      <c r="I249" s="19"/>
      <c r="J249" s="17"/>
      <c r="K249" s="18"/>
      <c r="M249" s="16"/>
      <c r="N249" s="17"/>
      <c r="O249" s="17"/>
      <c r="P249" s="17"/>
      <c r="Q249" s="17"/>
      <c r="R249" s="17"/>
      <c r="S249" s="18"/>
      <c r="T249" s="17"/>
      <c r="U249" s="19"/>
      <c r="V249" s="17"/>
      <c r="W249" s="18"/>
    </row>
    <row r="250" customFormat="false" ht="15" hidden="false" customHeight="false" outlineLevel="0" collapsed="false">
      <c r="A250" s="16"/>
      <c r="B250" s="17"/>
      <c r="C250" s="17"/>
      <c r="D250" s="17"/>
      <c r="E250" s="17"/>
      <c r="F250" s="17"/>
      <c r="G250" s="18"/>
      <c r="H250" s="17"/>
      <c r="I250" s="19"/>
      <c r="J250" s="17"/>
      <c r="K250" s="18"/>
      <c r="M250" s="16"/>
      <c r="N250" s="17"/>
      <c r="O250" s="17"/>
      <c r="P250" s="17"/>
      <c r="Q250" s="17"/>
      <c r="R250" s="17"/>
      <c r="S250" s="18"/>
      <c r="T250" s="17"/>
      <c r="U250" s="19"/>
      <c r="V250" s="17"/>
      <c r="W250" s="18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17"/>
      <c r="G251" s="18"/>
      <c r="H251" s="17"/>
      <c r="I251" s="19"/>
      <c r="J251" s="17"/>
      <c r="K251" s="18"/>
      <c r="M251" s="16"/>
      <c r="N251" s="17"/>
      <c r="O251" s="17"/>
      <c r="P251" s="17"/>
      <c r="Q251" s="17"/>
      <c r="R251" s="17"/>
      <c r="S251" s="18"/>
      <c r="T251" s="17"/>
      <c r="U251" s="19"/>
      <c r="V251" s="17"/>
      <c r="W251" s="18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17"/>
      <c r="G252" s="18"/>
      <c r="H252" s="17"/>
      <c r="I252" s="19"/>
      <c r="J252" s="17"/>
      <c r="K252" s="18"/>
      <c r="M252" s="16"/>
      <c r="N252" s="17"/>
      <c r="O252" s="17"/>
      <c r="P252" s="17"/>
      <c r="Q252" s="17"/>
      <c r="R252" s="17"/>
      <c r="S252" s="18"/>
      <c r="T252" s="17"/>
      <c r="U252" s="19"/>
      <c r="V252" s="17"/>
      <c r="W252" s="18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17"/>
      <c r="G253" s="18"/>
      <c r="H253" s="17"/>
      <c r="I253" s="19"/>
      <c r="J253" s="17"/>
      <c r="K253" s="18"/>
      <c r="M253" s="16"/>
      <c r="N253" s="17"/>
      <c r="O253" s="17"/>
      <c r="P253" s="17"/>
      <c r="Q253" s="17"/>
      <c r="R253" s="17"/>
      <c r="S253" s="18"/>
      <c r="T253" s="17"/>
      <c r="U253" s="19"/>
      <c r="V253" s="17"/>
      <c r="W253" s="18"/>
    </row>
    <row r="254" customFormat="false" ht="15" hidden="false" customHeight="false" outlineLevel="0" collapsed="false">
      <c r="A254" s="16"/>
      <c r="B254" s="17"/>
      <c r="C254" s="17"/>
      <c r="D254" s="17"/>
      <c r="E254" s="17"/>
      <c r="F254" s="17"/>
      <c r="G254" s="18"/>
      <c r="H254" s="17"/>
      <c r="I254" s="19"/>
      <c r="J254" s="17"/>
      <c r="K254" s="18"/>
      <c r="M254" s="16"/>
      <c r="N254" s="17"/>
      <c r="O254" s="17"/>
      <c r="P254" s="17"/>
      <c r="Q254" s="17"/>
      <c r="R254" s="17"/>
      <c r="S254" s="18"/>
      <c r="T254" s="17"/>
      <c r="U254" s="19"/>
      <c r="V254" s="17"/>
      <c r="W254" s="18"/>
    </row>
    <row r="255" customFormat="false" ht="15" hidden="false" customHeight="false" outlineLevel="0" collapsed="false">
      <c r="A255" s="16"/>
      <c r="B255" s="17"/>
      <c r="C255" s="17"/>
      <c r="D255" s="17"/>
      <c r="E255" s="17"/>
      <c r="F255" s="17"/>
      <c r="G255" s="18"/>
      <c r="H255" s="17"/>
      <c r="I255" s="19"/>
      <c r="J255" s="17"/>
      <c r="K255" s="18"/>
      <c r="M255" s="16"/>
      <c r="N255" s="17"/>
      <c r="O255" s="17"/>
      <c r="P255" s="17"/>
      <c r="Q255" s="17"/>
      <c r="R255" s="17"/>
      <c r="S255" s="18"/>
      <c r="T255" s="17"/>
      <c r="U255" s="19"/>
      <c r="V255" s="17"/>
      <c r="W255" s="18"/>
    </row>
    <row r="256" customFormat="false" ht="15" hidden="false" customHeight="false" outlineLevel="0" collapsed="false">
      <c r="A256" s="16"/>
      <c r="B256" s="17"/>
      <c r="C256" s="17"/>
      <c r="D256" s="17"/>
      <c r="E256" s="17"/>
      <c r="F256" s="17"/>
      <c r="G256" s="18"/>
      <c r="H256" s="17"/>
      <c r="I256" s="19"/>
      <c r="J256" s="17"/>
      <c r="K256" s="18"/>
      <c r="M256" s="16"/>
      <c r="N256" s="17"/>
      <c r="O256" s="17"/>
      <c r="P256" s="17"/>
      <c r="Q256" s="17"/>
      <c r="R256" s="17"/>
      <c r="S256" s="18"/>
      <c r="T256" s="17"/>
      <c r="U256" s="19"/>
      <c r="V256" s="17"/>
      <c r="W256" s="18"/>
    </row>
    <row r="257" customFormat="false" ht="15" hidden="false" customHeight="false" outlineLevel="0" collapsed="false">
      <c r="A257" s="16"/>
      <c r="B257" s="17"/>
      <c r="C257" s="17"/>
      <c r="D257" s="17"/>
      <c r="E257" s="17"/>
      <c r="F257" s="17"/>
      <c r="G257" s="18"/>
      <c r="H257" s="17"/>
      <c r="I257" s="19"/>
      <c r="J257" s="17"/>
      <c r="K257" s="18"/>
      <c r="M257" s="16"/>
      <c r="N257" s="17"/>
      <c r="O257" s="17"/>
      <c r="P257" s="17"/>
      <c r="Q257" s="17"/>
      <c r="R257" s="17"/>
      <c r="S257" s="18"/>
      <c r="T257" s="17"/>
      <c r="U257" s="19"/>
      <c r="V257" s="17"/>
      <c r="W257" s="18"/>
    </row>
    <row r="258" customFormat="false" ht="15" hidden="false" customHeight="false" outlineLevel="0" collapsed="false">
      <c r="A258" s="16"/>
      <c r="B258" s="17"/>
      <c r="C258" s="17"/>
      <c r="D258" s="17"/>
      <c r="E258" s="17"/>
      <c r="F258" s="17"/>
      <c r="G258" s="18"/>
      <c r="H258" s="17"/>
      <c r="I258" s="19"/>
      <c r="J258" s="17"/>
      <c r="K258" s="18"/>
      <c r="M258" s="16"/>
      <c r="N258" s="17"/>
      <c r="O258" s="17"/>
      <c r="P258" s="17"/>
      <c r="Q258" s="17"/>
      <c r="R258" s="17"/>
      <c r="S258" s="18"/>
      <c r="T258" s="17"/>
      <c r="U258" s="19"/>
      <c r="V258" s="17"/>
      <c r="W258" s="18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17"/>
      <c r="G259" s="18"/>
      <c r="H259" s="17"/>
      <c r="I259" s="19"/>
      <c r="J259" s="17"/>
      <c r="K259" s="18"/>
      <c r="M259" s="16"/>
      <c r="N259" s="17"/>
      <c r="O259" s="17"/>
      <c r="P259" s="17"/>
      <c r="Q259" s="17"/>
      <c r="R259" s="17"/>
      <c r="S259" s="18"/>
      <c r="T259" s="17"/>
      <c r="U259" s="19"/>
      <c r="V259" s="17"/>
      <c r="W259" s="18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8"/>
      <c r="H260" s="17"/>
      <c r="I260" s="19"/>
      <c r="J260" s="17"/>
      <c r="K260" s="18"/>
      <c r="M260" s="16"/>
      <c r="N260" s="17"/>
      <c r="O260" s="17"/>
      <c r="P260" s="17"/>
      <c r="Q260" s="17"/>
      <c r="R260" s="17"/>
      <c r="S260" s="18"/>
      <c r="T260" s="17"/>
      <c r="U260" s="19"/>
      <c r="V260" s="17"/>
      <c r="W260" s="18"/>
    </row>
    <row r="261" customFormat="false" ht="15" hidden="false" customHeight="false" outlineLevel="0" collapsed="false">
      <c r="A261" s="16"/>
      <c r="B261" s="17"/>
      <c r="C261" s="17"/>
      <c r="D261" s="17"/>
      <c r="E261" s="17"/>
      <c r="F261" s="17"/>
      <c r="G261" s="18"/>
      <c r="H261" s="17"/>
      <c r="I261" s="19"/>
      <c r="J261" s="17"/>
      <c r="K261" s="18"/>
      <c r="M261" s="16"/>
      <c r="N261" s="17"/>
      <c r="O261" s="17"/>
      <c r="P261" s="17"/>
      <c r="Q261" s="17"/>
      <c r="R261" s="17"/>
      <c r="S261" s="18"/>
      <c r="T261" s="17"/>
      <c r="U261" s="19"/>
      <c r="V261" s="17"/>
      <c r="W261" s="18"/>
    </row>
    <row r="262" customFormat="false" ht="15" hidden="false" customHeight="false" outlineLevel="0" collapsed="false">
      <c r="A262" s="16"/>
      <c r="B262" s="17"/>
      <c r="C262" s="17"/>
      <c r="D262" s="17"/>
      <c r="E262" s="17"/>
      <c r="F262" s="17"/>
      <c r="G262" s="18"/>
      <c r="H262" s="17"/>
      <c r="I262" s="19"/>
      <c r="J262" s="17"/>
      <c r="K262" s="18"/>
      <c r="M262" s="16"/>
      <c r="N262" s="17"/>
      <c r="O262" s="17"/>
      <c r="P262" s="17"/>
      <c r="Q262" s="17"/>
      <c r="R262" s="17"/>
      <c r="S262" s="18"/>
      <c r="T262" s="17"/>
      <c r="U262" s="19"/>
      <c r="V262" s="17"/>
      <c r="W262" s="18"/>
    </row>
    <row r="263" customFormat="false" ht="15" hidden="false" customHeight="false" outlineLevel="0" collapsed="false">
      <c r="A263" s="16"/>
      <c r="B263" s="17"/>
      <c r="C263" s="17"/>
      <c r="D263" s="17"/>
      <c r="E263" s="17"/>
      <c r="F263" s="17"/>
      <c r="G263" s="18"/>
      <c r="H263" s="17"/>
      <c r="I263" s="19"/>
      <c r="J263" s="17"/>
      <c r="K263" s="18"/>
      <c r="M263" s="16"/>
      <c r="N263" s="17"/>
      <c r="O263" s="17"/>
      <c r="P263" s="17"/>
      <c r="Q263" s="17"/>
      <c r="R263" s="17"/>
      <c r="S263" s="18"/>
      <c r="T263" s="17"/>
      <c r="U263" s="19"/>
      <c r="V263" s="17"/>
      <c r="W263" s="18"/>
    </row>
    <row r="264" customFormat="false" ht="15" hidden="false" customHeight="false" outlineLevel="0" collapsed="false">
      <c r="A264" s="16"/>
      <c r="B264" s="17"/>
      <c r="C264" s="17"/>
      <c r="D264" s="17"/>
      <c r="E264" s="17"/>
      <c r="F264" s="17"/>
      <c r="G264" s="18"/>
      <c r="H264" s="17"/>
      <c r="I264" s="19"/>
      <c r="J264" s="17"/>
      <c r="K264" s="18"/>
      <c r="M264" s="16"/>
      <c r="N264" s="17"/>
      <c r="O264" s="17"/>
      <c r="P264" s="17"/>
      <c r="Q264" s="17"/>
      <c r="R264" s="17"/>
      <c r="S264" s="18"/>
      <c r="T264" s="17"/>
      <c r="U264" s="19"/>
      <c r="V264" s="17"/>
      <c r="W264" s="18"/>
    </row>
    <row r="265" customFormat="false" ht="15" hidden="false" customHeight="false" outlineLevel="0" collapsed="false">
      <c r="A265" s="16"/>
      <c r="B265" s="17"/>
      <c r="C265" s="17"/>
      <c r="D265" s="17"/>
      <c r="E265" s="17"/>
      <c r="F265" s="17"/>
      <c r="G265" s="18"/>
      <c r="H265" s="17"/>
      <c r="I265" s="19"/>
      <c r="J265" s="17"/>
      <c r="K265" s="18"/>
      <c r="M265" s="16"/>
      <c r="N265" s="17"/>
      <c r="O265" s="17"/>
      <c r="P265" s="17"/>
      <c r="Q265" s="17"/>
      <c r="R265" s="17"/>
      <c r="S265" s="18"/>
      <c r="T265" s="17"/>
      <c r="U265" s="19"/>
      <c r="V265" s="17"/>
      <c r="W265" s="18"/>
    </row>
    <row r="266" customFormat="false" ht="15" hidden="false" customHeight="false" outlineLevel="0" collapsed="false">
      <c r="A266" s="16"/>
      <c r="B266" s="17"/>
      <c r="C266" s="17"/>
      <c r="D266" s="17"/>
      <c r="E266" s="17"/>
      <c r="F266" s="17"/>
      <c r="G266" s="18"/>
      <c r="H266" s="17"/>
      <c r="I266" s="19"/>
      <c r="J266" s="17"/>
      <c r="K266" s="18"/>
      <c r="M266" s="16"/>
      <c r="N266" s="17"/>
      <c r="O266" s="17"/>
      <c r="P266" s="17"/>
      <c r="Q266" s="17"/>
      <c r="R266" s="17"/>
      <c r="S266" s="18"/>
      <c r="T266" s="17"/>
      <c r="U266" s="19"/>
      <c r="V266" s="17"/>
      <c r="W266" s="18"/>
    </row>
    <row r="267" customFormat="false" ht="15" hidden="false" customHeight="false" outlineLevel="0" collapsed="false">
      <c r="A267" s="16"/>
      <c r="B267" s="17"/>
      <c r="C267" s="17"/>
      <c r="D267" s="17"/>
      <c r="E267" s="17"/>
      <c r="F267" s="17"/>
      <c r="G267" s="18"/>
      <c r="H267" s="17"/>
      <c r="I267" s="19"/>
      <c r="J267" s="17"/>
      <c r="K267" s="18"/>
      <c r="M267" s="16"/>
      <c r="N267" s="17"/>
      <c r="O267" s="17"/>
      <c r="P267" s="17"/>
      <c r="Q267" s="17"/>
      <c r="R267" s="17"/>
      <c r="S267" s="18"/>
      <c r="T267" s="17"/>
      <c r="U267" s="19"/>
      <c r="V267" s="17"/>
      <c r="W267" s="18"/>
    </row>
    <row r="268" customFormat="false" ht="15" hidden="false" customHeight="false" outlineLevel="0" collapsed="false">
      <c r="A268" s="16"/>
      <c r="B268" s="17"/>
      <c r="C268" s="17"/>
      <c r="D268" s="17"/>
      <c r="E268" s="17"/>
      <c r="F268" s="17"/>
      <c r="G268" s="18"/>
      <c r="H268" s="17"/>
      <c r="I268" s="19"/>
      <c r="J268" s="17"/>
      <c r="K268" s="18"/>
      <c r="M268" s="16"/>
      <c r="N268" s="17"/>
      <c r="O268" s="17"/>
      <c r="P268" s="17"/>
      <c r="Q268" s="17"/>
      <c r="R268" s="17"/>
      <c r="S268" s="18"/>
      <c r="T268" s="17"/>
      <c r="U268" s="19"/>
      <c r="V268" s="17"/>
      <c r="W268" s="18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17"/>
      <c r="G269" s="18"/>
      <c r="H269" s="17"/>
      <c r="I269" s="19"/>
      <c r="J269" s="17"/>
      <c r="K269" s="18"/>
      <c r="M269" s="16"/>
      <c r="N269" s="17"/>
      <c r="O269" s="17"/>
      <c r="P269" s="17"/>
      <c r="Q269" s="17"/>
      <c r="R269" s="17"/>
      <c r="S269" s="18"/>
      <c r="T269" s="17"/>
      <c r="U269" s="19"/>
      <c r="V269" s="17"/>
      <c r="W269" s="18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17"/>
      <c r="G270" s="18"/>
      <c r="H270" s="17"/>
      <c r="I270" s="19"/>
      <c r="J270" s="17"/>
      <c r="K270" s="18"/>
      <c r="M270" s="16"/>
      <c r="N270" s="17"/>
      <c r="O270" s="17"/>
      <c r="P270" s="17"/>
      <c r="Q270" s="17"/>
      <c r="R270" s="17"/>
      <c r="S270" s="18"/>
      <c r="T270" s="17"/>
      <c r="U270" s="19"/>
      <c r="V270" s="17"/>
      <c r="W270" s="18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17"/>
      <c r="G271" s="18"/>
      <c r="H271" s="17"/>
      <c r="I271" s="19"/>
      <c r="J271" s="17"/>
      <c r="K271" s="18"/>
      <c r="M271" s="16"/>
      <c r="N271" s="17"/>
      <c r="O271" s="17"/>
      <c r="P271" s="17"/>
      <c r="Q271" s="17"/>
      <c r="R271" s="17"/>
      <c r="S271" s="18"/>
      <c r="T271" s="17"/>
      <c r="U271" s="19"/>
      <c r="V271" s="17"/>
      <c r="W271" s="18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17"/>
      <c r="G272" s="18"/>
      <c r="H272" s="17"/>
      <c r="I272" s="19"/>
      <c r="J272" s="17"/>
      <c r="K272" s="18"/>
      <c r="M272" s="16"/>
      <c r="N272" s="17"/>
      <c r="O272" s="17"/>
      <c r="P272" s="17"/>
      <c r="Q272" s="17"/>
      <c r="R272" s="17"/>
      <c r="S272" s="18"/>
      <c r="T272" s="17"/>
      <c r="U272" s="19"/>
      <c r="V272" s="17"/>
      <c r="W272" s="18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17"/>
      <c r="G273" s="18"/>
      <c r="H273" s="17"/>
      <c r="I273" s="19"/>
      <c r="J273" s="17"/>
      <c r="K273" s="18"/>
      <c r="M273" s="16"/>
      <c r="N273" s="17"/>
      <c r="O273" s="17"/>
      <c r="P273" s="17"/>
      <c r="Q273" s="17"/>
      <c r="R273" s="17"/>
      <c r="S273" s="18"/>
      <c r="T273" s="17"/>
      <c r="U273" s="19"/>
      <c r="V273" s="17"/>
      <c r="W273" s="18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17"/>
      <c r="G274" s="18"/>
      <c r="H274" s="17"/>
      <c r="I274" s="19"/>
      <c r="J274" s="17"/>
      <c r="K274" s="18"/>
      <c r="M274" s="16"/>
      <c r="N274" s="17"/>
      <c r="O274" s="17"/>
      <c r="P274" s="17"/>
      <c r="Q274" s="17"/>
      <c r="R274" s="17"/>
      <c r="S274" s="18"/>
      <c r="T274" s="17"/>
      <c r="U274" s="19"/>
      <c r="V274" s="17"/>
      <c r="W274" s="18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18"/>
      <c r="H275" s="17"/>
      <c r="I275" s="19"/>
      <c r="J275" s="17"/>
      <c r="K275" s="18"/>
      <c r="M275" s="16"/>
      <c r="N275" s="17"/>
      <c r="O275" s="17"/>
      <c r="P275" s="17"/>
      <c r="Q275" s="17"/>
      <c r="R275" s="17"/>
      <c r="S275" s="18"/>
      <c r="T275" s="17"/>
      <c r="U275" s="19"/>
      <c r="V275" s="17"/>
      <c r="W275" s="18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17"/>
      <c r="G276" s="18"/>
      <c r="H276" s="17"/>
      <c r="I276" s="19"/>
      <c r="J276" s="17"/>
      <c r="K276" s="18"/>
      <c r="M276" s="16"/>
      <c r="N276" s="17"/>
      <c r="O276" s="17"/>
      <c r="P276" s="17"/>
      <c r="Q276" s="17"/>
      <c r="R276" s="17"/>
      <c r="S276" s="18"/>
      <c r="T276" s="17"/>
      <c r="U276" s="19"/>
      <c r="V276" s="17"/>
      <c r="W276" s="18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17"/>
      <c r="G277" s="18"/>
      <c r="H277" s="17"/>
      <c r="I277" s="19"/>
      <c r="J277" s="17"/>
      <c r="K277" s="18"/>
      <c r="M277" s="16"/>
      <c r="N277" s="17"/>
      <c r="O277" s="17"/>
      <c r="P277" s="17"/>
      <c r="Q277" s="17"/>
      <c r="R277" s="17"/>
      <c r="S277" s="18"/>
      <c r="T277" s="17"/>
      <c r="U277" s="19"/>
      <c r="V277" s="17"/>
      <c r="W277" s="18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17"/>
      <c r="G278" s="18"/>
      <c r="H278" s="17"/>
      <c r="I278" s="19"/>
      <c r="J278" s="17"/>
      <c r="K278" s="18"/>
      <c r="M278" s="16"/>
      <c r="N278" s="17"/>
      <c r="O278" s="17"/>
      <c r="P278" s="17"/>
      <c r="Q278" s="17"/>
      <c r="R278" s="17"/>
      <c r="S278" s="18"/>
      <c r="T278" s="17"/>
      <c r="U278" s="19"/>
      <c r="V278" s="17"/>
      <c r="W278" s="18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17"/>
      <c r="G279" s="18"/>
      <c r="H279" s="17"/>
      <c r="I279" s="19"/>
      <c r="J279" s="17"/>
      <c r="K279" s="18"/>
      <c r="M279" s="16"/>
      <c r="N279" s="17"/>
      <c r="O279" s="17"/>
      <c r="P279" s="17"/>
      <c r="Q279" s="17"/>
      <c r="R279" s="17"/>
      <c r="S279" s="18"/>
      <c r="T279" s="17"/>
      <c r="U279" s="19"/>
      <c r="V279" s="17"/>
      <c r="W279" s="18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17"/>
      <c r="G280" s="18"/>
      <c r="H280" s="17"/>
      <c r="I280" s="19"/>
      <c r="J280" s="17"/>
      <c r="K280" s="18"/>
      <c r="M280" s="16"/>
      <c r="N280" s="17"/>
      <c r="O280" s="17"/>
      <c r="P280" s="17"/>
      <c r="Q280" s="17"/>
      <c r="R280" s="17"/>
      <c r="S280" s="18"/>
      <c r="T280" s="17"/>
      <c r="U280" s="19"/>
      <c r="V280" s="17"/>
      <c r="W280" s="18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17"/>
      <c r="G281" s="19"/>
      <c r="H281" s="17"/>
      <c r="I281" s="19"/>
      <c r="J281" s="17"/>
      <c r="K281" s="19"/>
      <c r="M281" s="16"/>
      <c r="N281" s="17"/>
      <c r="O281" s="17"/>
      <c r="P281" s="17"/>
      <c r="Q281" s="17"/>
      <c r="R281" s="17"/>
      <c r="S281" s="19"/>
      <c r="T281" s="17"/>
      <c r="U281" s="19"/>
      <c r="V281" s="17"/>
      <c r="W281" s="19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17"/>
      <c r="G282" s="19"/>
      <c r="H282" s="17"/>
      <c r="I282" s="19"/>
      <c r="J282" s="17"/>
      <c r="K282" s="19"/>
      <c r="M282" s="16"/>
      <c r="N282" s="17"/>
      <c r="O282" s="17"/>
      <c r="P282" s="17"/>
      <c r="Q282" s="17"/>
      <c r="R282" s="17"/>
      <c r="S282" s="19"/>
      <c r="T282" s="17"/>
      <c r="U282" s="19"/>
      <c r="V282" s="17"/>
      <c r="W282" s="19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17"/>
      <c r="G283" s="19"/>
      <c r="H283" s="17"/>
      <c r="I283" s="19"/>
      <c r="J283" s="17"/>
      <c r="K283" s="19"/>
      <c r="M283" s="16"/>
      <c r="N283" s="17"/>
      <c r="O283" s="17"/>
      <c r="P283" s="17"/>
      <c r="Q283" s="17"/>
      <c r="R283" s="17"/>
      <c r="S283" s="19"/>
      <c r="T283" s="17"/>
      <c r="U283" s="19"/>
      <c r="V283" s="17"/>
      <c r="W283" s="19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17"/>
      <c r="G284" s="19"/>
      <c r="H284" s="17"/>
      <c r="I284" s="19"/>
      <c r="J284" s="17"/>
      <c r="K284" s="19"/>
      <c r="M284" s="16"/>
      <c r="N284" s="17"/>
      <c r="O284" s="17"/>
      <c r="P284" s="17"/>
      <c r="Q284" s="17"/>
      <c r="R284" s="17"/>
      <c r="S284" s="19"/>
      <c r="T284" s="17"/>
      <c r="U284" s="19"/>
      <c r="V284" s="17"/>
      <c r="W284" s="19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19"/>
      <c r="H285" s="17"/>
      <c r="I285" s="19"/>
      <c r="J285" s="17"/>
      <c r="K285" s="19"/>
      <c r="M285" s="16"/>
      <c r="N285" s="17"/>
      <c r="O285" s="17"/>
      <c r="P285" s="17"/>
      <c r="Q285" s="17"/>
      <c r="R285" s="20"/>
      <c r="S285" s="19"/>
      <c r="T285" s="17"/>
      <c r="U285" s="19"/>
      <c r="V285" s="17"/>
      <c r="W285" s="19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19"/>
      <c r="H286" s="17"/>
      <c r="I286" s="19"/>
      <c r="J286" s="17"/>
      <c r="K286" s="19"/>
      <c r="M286" s="16"/>
      <c r="N286" s="17"/>
      <c r="O286" s="17"/>
      <c r="P286" s="17"/>
      <c r="Q286" s="17"/>
      <c r="R286" s="17"/>
      <c r="S286" s="19"/>
      <c r="T286" s="17"/>
      <c r="U286" s="19"/>
      <c r="V286" s="17"/>
      <c r="W286" s="19"/>
    </row>
    <row r="287" customFormat="false" ht="15" hidden="false" customHeight="false" outlineLevel="0" collapsed="false">
      <c r="A287" s="16"/>
      <c r="B287" s="17"/>
      <c r="C287" s="17"/>
      <c r="D287" s="17"/>
      <c r="E287" s="17"/>
      <c r="F287" s="17"/>
      <c r="G287" s="19"/>
      <c r="H287" s="17"/>
      <c r="I287" s="17"/>
      <c r="J287" s="17"/>
      <c r="K287" s="19"/>
      <c r="M287" s="16"/>
      <c r="N287" s="17"/>
      <c r="O287" s="17"/>
      <c r="P287" s="17"/>
      <c r="Q287" s="17"/>
      <c r="R287" s="17"/>
      <c r="S287" s="19"/>
      <c r="T287" s="17"/>
      <c r="U287" s="17"/>
      <c r="V287" s="17"/>
      <c r="W287" s="19"/>
    </row>
    <row r="288" customFormat="false" ht="15" hidden="false" customHeight="false" outlineLevel="0" collapsed="false">
      <c r="A288" s="16"/>
      <c r="B288" s="17"/>
      <c r="C288" s="17"/>
      <c r="D288" s="17"/>
      <c r="E288" s="17"/>
      <c r="F288" s="17"/>
      <c r="G288" s="19"/>
      <c r="H288" s="17"/>
      <c r="I288" s="17"/>
      <c r="J288" s="17"/>
      <c r="K288" s="19"/>
      <c r="M288" s="16"/>
      <c r="N288" s="17"/>
      <c r="O288" s="17"/>
      <c r="P288" s="17"/>
      <c r="Q288" s="17"/>
      <c r="R288" s="17"/>
      <c r="S288" s="19"/>
      <c r="T288" s="17"/>
      <c r="U288" s="17"/>
      <c r="V288" s="17"/>
      <c r="W288" s="19"/>
    </row>
    <row r="289" customFormat="false" ht="15" hidden="false" customHeight="false" outlineLevel="0" collapsed="false">
      <c r="A289" s="16"/>
      <c r="B289" s="17"/>
      <c r="C289" s="17"/>
      <c r="D289" s="17"/>
      <c r="E289" s="17"/>
      <c r="F289" s="17"/>
      <c r="G289" s="19"/>
      <c r="H289" s="17"/>
      <c r="I289" s="17"/>
      <c r="J289" s="17"/>
      <c r="K289" s="19"/>
      <c r="M289" s="16"/>
      <c r="N289" s="17"/>
      <c r="O289" s="17"/>
      <c r="P289" s="17"/>
      <c r="Q289" s="17"/>
      <c r="R289" s="17"/>
      <c r="S289" s="19"/>
      <c r="T289" s="17"/>
      <c r="U289" s="17"/>
      <c r="V289" s="17"/>
      <c r="W289" s="19"/>
    </row>
    <row r="290" customFormat="false" ht="15" hidden="false" customHeight="false" outlineLevel="0" collapsed="false">
      <c r="A290" s="16"/>
      <c r="B290" s="17"/>
      <c r="C290" s="17"/>
      <c r="D290" s="17"/>
      <c r="E290" s="17"/>
      <c r="F290" s="17"/>
      <c r="G290" s="19"/>
      <c r="H290" s="17"/>
      <c r="I290" s="17"/>
      <c r="J290" s="17"/>
      <c r="K290" s="19"/>
      <c r="M290" s="16"/>
      <c r="N290" s="17"/>
      <c r="O290" s="17"/>
      <c r="P290" s="17"/>
      <c r="Q290" s="17"/>
      <c r="R290" s="17"/>
      <c r="S290" s="19"/>
      <c r="T290" s="17"/>
      <c r="U290" s="17"/>
      <c r="V290" s="17"/>
      <c r="W290" s="19"/>
    </row>
    <row r="291" customFormat="false" ht="15" hidden="false" customHeight="false" outlineLevel="0" collapsed="false">
      <c r="A291" s="17"/>
      <c r="B291" s="17"/>
      <c r="C291" s="17"/>
      <c r="D291" s="17"/>
      <c r="E291" s="17"/>
      <c r="F291" s="17"/>
      <c r="G291" s="19"/>
      <c r="H291" s="17"/>
      <c r="I291" s="17"/>
      <c r="J291" s="17"/>
      <c r="K291" s="19"/>
      <c r="M291" s="17"/>
      <c r="N291" s="17"/>
      <c r="O291" s="17"/>
      <c r="P291" s="17"/>
      <c r="Q291" s="17"/>
      <c r="R291" s="17"/>
      <c r="S291" s="19"/>
      <c r="T291" s="17"/>
      <c r="U291" s="17"/>
      <c r="V291" s="17"/>
      <c r="W291" s="19"/>
    </row>
    <row r="292" customFormat="false" ht="15" hidden="false" customHeight="false" outlineLevel="0" collapsed="false">
      <c r="A292" s="17"/>
      <c r="B292" s="17"/>
      <c r="C292" s="17"/>
      <c r="D292" s="17"/>
      <c r="E292" s="17"/>
      <c r="F292" s="21" t="s">
        <v>13</v>
      </c>
      <c r="G292" s="22" t="n">
        <f aca="false">SUM(G243:G291)</f>
        <v>405</v>
      </c>
      <c r="H292" s="23"/>
      <c r="I292" s="24" t="n">
        <f aca="false">SUM(I243:I291)</f>
        <v>0</v>
      </c>
      <c r="J292" s="25"/>
      <c r="K292" s="22" t="n">
        <f aca="false">SUM(K243:K291)</f>
        <v>360</v>
      </c>
      <c r="M292" s="17"/>
      <c r="N292" s="17"/>
      <c r="O292" s="17"/>
      <c r="P292" s="17"/>
      <c r="Q292" s="17"/>
      <c r="R292" s="21" t="s">
        <v>13</v>
      </c>
      <c r="S292" s="22" t="n">
        <f aca="false">SUM(S243:S291)</f>
        <v>197</v>
      </c>
      <c r="T292" s="23"/>
      <c r="U292" s="24" t="n">
        <f aca="false">SUM(U243:U291)</f>
        <v>0</v>
      </c>
      <c r="V292" s="25"/>
      <c r="W292" s="22" t="n">
        <f aca="false">SUM(W243:W291)</f>
        <v>190</v>
      </c>
    </row>
    <row r="293" customFormat="false" ht="15" hidden="false" customHeight="false" outlineLevel="0" collapsed="false">
      <c r="A293" s="17"/>
      <c r="B293" s="17"/>
      <c r="C293" s="17"/>
      <c r="D293" s="17"/>
      <c r="E293" s="17"/>
      <c r="F293" s="21" t="s">
        <v>14</v>
      </c>
      <c r="G293" s="22" t="n">
        <f aca="false">I292+G292</f>
        <v>405</v>
      </c>
      <c r="H293" s="25" t="s">
        <v>15</v>
      </c>
      <c r="I293" s="22" t="n">
        <f aca="false">G294-I292</f>
        <v>400.95</v>
      </c>
      <c r="J293" s="25"/>
      <c r="K293" s="19"/>
      <c r="M293" s="17"/>
      <c r="N293" s="17"/>
      <c r="O293" s="17"/>
      <c r="P293" s="17"/>
      <c r="Q293" s="17"/>
      <c r="R293" s="21" t="s">
        <v>14</v>
      </c>
      <c r="S293" s="22" t="n">
        <f aca="false">U292+S292</f>
        <v>197</v>
      </c>
      <c r="T293" s="25" t="s">
        <v>15</v>
      </c>
      <c r="U293" s="22" t="n">
        <f aca="false">S294-U292</f>
        <v>195.03</v>
      </c>
      <c r="V293" s="25"/>
      <c r="W293" s="19"/>
    </row>
    <row r="294" customFormat="false" ht="15" hidden="false" customHeight="false" outlineLevel="0" collapsed="false">
      <c r="A294" s="17"/>
      <c r="B294" s="17"/>
      <c r="C294" s="17"/>
      <c r="D294" s="17"/>
      <c r="E294" s="17"/>
      <c r="F294" s="21" t="s">
        <v>16</v>
      </c>
      <c r="G294" s="22" t="n">
        <f aca="false">G293*0.99</f>
        <v>400.95</v>
      </c>
      <c r="H294" s="17"/>
      <c r="I294" s="17"/>
      <c r="J294" s="17"/>
      <c r="K294" s="17"/>
      <c r="M294" s="17"/>
      <c r="N294" s="17"/>
      <c r="O294" s="17"/>
      <c r="P294" s="17"/>
      <c r="Q294" s="17"/>
      <c r="R294" s="21" t="s">
        <v>16</v>
      </c>
      <c r="S294" s="22" t="n">
        <f aca="false">S293*0.99</f>
        <v>195.03</v>
      </c>
      <c r="T294" s="17"/>
      <c r="U294" s="17"/>
      <c r="V294" s="17"/>
      <c r="W294" s="17"/>
    </row>
    <row r="295" customFormat="false" ht="15" hidden="false" customHeight="false" outlineLevel="0" collapsed="false">
      <c r="A295" s="17"/>
      <c r="B295" s="17"/>
      <c r="C295" s="17"/>
      <c r="D295" s="17"/>
      <c r="E295" s="17"/>
      <c r="F295" s="26" t="s">
        <v>17</v>
      </c>
      <c r="G295" s="26"/>
      <c r="H295" s="26"/>
      <c r="I295" s="26"/>
      <c r="J295" s="27" t="n">
        <f aca="false">I293-K292</f>
        <v>40.95</v>
      </c>
      <c r="K295" s="17"/>
      <c r="M295" s="17"/>
      <c r="N295" s="17"/>
      <c r="O295" s="17"/>
      <c r="P295" s="17"/>
      <c r="Q295" s="17"/>
      <c r="R295" s="26" t="s">
        <v>17</v>
      </c>
      <c r="S295" s="26"/>
      <c r="T295" s="26"/>
      <c r="U295" s="26"/>
      <c r="V295" s="27" t="n">
        <f aca="false">U293-W292</f>
        <v>5.03</v>
      </c>
      <c r="W295" s="17"/>
    </row>
    <row r="296" customFormat="false" ht="15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27"/>
      <c r="K296" s="17"/>
      <c r="M296" s="17"/>
      <c r="N296" s="17"/>
      <c r="O296" s="17"/>
      <c r="P296" s="17"/>
      <c r="Q296" s="17"/>
      <c r="R296" s="17"/>
      <c r="S296" s="17"/>
      <c r="T296" s="17"/>
      <c r="U296" s="17"/>
      <c r="V296" s="27"/>
      <c r="W296" s="17"/>
    </row>
    <row r="301" customFormat="false" ht="28.5" hidden="false" customHeight="false" outlineLevel="0" collapsed="false">
      <c r="A301" s="1"/>
      <c r="B301" s="2"/>
      <c r="C301" s="2"/>
      <c r="D301" s="3" t="s">
        <v>102</v>
      </c>
      <c r="E301" s="3"/>
      <c r="F301" s="3"/>
      <c r="G301" s="3"/>
      <c r="H301" s="2"/>
      <c r="I301" s="2"/>
      <c r="M301" s="1"/>
      <c r="N301" s="2"/>
      <c r="O301" s="2"/>
      <c r="P301" s="3" t="s">
        <v>103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16" t="n">
        <v>45239</v>
      </c>
      <c r="B303" s="17" t="s">
        <v>104</v>
      </c>
      <c r="C303" s="17" t="s">
        <v>41</v>
      </c>
      <c r="D303" s="17" t="s">
        <v>87</v>
      </c>
      <c r="E303" s="17" t="s">
        <v>105</v>
      </c>
      <c r="F303" s="17" t="n">
        <v>5854</v>
      </c>
      <c r="G303" s="18" t="n">
        <v>180</v>
      </c>
      <c r="H303" s="17"/>
      <c r="I303" s="19"/>
      <c r="J303" s="17" t="n">
        <v>775</v>
      </c>
      <c r="K303" s="18" t="n">
        <v>170</v>
      </c>
      <c r="M303" s="16"/>
      <c r="N303" s="17"/>
      <c r="O303" s="17"/>
      <c r="P303" s="17"/>
      <c r="Q303" s="17"/>
      <c r="R303" s="17"/>
      <c r="S303" s="18"/>
      <c r="T303" s="17"/>
      <c r="U303" s="19"/>
      <c r="V303" s="17"/>
      <c r="W303" s="18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17"/>
      <c r="G304" s="18"/>
      <c r="H304" s="17"/>
      <c r="I304" s="19"/>
      <c r="J304" s="17"/>
      <c r="K304" s="18"/>
      <c r="M304" s="16"/>
      <c r="N304" s="17"/>
      <c r="O304" s="17"/>
      <c r="P304" s="17"/>
      <c r="Q304" s="17"/>
      <c r="R304" s="17"/>
      <c r="S304" s="18"/>
      <c r="T304" s="17"/>
      <c r="U304" s="19"/>
      <c r="V304" s="17"/>
      <c r="W304" s="18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17"/>
      <c r="G305" s="18"/>
      <c r="H305" s="17"/>
      <c r="I305" s="19"/>
      <c r="J305" s="17"/>
      <c r="K305" s="18"/>
      <c r="M305" s="16"/>
      <c r="N305" s="17"/>
      <c r="O305" s="17"/>
      <c r="P305" s="17"/>
      <c r="Q305" s="17"/>
      <c r="R305" s="17"/>
      <c r="S305" s="18"/>
      <c r="T305" s="17"/>
      <c r="U305" s="19"/>
      <c r="V305" s="17"/>
      <c r="W305" s="18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17"/>
      <c r="G306" s="18"/>
      <c r="H306" s="17"/>
      <c r="I306" s="19"/>
      <c r="J306" s="17"/>
      <c r="K306" s="18"/>
      <c r="M306" s="16"/>
      <c r="N306" s="17"/>
      <c r="O306" s="17"/>
      <c r="P306" s="17"/>
      <c r="Q306" s="17"/>
      <c r="R306" s="17"/>
      <c r="S306" s="18"/>
      <c r="T306" s="17"/>
      <c r="U306" s="19"/>
      <c r="V306" s="17"/>
      <c r="W306" s="18"/>
    </row>
    <row r="307" customFormat="false" ht="15" hidden="false" customHeight="false" outlineLevel="0" collapsed="false">
      <c r="A307" s="16"/>
      <c r="B307" s="17"/>
      <c r="C307" s="17"/>
      <c r="D307" s="17"/>
      <c r="E307" s="17"/>
      <c r="F307" s="17"/>
      <c r="G307" s="18"/>
      <c r="H307" s="17"/>
      <c r="I307" s="19"/>
      <c r="J307" s="17"/>
      <c r="K307" s="18"/>
      <c r="M307" s="16"/>
      <c r="N307" s="17"/>
      <c r="O307" s="17"/>
      <c r="P307" s="17"/>
      <c r="Q307" s="17"/>
      <c r="R307" s="17"/>
      <c r="S307" s="18"/>
      <c r="T307" s="17"/>
      <c r="U307" s="19"/>
      <c r="V307" s="17"/>
      <c r="W307" s="18"/>
    </row>
    <row r="308" customFormat="false" ht="15" hidden="false" customHeight="false" outlineLevel="0" collapsed="false">
      <c r="A308" s="16"/>
      <c r="B308" s="17"/>
      <c r="C308" s="17"/>
      <c r="D308" s="17"/>
      <c r="E308" s="17"/>
      <c r="F308" s="17"/>
      <c r="G308" s="18"/>
      <c r="H308" s="17"/>
      <c r="I308" s="19"/>
      <c r="J308" s="17"/>
      <c r="K308" s="18"/>
      <c r="M308" s="16"/>
      <c r="N308" s="17"/>
      <c r="O308" s="17"/>
      <c r="P308" s="17"/>
      <c r="Q308" s="17"/>
      <c r="R308" s="17"/>
      <c r="S308" s="18"/>
      <c r="T308" s="17"/>
      <c r="U308" s="19"/>
      <c r="V308" s="17"/>
      <c r="W308" s="18"/>
    </row>
    <row r="309" customFormat="false" ht="15" hidden="false" customHeight="false" outlineLevel="0" collapsed="false">
      <c r="A309" s="16"/>
      <c r="B309" s="17"/>
      <c r="C309" s="17"/>
      <c r="D309" s="17"/>
      <c r="E309" s="17"/>
      <c r="F309" s="17"/>
      <c r="G309" s="18"/>
      <c r="H309" s="17"/>
      <c r="I309" s="19"/>
      <c r="J309" s="17"/>
      <c r="K309" s="18"/>
      <c r="M309" s="16"/>
      <c r="N309" s="17"/>
      <c r="O309" s="17"/>
      <c r="P309" s="17"/>
      <c r="Q309" s="17"/>
      <c r="R309" s="17"/>
      <c r="S309" s="18"/>
      <c r="T309" s="17"/>
      <c r="U309" s="19"/>
      <c r="V309" s="17"/>
      <c r="W309" s="18"/>
    </row>
    <row r="310" customFormat="false" ht="15" hidden="false" customHeight="false" outlineLevel="0" collapsed="false">
      <c r="A310" s="16"/>
      <c r="B310" s="17"/>
      <c r="C310" s="17"/>
      <c r="D310" s="17"/>
      <c r="E310" s="17"/>
      <c r="F310" s="17"/>
      <c r="G310" s="18"/>
      <c r="H310" s="17"/>
      <c r="I310" s="19"/>
      <c r="J310" s="17"/>
      <c r="K310" s="18"/>
      <c r="M310" s="16"/>
      <c r="N310" s="17"/>
      <c r="O310" s="17"/>
      <c r="P310" s="17"/>
      <c r="Q310" s="17"/>
      <c r="R310" s="17"/>
      <c r="S310" s="18"/>
      <c r="T310" s="17"/>
      <c r="U310" s="19"/>
      <c r="V310" s="17"/>
      <c r="W310" s="18"/>
    </row>
    <row r="311" customFormat="false" ht="15" hidden="false" customHeight="false" outlineLevel="0" collapsed="false">
      <c r="A311" s="16"/>
      <c r="B311" s="17"/>
      <c r="C311" s="17"/>
      <c r="D311" s="17"/>
      <c r="E311" s="17"/>
      <c r="F311" s="17"/>
      <c r="G311" s="18"/>
      <c r="H311" s="17"/>
      <c r="I311" s="19"/>
      <c r="J311" s="17"/>
      <c r="K311" s="18"/>
      <c r="M311" s="16"/>
      <c r="N311" s="17"/>
      <c r="O311" s="17"/>
      <c r="P311" s="17"/>
      <c r="Q311" s="17"/>
      <c r="R311" s="17"/>
      <c r="S311" s="18"/>
      <c r="T311" s="17"/>
      <c r="U311" s="19"/>
      <c r="V311" s="17"/>
      <c r="W311" s="18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17"/>
      <c r="G312" s="18"/>
      <c r="H312" s="17"/>
      <c r="I312" s="19"/>
      <c r="J312" s="17"/>
      <c r="K312" s="18"/>
      <c r="M312" s="16"/>
      <c r="N312" s="17"/>
      <c r="O312" s="17"/>
      <c r="P312" s="17"/>
      <c r="Q312" s="17"/>
      <c r="R312" s="17"/>
      <c r="S312" s="18"/>
      <c r="T312" s="17"/>
      <c r="U312" s="19"/>
      <c r="V312" s="17"/>
      <c r="W312" s="18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18"/>
      <c r="H313" s="17"/>
      <c r="I313" s="19"/>
      <c r="J313" s="17"/>
      <c r="K313" s="18"/>
      <c r="M313" s="16"/>
      <c r="N313" s="17"/>
      <c r="O313" s="17"/>
      <c r="P313" s="17"/>
      <c r="Q313" s="17"/>
      <c r="R313" s="17"/>
      <c r="S313" s="18"/>
      <c r="T313" s="17"/>
      <c r="U313" s="19"/>
      <c r="V313" s="17"/>
      <c r="W313" s="18"/>
    </row>
    <row r="314" customFormat="false" ht="15" hidden="false" customHeight="false" outlineLevel="0" collapsed="false">
      <c r="A314" s="16"/>
      <c r="B314" s="17"/>
      <c r="C314" s="17"/>
      <c r="D314" s="17"/>
      <c r="E314" s="17"/>
      <c r="F314" s="17"/>
      <c r="G314" s="18"/>
      <c r="H314" s="17"/>
      <c r="I314" s="19"/>
      <c r="J314" s="17"/>
      <c r="K314" s="18"/>
      <c r="M314" s="16"/>
      <c r="N314" s="17"/>
      <c r="O314" s="17"/>
      <c r="P314" s="17"/>
      <c r="Q314" s="17"/>
      <c r="R314" s="17"/>
      <c r="S314" s="18"/>
      <c r="T314" s="17"/>
      <c r="U314" s="19"/>
      <c r="V314" s="17"/>
      <c r="W314" s="18"/>
    </row>
    <row r="315" customFormat="false" ht="15" hidden="false" customHeight="false" outlineLevel="0" collapsed="false">
      <c r="A315" s="16"/>
      <c r="B315" s="17"/>
      <c r="C315" s="17"/>
      <c r="D315" s="17"/>
      <c r="E315" s="17"/>
      <c r="F315" s="17"/>
      <c r="G315" s="18"/>
      <c r="H315" s="17"/>
      <c r="I315" s="19"/>
      <c r="J315" s="17"/>
      <c r="K315" s="18"/>
      <c r="M315" s="16"/>
      <c r="N315" s="17"/>
      <c r="O315" s="17"/>
      <c r="P315" s="17"/>
      <c r="Q315" s="17"/>
      <c r="R315" s="17"/>
      <c r="S315" s="18"/>
      <c r="T315" s="17"/>
      <c r="U315" s="19"/>
      <c r="V315" s="17"/>
      <c r="W315" s="18"/>
    </row>
    <row r="316" customFormat="false" ht="15" hidden="false" customHeight="false" outlineLevel="0" collapsed="false">
      <c r="A316" s="16"/>
      <c r="B316" s="17"/>
      <c r="C316" s="17"/>
      <c r="D316" s="17"/>
      <c r="E316" s="17"/>
      <c r="F316" s="17"/>
      <c r="G316" s="18"/>
      <c r="H316" s="17"/>
      <c r="I316" s="19"/>
      <c r="J316" s="17"/>
      <c r="K316" s="18"/>
      <c r="M316" s="16"/>
      <c r="N316" s="17"/>
      <c r="O316" s="17"/>
      <c r="P316" s="17"/>
      <c r="Q316" s="17"/>
      <c r="R316" s="17"/>
      <c r="S316" s="18"/>
      <c r="T316" s="17"/>
      <c r="U316" s="19"/>
      <c r="V316" s="17"/>
      <c r="W316" s="18"/>
    </row>
    <row r="317" customFormat="false" ht="15" hidden="false" customHeight="false" outlineLevel="0" collapsed="false">
      <c r="A317" s="16"/>
      <c r="B317" s="17"/>
      <c r="C317" s="17"/>
      <c r="D317" s="17"/>
      <c r="E317" s="17"/>
      <c r="F317" s="17"/>
      <c r="G317" s="18"/>
      <c r="H317" s="17"/>
      <c r="I317" s="19"/>
      <c r="J317" s="17"/>
      <c r="K317" s="18"/>
      <c r="M317" s="16"/>
      <c r="N317" s="17"/>
      <c r="O317" s="17"/>
      <c r="P317" s="17"/>
      <c r="Q317" s="17"/>
      <c r="R317" s="17"/>
      <c r="S317" s="18"/>
      <c r="T317" s="17"/>
      <c r="U317" s="19"/>
      <c r="V317" s="17"/>
      <c r="W317" s="18"/>
    </row>
    <row r="318" customFormat="false" ht="15" hidden="false" customHeight="false" outlineLevel="0" collapsed="false">
      <c r="A318" s="16"/>
      <c r="B318" s="17"/>
      <c r="C318" s="17"/>
      <c r="D318" s="17"/>
      <c r="E318" s="17"/>
      <c r="F318" s="17"/>
      <c r="G318" s="18"/>
      <c r="H318" s="17"/>
      <c r="I318" s="19"/>
      <c r="J318" s="17"/>
      <c r="K318" s="18"/>
      <c r="M318" s="16"/>
      <c r="N318" s="17"/>
      <c r="O318" s="17"/>
      <c r="P318" s="17"/>
      <c r="Q318" s="17"/>
      <c r="R318" s="17"/>
      <c r="S318" s="18"/>
      <c r="T318" s="17"/>
      <c r="U318" s="19"/>
      <c r="V318" s="17"/>
      <c r="W318" s="18"/>
    </row>
    <row r="319" customFormat="false" ht="15" hidden="false" customHeight="false" outlineLevel="0" collapsed="false">
      <c r="A319" s="16"/>
      <c r="B319" s="17"/>
      <c r="C319" s="17"/>
      <c r="D319" s="17"/>
      <c r="E319" s="17"/>
      <c r="F319" s="17"/>
      <c r="G319" s="18"/>
      <c r="H319" s="17"/>
      <c r="I319" s="19"/>
      <c r="J319" s="17"/>
      <c r="K319" s="18"/>
      <c r="M319" s="16"/>
      <c r="N319" s="17"/>
      <c r="O319" s="17"/>
      <c r="P319" s="17"/>
      <c r="Q319" s="17"/>
      <c r="R319" s="17"/>
      <c r="S319" s="18"/>
      <c r="T319" s="17"/>
      <c r="U319" s="19"/>
      <c r="V319" s="17"/>
      <c r="W319" s="18"/>
    </row>
    <row r="320" customFormat="false" ht="15" hidden="false" customHeight="false" outlineLevel="0" collapsed="false">
      <c r="A320" s="16"/>
      <c r="B320" s="17"/>
      <c r="C320" s="17"/>
      <c r="D320" s="17"/>
      <c r="E320" s="17"/>
      <c r="F320" s="17"/>
      <c r="G320" s="18"/>
      <c r="H320" s="17"/>
      <c r="I320" s="19"/>
      <c r="J320" s="17"/>
      <c r="K320" s="18"/>
      <c r="M320" s="16"/>
      <c r="N320" s="17"/>
      <c r="O320" s="17"/>
      <c r="P320" s="17"/>
      <c r="Q320" s="17"/>
      <c r="R320" s="17"/>
      <c r="S320" s="18"/>
      <c r="T320" s="17"/>
      <c r="U320" s="19"/>
      <c r="V320" s="17"/>
      <c r="W320" s="18"/>
    </row>
    <row r="321" customFormat="false" ht="15" hidden="false" customHeight="false" outlineLevel="0" collapsed="false">
      <c r="A321" s="16"/>
      <c r="B321" s="17"/>
      <c r="C321" s="17"/>
      <c r="D321" s="17"/>
      <c r="E321" s="17"/>
      <c r="F321" s="17"/>
      <c r="G321" s="18"/>
      <c r="H321" s="17"/>
      <c r="I321" s="19"/>
      <c r="J321" s="17"/>
      <c r="K321" s="18"/>
      <c r="M321" s="16"/>
      <c r="N321" s="17"/>
      <c r="O321" s="17"/>
      <c r="P321" s="17"/>
      <c r="Q321" s="17"/>
      <c r="R321" s="17"/>
      <c r="S321" s="18"/>
      <c r="T321" s="17"/>
      <c r="U321" s="19"/>
      <c r="V321" s="17"/>
      <c r="W321" s="18"/>
    </row>
    <row r="322" customFormat="false" ht="15" hidden="false" customHeight="false" outlineLevel="0" collapsed="false">
      <c r="A322" s="16"/>
      <c r="B322" s="17"/>
      <c r="C322" s="17"/>
      <c r="D322" s="17"/>
      <c r="E322" s="17"/>
      <c r="F322" s="17"/>
      <c r="G322" s="18"/>
      <c r="H322" s="17"/>
      <c r="I322" s="19"/>
      <c r="J322" s="17"/>
      <c r="K322" s="18"/>
      <c r="M322" s="16"/>
      <c r="N322" s="17"/>
      <c r="O322" s="17"/>
      <c r="P322" s="17"/>
      <c r="Q322" s="17"/>
      <c r="R322" s="17"/>
      <c r="S322" s="18"/>
      <c r="T322" s="17"/>
      <c r="U322" s="19"/>
      <c r="V322" s="17"/>
      <c r="W322" s="18"/>
    </row>
    <row r="323" customFormat="false" ht="15" hidden="false" customHeight="false" outlineLevel="0" collapsed="false">
      <c r="A323" s="16"/>
      <c r="B323" s="17"/>
      <c r="C323" s="17"/>
      <c r="D323" s="17"/>
      <c r="E323" s="17"/>
      <c r="F323" s="17"/>
      <c r="G323" s="18"/>
      <c r="H323" s="17"/>
      <c r="I323" s="19"/>
      <c r="J323" s="17"/>
      <c r="K323" s="18"/>
      <c r="M323" s="16"/>
      <c r="N323" s="17"/>
      <c r="O323" s="17"/>
      <c r="P323" s="17"/>
      <c r="Q323" s="17"/>
      <c r="R323" s="17"/>
      <c r="S323" s="18"/>
      <c r="T323" s="17"/>
      <c r="U323" s="19"/>
      <c r="V323" s="17"/>
      <c r="W323" s="18"/>
    </row>
    <row r="324" customFormat="false" ht="15" hidden="false" customHeight="false" outlineLevel="0" collapsed="false">
      <c r="A324" s="16"/>
      <c r="B324" s="17"/>
      <c r="C324" s="17"/>
      <c r="D324" s="17"/>
      <c r="E324" s="17"/>
      <c r="F324" s="17"/>
      <c r="G324" s="18"/>
      <c r="H324" s="17"/>
      <c r="I324" s="19"/>
      <c r="J324" s="17"/>
      <c r="K324" s="18"/>
      <c r="M324" s="16"/>
      <c r="N324" s="17"/>
      <c r="O324" s="17"/>
      <c r="P324" s="17"/>
      <c r="Q324" s="17"/>
      <c r="R324" s="17"/>
      <c r="S324" s="18"/>
      <c r="T324" s="17"/>
      <c r="U324" s="19"/>
      <c r="V324" s="17"/>
      <c r="W324" s="18"/>
    </row>
    <row r="325" customFormat="false" ht="15" hidden="false" customHeight="false" outlineLevel="0" collapsed="false">
      <c r="A325" s="16"/>
      <c r="B325" s="17"/>
      <c r="C325" s="17"/>
      <c r="D325" s="17"/>
      <c r="E325" s="17"/>
      <c r="F325" s="17"/>
      <c r="G325" s="18"/>
      <c r="H325" s="17"/>
      <c r="I325" s="19"/>
      <c r="J325" s="17"/>
      <c r="K325" s="18"/>
      <c r="M325" s="16"/>
      <c r="N325" s="17"/>
      <c r="O325" s="17"/>
      <c r="P325" s="17"/>
      <c r="Q325" s="17"/>
      <c r="R325" s="17"/>
      <c r="S325" s="18"/>
      <c r="T325" s="17"/>
      <c r="U325" s="19"/>
      <c r="V325" s="17"/>
      <c r="W325" s="18"/>
    </row>
    <row r="326" customFormat="false" ht="15" hidden="false" customHeight="false" outlineLevel="0" collapsed="false">
      <c r="A326" s="16"/>
      <c r="B326" s="17"/>
      <c r="C326" s="17"/>
      <c r="D326" s="17"/>
      <c r="E326" s="17"/>
      <c r="F326" s="17"/>
      <c r="G326" s="18"/>
      <c r="H326" s="17"/>
      <c r="I326" s="19"/>
      <c r="J326" s="17"/>
      <c r="K326" s="18"/>
      <c r="M326" s="16"/>
      <c r="N326" s="17"/>
      <c r="O326" s="17"/>
      <c r="P326" s="17"/>
      <c r="Q326" s="17"/>
      <c r="R326" s="17"/>
      <c r="S326" s="18"/>
      <c r="T326" s="17"/>
      <c r="U326" s="19"/>
      <c r="V326" s="17"/>
      <c r="W326" s="18"/>
    </row>
    <row r="327" customFormat="false" ht="15" hidden="false" customHeight="false" outlineLevel="0" collapsed="false">
      <c r="A327" s="16"/>
      <c r="B327" s="17"/>
      <c r="C327" s="17"/>
      <c r="D327" s="17"/>
      <c r="E327" s="17"/>
      <c r="F327" s="17"/>
      <c r="G327" s="18"/>
      <c r="H327" s="17"/>
      <c r="I327" s="19"/>
      <c r="J327" s="17"/>
      <c r="K327" s="18"/>
      <c r="M327" s="16"/>
      <c r="N327" s="17"/>
      <c r="O327" s="17"/>
      <c r="P327" s="17"/>
      <c r="Q327" s="17"/>
      <c r="R327" s="17"/>
      <c r="S327" s="18"/>
      <c r="T327" s="17"/>
      <c r="U327" s="19"/>
      <c r="V327" s="17"/>
      <c r="W327" s="18"/>
    </row>
    <row r="328" customFormat="false" ht="15" hidden="false" customHeight="false" outlineLevel="0" collapsed="false">
      <c r="A328" s="16"/>
      <c r="B328" s="17"/>
      <c r="C328" s="17"/>
      <c r="D328" s="17"/>
      <c r="E328" s="17"/>
      <c r="F328" s="17"/>
      <c r="G328" s="18"/>
      <c r="H328" s="17"/>
      <c r="I328" s="19"/>
      <c r="J328" s="17"/>
      <c r="K328" s="18"/>
      <c r="M328" s="16"/>
      <c r="N328" s="17"/>
      <c r="O328" s="17"/>
      <c r="P328" s="17"/>
      <c r="Q328" s="17"/>
      <c r="R328" s="17"/>
      <c r="S328" s="18"/>
      <c r="T328" s="17"/>
      <c r="U328" s="19"/>
      <c r="V328" s="17"/>
      <c r="W328" s="18"/>
    </row>
    <row r="329" customFormat="false" ht="15" hidden="false" customHeight="false" outlineLevel="0" collapsed="false">
      <c r="A329" s="16"/>
      <c r="B329" s="17"/>
      <c r="C329" s="17"/>
      <c r="D329" s="17"/>
      <c r="E329" s="17"/>
      <c r="F329" s="17"/>
      <c r="G329" s="18"/>
      <c r="H329" s="17"/>
      <c r="I329" s="19"/>
      <c r="J329" s="17"/>
      <c r="K329" s="18"/>
      <c r="M329" s="16"/>
      <c r="N329" s="17"/>
      <c r="O329" s="17"/>
      <c r="P329" s="17"/>
      <c r="Q329" s="17"/>
      <c r="R329" s="17"/>
      <c r="S329" s="18"/>
      <c r="T329" s="17"/>
      <c r="U329" s="19"/>
      <c r="V329" s="17"/>
      <c r="W329" s="18"/>
    </row>
    <row r="330" customFormat="false" ht="15" hidden="false" customHeight="false" outlineLevel="0" collapsed="false">
      <c r="A330" s="16"/>
      <c r="B330" s="17"/>
      <c r="C330" s="17"/>
      <c r="D330" s="17"/>
      <c r="E330" s="17"/>
      <c r="F330" s="17"/>
      <c r="G330" s="18"/>
      <c r="H330" s="17"/>
      <c r="I330" s="19"/>
      <c r="J330" s="17"/>
      <c r="K330" s="18"/>
      <c r="M330" s="16"/>
      <c r="N330" s="17"/>
      <c r="O330" s="17"/>
      <c r="P330" s="17"/>
      <c r="Q330" s="17"/>
      <c r="R330" s="17"/>
      <c r="S330" s="18"/>
      <c r="T330" s="17"/>
      <c r="U330" s="19"/>
      <c r="V330" s="17"/>
      <c r="W330" s="18"/>
    </row>
    <row r="331" customFormat="false" ht="15" hidden="false" customHeight="false" outlineLevel="0" collapsed="false">
      <c r="A331" s="16"/>
      <c r="B331" s="17"/>
      <c r="C331" s="17"/>
      <c r="D331" s="17"/>
      <c r="E331" s="17"/>
      <c r="F331" s="17"/>
      <c r="G331" s="18"/>
      <c r="H331" s="17"/>
      <c r="I331" s="19"/>
      <c r="J331" s="17"/>
      <c r="K331" s="18"/>
      <c r="M331" s="16"/>
      <c r="N331" s="17"/>
      <c r="O331" s="17"/>
      <c r="P331" s="17"/>
      <c r="Q331" s="17"/>
      <c r="R331" s="17"/>
      <c r="S331" s="18"/>
      <c r="T331" s="17"/>
      <c r="U331" s="19"/>
      <c r="V331" s="17"/>
      <c r="W331" s="18"/>
    </row>
    <row r="332" customFormat="false" ht="15" hidden="false" customHeight="false" outlineLevel="0" collapsed="false">
      <c r="A332" s="16"/>
      <c r="B332" s="17"/>
      <c r="C332" s="17"/>
      <c r="D332" s="17"/>
      <c r="E332" s="17"/>
      <c r="F332" s="17"/>
      <c r="G332" s="18"/>
      <c r="H332" s="17"/>
      <c r="I332" s="19"/>
      <c r="J332" s="17"/>
      <c r="K332" s="18"/>
      <c r="M332" s="16"/>
      <c r="N332" s="17"/>
      <c r="O332" s="17"/>
      <c r="P332" s="17"/>
      <c r="Q332" s="17"/>
      <c r="R332" s="17"/>
      <c r="S332" s="18"/>
      <c r="T332" s="17"/>
      <c r="U332" s="19"/>
      <c r="V332" s="17"/>
      <c r="W332" s="18"/>
    </row>
    <row r="333" customFormat="false" ht="15" hidden="false" customHeight="false" outlineLevel="0" collapsed="false">
      <c r="A333" s="16"/>
      <c r="B333" s="17"/>
      <c r="C333" s="17"/>
      <c r="D333" s="17"/>
      <c r="E333" s="17"/>
      <c r="F333" s="17"/>
      <c r="G333" s="18"/>
      <c r="H333" s="17"/>
      <c r="I333" s="19"/>
      <c r="J333" s="17"/>
      <c r="K333" s="18"/>
      <c r="M333" s="16"/>
      <c r="N333" s="17"/>
      <c r="O333" s="17"/>
      <c r="P333" s="17"/>
      <c r="Q333" s="17"/>
      <c r="R333" s="17"/>
      <c r="S333" s="18"/>
      <c r="T333" s="17"/>
      <c r="U333" s="19"/>
      <c r="V333" s="17"/>
      <c r="W333" s="18"/>
    </row>
    <row r="334" customFormat="false" ht="15" hidden="false" customHeight="false" outlineLevel="0" collapsed="false">
      <c r="A334" s="16"/>
      <c r="B334" s="17"/>
      <c r="C334" s="17"/>
      <c r="D334" s="17"/>
      <c r="E334" s="17"/>
      <c r="F334" s="17"/>
      <c r="G334" s="18"/>
      <c r="H334" s="17"/>
      <c r="I334" s="19"/>
      <c r="J334" s="17"/>
      <c r="K334" s="18"/>
      <c r="M334" s="16"/>
      <c r="N334" s="17"/>
      <c r="O334" s="17"/>
      <c r="P334" s="17"/>
      <c r="Q334" s="17"/>
      <c r="R334" s="17"/>
      <c r="S334" s="18"/>
      <c r="T334" s="17"/>
      <c r="U334" s="19"/>
      <c r="V334" s="17"/>
      <c r="W334" s="18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17"/>
      <c r="G335" s="18"/>
      <c r="H335" s="17"/>
      <c r="I335" s="19"/>
      <c r="J335" s="17"/>
      <c r="K335" s="18"/>
      <c r="M335" s="16"/>
      <c r="N335" s="17"/>
      <c r="O335" s="17"/>
      <c r="P335" s="17"/>
      <c r="Q335" s="17"/>
      <c r="R335" s="17"/>
      <c r="S335" s="18"/>
      <c r="T335" s="17"/>
      <c r="U335" s="19"/>
      <c r="V335" s="17"/>
      <c r="W335" s="18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17"/>
      <c r="G336" s="18"/>
      <c r="H336" s="17"/>
      <c r="I336" s="19"/>
      <c r="J336" s="17"/>
      <c r="K336" s="18"/>
      <c r="M336" s="16"/>
      <c r="N336" s="17"/>
      <c r="O336" s="17"/>
      <c r="P336" s="17"/>
      <c r="Q336" s="17"/>
      <c r="R336" s="17"/>
      <c r="S336" s="18"/>
      <c r="T336" s="17"/>
      <c r="U336" s="19"/>
      <c r="V336" s="17"/>
      <c r="W336" s="18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17"/>
      <c r="G337" s="18"/>
      <c r="H337" s="17"/>
      <c r="I337" s="19"/>
      <c r="J337" s="17"/>
      <c r="K337" s="18"/>
      <c r="M337" s="16"/>
      <c r="N337" s="17"/>
      <c r="O337" s="17"/>
      <c r="P337" s="17"/>
      <c r="Q337" s="17"/>
      <c r="R337" s="17"/>
      <c r="S337" s="18"/>
      <c r="T337" s="17"/>
      <c r="U337" s="19"/>
      <c r="V337" s="17"/>
      <c r="W337" s="18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17"/>
      <c r="G338" s="18"/>
      <c r="H338" s="17"/>
      <c r="I338" s="19"/>
      <c r="J338" s="17"/>
      <c r="K338" s="18"/>
      <c r="M338" s="16"/>
      <c r="N338" s="17"/>
      <c r="O338" s="17"/>
      <c r="P338" s="17"/>
      <c r="Q338" s="17"/>
      <c r="R338" s="17"/>
      <c r="S338" s="18"/>
      <c r="T338" s="17"/>
      <c r="U338" s="19"/>
      <c r="V338" s="17"/>
      <c r="W338" s="18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17"/>
      <c r="G339" s="18"/>
      <c r="H339" s="17"/>
      <c r="I339" s="19"/>
      <c r="J339" s="17"/>
      <c r="K339" s="18"/>
      <c r="M339" s="16"/>
      <c r="N339" s="17"/>
      <c r="O339" s="17"/>
      <c r="P339" s="17"/>
      <c r="Q339" s="17"/>
      <c r="R339" s="17"/>
      <c r="S339" s="18"/>
      <c r="T339" s="17"/>
      <c r="U339" s="19"/>
      <c r="V339" s="17"/>
      <c r="W339" s="18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17"/>
      <c r="G340" s="18"/>
      <c r="H340" s="17"/>
      <c r="I340" s="19"/>
      <c r="J340" s="17"/>
      <c r="K340" s="18"/>
      <c r="M340" s="16"/>
      <c r="N340" s="17"/>
      <c r="O340" s="17"/>
      <c r="P340" s="17"/>
      <c r="Q340" s="17"/>
      <c r="R340" s="17"/>
      <c r="S340" s="18"/>
      <c r="T340" s="17"/>
      <c r="U340" s="19"/>
      <c r="V340" s="17"/>
      <c r="W340" s="18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17"/>
      <c r="G341" s="19"/>
      <c r="H341" s="17"/>
      <c r="I341" s="19"/>
      <c r="J341" s="17"/>
      <c r="K341" s="19"/>
      <c r="M341" s="16"/>
      <c r="N341" s="17"/>
      <c r="O341" s="17"/>
      <c r="P341" s="17"/>
      <c r="Q341" s="17"/>
      <c r="R341" s="17"/>
      <c r="S341" s="19"/>
      <c r="T341" s="17"/>
      <c r="U341" s="19"/>
      <c r="V341" s="17"/>
      <c r="W341" s="19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17"/>
      <c r="G342" s="19"/>
      <c r="H342" s="17"/>
      <c r="I342" s="19"/>
      <c r="J342" s="17"/>
      <c r="K342" s="19"/>
      <c r="M342" s="16"/>
      <c r="N342" s="17"/>
      <c r="O342" s="17"/>
      <c r="P342" s="17"/>
      <c r="Q342" s="17"/>
      <c r="R342" s="17"/>
      <c r="S342" s="19"/>
      <c r="T342" s="17"/>
      <c r="U342" s="19"/>
      <c r="V342" s="17"/>
      <c r="W342" s="19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17"/>
      <c r="G343" s="19"/>
      <c r="H343" s="17"/>
      <c r="I343" s="19"/>
      <c r="J343" s="17"/>
      <c r="K343" s="19"/>
      <c r="M343" s="16"/>
      <c r="N343" s="17"/>
      <c r="O343" s="17"/>
      <c r="P343" s="17"/>
      <c r="Q343" s="17"/>
      <c r="R343" s="17"/>
      <c r="S343" s="19"/>
      <c r="T343" s="17"/>
      <c r="U343" s="19"/>
      <c r="V343" s="17"/>
      <c r="W343" s="19"/>
    </row>
    <row r="344" customFormat="false" ht="15" hidden="false" customHeight="false" outlineLevel="0" collapsed="false">
      <c r="A344" s="16"/>
      <c r="B344" s="17"/>
      <c r="C344" s="17"/>
      <c r="D344" s="17"/>
      <c r="E344" s="17"/>
      <c r="F344" s="17"/>
      <c r="G344" s="19"/>
      <c r="H344" s="17"/>
      <c r="I344" s="19"/>
      <c r="J344" s="17"/>
      <c r="K344" s="19"/>
      <c r="M344" s="16"/>
      <c r="N344" s="17"/>
      <c r="O344" s="17"/>
      <c r="P344" s="17"/>
      <c r="Q344" s="17"/>
      <c r="R344" s="17"/>
      <c r="S344" s="19"/>
      <c r="T344" s="17"/>
      <c r="U344" s="19"/>
      <c r="V344" s="17"/>
      <c r="W344" s="19"/>
    </row>
    <row r="345" customFormat="false" ht="15" hidden="false" customHeight="false" outlineLevel="0" collapsed="false">
      <c r="A345" s="16"/>
      <c r="B345" s="17"/>
      <c r="C345" s="17"/>
      <c r="D345" s="17"/>
      <c r="E345" s="17"/>
      <c r="F345" s="20"/>
      <c r="G345" s="19"/>
      <c r="H345" s="17"/>
      <c r="I345" s="19"/>
      <c r="J345" s="17"/>
      <c r="K345" s="19"/>
      <c r="M345" s="16"/>
      <c r="N345" s="17"/>
      <c r="O345" s="17"/>
      <c r="P345" s="17"/>
      <c r="Q345" s="17"/>
      <c r="R345" s="20"/>
      <c r="S345" s="19"/>
      <c r="T345" s="17"/>
      <c r="U345" s="19"/>
      <c r="V345" s="17"/>
      <c r="W345" s="19"/>
    </row>
    <row r="346" customFormat="false" ht="15" hidden="false" customHeight="false" outlineLevel="0" collapsed="false">
      <c r="A346" s="16"/>
      <c r="B346" s="17"/>
      <c r="C346" s="17"/>
      <c r="D346" s="17"/>
      <c r="E346" s="17"/>
      <c r="F346" s="17"/>
      <c r="G346" s="19"/>
      <c r="H346" s="17"/>
      <c r="I346" s="19"/>
      <c r="J346" s="17"/>
      <c r="K346" s="19"/>
      <c r="M346" s="16"/>
      <c r="N346" s="17"/>
      <c r="O346" s="17"/>
      <c r="P346" s="17"/>
      <c r="Q346" s="17"/>
      <c r="R346" s="17"/>
      <c r="S346" s="19"/>
      <c r="T346" s="17"/>
      <c r="U346" s="19"/>
      <c r="V346" s="17"/>
      <c r="W346" s="19"/>
    </row>
    <row r="347" customFormat="false" ht="15" hidden="false" customHeight="false" outlineLevel="0" collapsed="false">
      <c r="A347" s="16"/>
      <c r="B347" s="17"/>
      <c r="C347" s="17"/>
      <c r="D347" s="17"/>
      <c r="E347" s="17"/>
      <c r="F347" s="17"/>
      <c r="G347" s="19"/>
      <c r="H347" s="17"/>
      <c r="I347" s="17"/>
      <c r="J347" s="17"/>
      <c r="K347" s="19"/>
      <c r="M347" s="16"/>
      <c r="N347" s="17"/>
      <c r="O347" s="17"/>
      <c r="P347" s="17"/>
      <c r="Q347" s="17"/>
      <c r="R347" s="17"/>
      <c r="S347" s="19"/>
      <c r="T347" s="17"/>
      <c r="U347" s="17"/>
      <c r="V347" s="17"/>
      <c r="W347" s="19"/>
    </row>
    <row r="348" customFormat="false" ht="15" hidden="false" customHeight="false" outlineLevel="0" collapsed="false">
      <c r="A348" s="16"/>
      <c r="B348" s="17"/>
      <c r="C348" s="17"/>
      <c r="D348" s="17"/>
      <c r="E348" s="17"/>
      <c r="F348" s="17"/>
      <c r="G348" s="19"/>
      <c r="H348" s="17"/>
      <c r="I348" s="17"/>
      <c r="J348" s="17"/>
      <c r="K348" s="19"/>
      <c r="M348" s="16"/>
      <c r="N348" s="17"/>
      <c r="O348" s="17"/>
      <c r="P348" s="17"/>
      <c r="Q348" s="17"/>
      <c r="R348" s="17"/>
      <c r="S348" s="19"/>
      <c r="T348" s="17"/>
      <c r="U348" s="17"/>
      <c r="V348" s="17"/>
      <c r="W348" s="19"/>
    </row>
    <row r="349" customFormat="false" ht="15" hidden="false" customHeight="false" outlineLevel="0" collapsed="false">
      <c r="A349" s="16"/>
      <c r="B349" s="17"/>
      <c r="C349" s="17"/>
      <c r="D349" s="17"/>
      <c r="E349" s="17"/>
      <c r="F349" s="17"/>
      <c r="G349" s="19"/>
      <c r="H349" s="17"/>
      <c r="I349" s="17"/>
      <c r="J349" s="17"/>
      <c r="K349" s="19"/>
      <c r="M349" s="16"/>
      <c r="N349" s="17"/>
      <c r="O349" s="17"/>
      <c r="P349" s="17"/>
      <c r="Q349" s="17"/>
      <c r="R349" s="17"/>
      <c r="S349" s="19"/>
      <c r="T349" s="17"/>
      <c r="U349" s="17"/>
      <c r="V349" s="17"/>
      <c r="W349" s="19"/>
    </row>
    <row r="350" customFormat="false" ht="15" hidden="false" customHeight="false" outlineLevel="0" collapsed="false">
      <c r="A350" s="16"/>
      <c r="B350" s="17"/>
      <c r="C350" s="17"/>
      <c r="D350" s="17"/>
      <c r="E350" s="17"/>
      <c r="F350" s="17"/>
      <c r="G350" s="19"/>
      <c r="H350" s="17"/>
      <c r="I350" s="17"/>
      <c r="J350" s="17"/>
      <c r="K350" s="19"/>
      <c r="M350" s="16"/>
      <c r="N350" s="17"/>
      <c r="O350" s="17"/>
      <c r="P350" s="17"/>
      <c r="Q350" s="17"/>
      <c r="R350" s="17"/>
      <c r="S350" s="19"/>
      <c r="T350" s="17"/>
      <c r="U350" s="17"/>
      <c r="V350" s="17"/>
      <c r="W350" s="19"/>
    </row>
    <row r="351" customFormat="false" ht="15" hidden="false" customHeight="false" outlineLevel="0" collapsed="false">
      <c r="A351" s="17"/>
      <c r="B351" s="17"/>
      <c r="C351" s="17"/>
      <c r="D351" s="17"/>
      <c r="E351" s="17"/>
      <c r="F351" s="17"/>
      <c r="G351" s="19"/>
      <c r="H351" s="17"/>
      <c r="I351" s="17"/>
      <c r="J351" s="17"/>
      <c r="K351" s="19"/>
      <c r="M351" s="17"/>
      <c r="N351" s="17"/>
      <c r="O351" s="17"/>
      <c r="P351" s="17"/>
      <c r="Q351" s="17"/>
      <c r="R351" s="17"/>
      <c r="S351" s="19"/>
      <c r="T351" s="17"/>
      <c r="U351" s="17"/>
      <c r="V351" s="17"/>
      <c r="W351" s="19"/>
    </row>
    <row r="352" customFormat="false" ht="15" hidden="false" customHeight="false" outlineLevel="0" collapsed="false">
      <c r="A352" s="17"/>
      <c r="B352" s="17"/>
      <c r="C352" s="17"/>
      <c r="D352" s="17"/>
      <c r="E352" s="17"/>
      <c r="F352" s="21" t="s">
        <v>13</v>
      </c>
      <c r="G352" s="22" t="n">
        <f aca="false">SUM(G303:G351)</f>
        <v>180</v>
      </c>
      <c r="H352" s="23"/>
      <c r="I352" s="24" t="n">
        <f aca="false">SUM(I303:I351)</f>
        <v>0</v>
      </c>
      <c r="J352" s="25"/>
      <c r="K352" s="22" t="n">
        <f aca="false">SUM(K303:K351)</f>
        <v>170</v>
      </c>
      <c r="M352" s="17"/>
      <c r="N352" s="17"/>
      <c r="O352" s="17"/>
      <c r="P352" s="17"/>
      <c r="Q352" s="17"/>
      <c r="R352" s="21" t="s">
        <v>13</v>
      </c>
      <c r="S352" s="22" t="n">
        <f aca="false">SUM(S303:S351)</f>
        <v>0</v>
      </c>
      <c r="T352" s="23"/>
      <c r="U352" s="24" t="n">
        <f aca="false">SUM(U303:U351)</f>
        <v>0</v>
      </c>
      <c r="V352" s="25"/>
      <c r="W352" s="22" t="n">
        <f aca="false">SUM(W303:W351)</f>
        <v>0</v>
      </c>
    </row>
    <row r="353" customFormat="false" ht="15" hidden="false" customHeight="false" outlineLevel="0" collapsed="false">
      <c r="A353" s="17"/>
      <c r="B353" s="17"/>
      <c r="C353" s="17"/>
      <c r="D353" s="17"/>
      <c r="E353" s="17"/>
      <c r="F353" s="21" t="s">
        <v>14</v>
      </c>
      <c r="G353" s="22" t="n">
        <f aca="false">I352+G352</f>
        <v>180</v>
      </c>
      <c r="H353" s="25" t="s">
        <v>15</v>
      </c>
      <c r="I353" s="22" t="n">
        <f aca="false">G354-I352</f>
        <v>178.2</v>
      </c>
      <c r="J353" s="25"/>
      <c r="K353" s="19"/>
      <c r="M353" s="17"/>
      <c r="N353" s="17"/>
      <c r="O353" s="17"/>
      <c r="P353" s="17"/>
      <c r="Q353" s="17"/>
      <c r="R353" s="21" t="s">
        <v>14</v>
      </c>
      <c r="S353" s="22" t="n">
        <f aca="false">U352+S352</f>
        <v>0</v>
      </c>
      <c r="T353" s="25" t="s">
        <v>15</v>
      </c>
      <c r="U353" s="22" t="n">
        <f aca="false">S354-U352</f>
        <v>0</v>
      </c>
      <c r="V353" s="25"/>
      <c r="W353" s="19"/>
    </row>
    <row r="354" customFormat="false" ht="15" hidden="false" customHeight="false" outlineLevel="0" collapsed="false">
      <c r="A354" s="17"/>
      <c r="B354" s="17"/>
      <c r="C354" s="17"/>
      <c r="D354" s="17"/>
      <c r="E354" s="17"/>
      <c r="F354" s="21" t="s">
        <v>16</v>
      </c>
      <c r="G354" s="22" t="n">
        <f aca="false">G353*0.99</f>
        <v>178.2</v>
      </c>
      <c r="H354" s="17"/>
      <c r="I354" s="17"/>
      <c r="J354" s="17"/>
      <c r="K354" s="17"/>
      <c r="M354" s="17"/>
      <c r="N354" s="17"/>
      <c r="O354" s="17"/>
      <c r="P354" s="17"/>
      <c r="Q354" s="17"/>
      <c r="R354" s="21" t="s">
        <v>16</v>
      </c>
      <c r="S354" s="22" t="n">
        <f aca="false">S353*0.99</f>
        <v>0</v>
      </c>
      <c r="T354" s="17"/>
      <c r="U354" s="17"/>
      <c r="V354" s="17"/>
      <c r="W354" s="17"/>
    </row>
    <row r="355" customFormat="false" ht="15" hidden="false" customHeight="false" outlineLevel="0" collapsed="false">
      <c r="A355" s="17"/>
      <c r="B355" s="17"/>
      <c r="C355" s="17"/>
      <c r="D355" s="17"/>
      <c r="E355" s="17"/>
      <c r="F355" s="26" t="s">
        <v>17</v>
      </c>
      <c r="G355" s="26"/>
      <c r="H355" s="26"/>
      <c r="I355" s="26"/>
      <c r="J355" s="27" t="n">
        <f aca="false">I353-K352</f>
        <v>8.19999999999999</v>
      </c>
      <c r="K355" s="17"/>
      <c r="M355" s="17"/>
      <c r="N355" s="17"/>
      <c r="O355" s="17"/>
      <c r="P355" s="17"/>
      <c r="Q355" s="17"/>
      <c r="R355" s="26" t="s">
        <v>17</v>
      </c>
      <c r="S355" s="26"/>
      <c r="T355" s="26"/>
      <c r="U355" s="26"/>
      <c r="V355" s="27" t="n">
        <f aca="false">U353-W352</f>
        <v>0</v>
      </c>
      <c r="W355" s="17"/>
    </row>
    <row r="356" customFormat="false" ht="15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27"/>
      <c r="K356" s="17"/>
      <c r="M356" s="17"/>
      <c r="N356" s="17"/>
      <c r="O356" s="17"/>
      <c r="P356" s="17"/>
      <c r="Q356" s="17"/>
      <c r="R356" s="17"/>
      <c r="S356" s="17"/>
      <c r="T356" s="17"/>
      <c r="U356" s="17"/>
      <c r="V356" s="27"/>
      <c r="W356" s="17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290</v>
      </c>
      <c r="G2" s="5" t="s">
        <v>8</v>
      </c>
      <c r="H2" s="5"/>
      <c r="I2" s="5" t="s">
        <v>248</v>
      </c>
      <c r="J2" s="5" t="s">
        <v>361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290</v>
      </c>
      <c r="R2" s="5" t="s">
        <v>8</v>
      </c>
      <c r="S2" s="5"/>
      <c r="T2" s="5"/>
      <c r="U2" s="5" t="s">
        <v>361</v>
      </c>
    </row>
    <row r="3" customFormat="false" ht="15" hidden="false" customHeight="false" outlineLevel="0" collapsed="false">
      <c r="A3" s="8" t="n">
        <v>45295</v>
      </c>
      <c r="B3" s="9" t="s">
        <v>115</v>
      </c>
      <c r="C3" s="9" t="s">
        <v>45</v>
      </c>
      <c r="D3" s="9" t="s">
        <v>421</v>
      </c>
      <c r="E3" s="9" t="s">
        <v>422</v>
      </c>
      <c r="F3" s="9" t="n">
        <v>67588</v>
      </c>
      <c r="G3" s="9" t="n">
        <v>120</v>
      </c>
      <c r="H3" s="9"/>
      <c r="I3" s="75" t="n">
        <v>844</v>
      </c>
      <c r="J3" s="9" t="n">
        <v>110</v>
      </c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75"/>
      <c r="J4" s="9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75"/>
      <c r="J5" s="9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75"/>
      <c r="J6" s="9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75"/>
      <c r="J7" s="9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75"/>
      <c r="J8" s="9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7"/>
      <c r="H13" s="17"/>
      <c r="I13" s="200"/>
      <c r="J13" s="17"/>
      <c r="L13" s="16"/>
      <c r="M13" s="17"/>
      <c r="N13" s="17"/>
      <c r="O13" s="17"/>
      <c r="P13" s="17"/>
      <c r="Q13" s="17"/>
      <c r="R13" s="17"/>
      <c r="S13" s="17"/>
      <c r="T13" s="200"/>
      <c r="U13" s="17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7"/>
      <c r="H14" s="17"/>
      <c r="I14" s="200"/>
      <c r="J14" s="17"/>
      <c r="L14" s="16"/>
      <c r="M14" s="17"/>
      <c r="N14" s="17"/>
      <c r="O14" s="17"/>
      <c r="P14" s="17"/>
      <c r="Q14" s="17"/>
      <c r="R14" s="17"/>
      <c r="S14" s="17"/>
      <c r="T14" s="200"/>
      <c r="U14" s="17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1" t="s">
        <v>13</v>
      </c>
      <c r="G15" s="22" t="n">
        <f aca="false">SUM(G3:G14)</f>
        <v>120</v>
      </c>
      <c r="H15" s="22"/>
      <c r="I15" s="202"/>
      <c r="J15" s="22" t="n">
        <f aca="false">SUM(J3:J14)</f>
        <v>110</v>
      </c>
      <c r="L15" s="16"/>
      <c r="M15" s="17"/>
      <c r="N15" s="17"/>
      <c r="O15" s="17"/>
      <c r="P15" s="17"/>
      <c r="Q15" s="21" t="s">
        <v>13</v>
      </c>
      <c r="R15" s="22" t="n">
        <f aca="false">SUM(R3:R14)</f>
        <v>0</v>
      </c>
      <c r="S15" s="22"/>
      <c r="T15" s="202"/>
      <c r="U15" s="22" t="n">
        <f aca="false">SUM(U3:U14)</f>
        <v>0</v>
      </c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1" t="s">
        <v>16</v>
      </c>
      <c r="G16" s="21" t="n">
        <f aca="false">G15*0.99</f>
        <v>118.8</v>
      </c>
      <c r="H16" s="21"/>
      <c r="I16" s="240"/>
      <c r="J16" s="17"/>
      <c r="L16" s="16"/>
      <c r="M16" s="17"/>
      <c r="N16" s="17"/>
      <c r="O16" s="17"/>
      <c r="P16" s="17"/>
      <c r="Q16" s="21" t="s">
        <v>16</v>
      </c>
      <c r="R16" s="21" t="n">
        <f aca="false">R15*0.99</f>
        <v>0</v>
      </c>
      <c r="S16" s="21"/>
      <c r="T16" s="240"/>
      <c r="U16" s="17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28" t="s">
        <v>17</v>
      </c>
      <c r="G17" s="128"/>
      <c r="H17" s="128"/>
      <c r="I17" s="128"/>
      <c r="J17" s="108" t="n">
        <f aca="false">G16-J15</f>
        <v>8.8</v>
      </c>
      <c r="L17" s="16"/>
      <c r="M17" s="17"/>
      <c r="N17" s="17"/>
      <c r="O17" s="17"/>
      <c r="P17" s="17"/>
      <c r="Q17" s="128" t="s">
        <v>17</v>
      </c>
      <c r="R17" s="128"/>
      <c r="S17" s="128"/>
      <c r="T17" s="128"/>
      <c r="U17" s="108" t="n">
        <f aca="false">R16-U15</f>
        <v>0</v>
      </c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17"/>
      <c r="H18" s="17"/>
      <c r="I18" s="17"/>
      <c r="J18" s="17"/>
      <c r="L18" s="16"/>
      <c r="M18" s="17"/>
      <c r="N18" s="17"/>
      <c r="O18" s="17"/>
      <c r="P18" s="17"/>
      <c r="Q18" s="17"/>
      <c r="R18" s="17"/>
      <c r="S18" s="17"/>
      <c r="T18" s="17"/>
      <c r="U18" s="17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17"/>
      <c r="G19" s="17"/>
      <c r="H19" s="17"/>
      <c r="I19" s="17"/>
      <c r="J19" s="17"/>
      <c r="L19" s="16"/>
      <c r="M19" s="17"/>
      <c r="N19" s="17"/>
      <c r="O19" s="17"/>
      <c r="P19" s="17"/>
      <c r="Q19" s="17"/>
      <c r="R19" s="17"/>
      <c r="S19" s="17"/>
      <c r="T19" s="17"/>
      <c r="U19" s="17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7"/>
      <c r="G20" s="17"/>
      <c r="H20" s="17"/>
      <c r="I20" s="17"/>
      <c r="J20" s="17"/>
      <c r="L20" s="16"/>
      <c r="M20" s="17"/>
      <c r="N20" s="17"/>
      <c r="O20" s="17"/>
      <c r="P20" s="17"/>
      <c r="Q20" s="17"/>
      <c r="R20" s="17"/>
      <c r="S20" s="17"/>
      <c r="T20" s="17"/>
      <c r="U20" s="17"/>
    </row>
    <row r="24" customFormat="false" ht="26.25" hidden="false" customHeight="false" outlineLevel="0" collapsed="false">
      <c r="C24" s="125" t="s">
        <v>18</v>
      </c>
      <c r="D24" s="125"/>
      <c r="E24" s="125"/>
      <c r="N24" s="125" t="s">
        <v>19</v>
      </c>
      <c r="O24" s="125"/>
      <c r="P24" s="125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290</v>
      </c>
      <c r="G25" s="5" t="s">
        <v>8</v>
      </c>
      <c r="H25" s="5"/>
      <c r="I25" s="5" t="s">
        <v>11</v>
      </c>
      <c r="J25" s="5" t="s">
        <v>361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290</v>
      </c>
      <c r="R25" s="5" t="s">
        <v>8</v>
      </c>
      <c r="S25" s="5"/>
      <c r="T25" s="5" t="s">
        <v>370</v>
      </c>
      <c r="U25" s="5" t="s">
        <v>361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40"/>
      <c r="J26" s="17"/>
      <c r="L26" s="8"/>
      <c r="M26" s="9"/>
      <c r="N26" s="9"/>
      <c r="O26" s="9"/>
      <c r="P26" s="9"/>
      <c r="Q26" s="9"/>
      <c r="R26" s="9"/>
      <c r="S26" s="9"/>
      <c r="T26" s="75"/>
      <c r="U26" s="9"/>
      <c r="W26" s="5" t="s">
        <v>228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290</v>
      </c>
      <c r="AC26" s="5" t="s">
        <v>8</v>
      </c>
      <c r="AD26" s="5"/>
      <c r="AE26" s="5" t="s">
        <v>370</v>
      </c>
      <c r="AF26" s="5" t="s">
        <v>361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8"/>
      <c r="M27" s="9"/>
      <c r="N27" s="9"/>
      <c r="O27" s="9"/>
      <c r="P27" s="9"/>
      <c r="Q27" s="9"/>
      <c r="R27" s="9"/>
      <c r="S27" s="9"/>
      <c r="T27" s="75"/>
      <c r="U27" s="9"/>
      <c r="W27" s="16" t="n">
        <v>45043</v>
      </c>
      <c r="X27" s="17" t="s">
        <v>171</v>
      </c>
      <c r="Y27" s="17" t="s">
        <v>123</v>
      </c>
      <c r="Z27" s="17" t="s">
        <v>423</v>
      </c>
      <c r="AA27" s="17" t="s">
        <v>424</v>
      </c>
      <c r="AB27" s="17" t="n">
        <v>64421</v>
      </c>
      <c r="AC27" s="17" t="n">
        <v>120</v>
      </c>
      <c r="AD27" s="17"/>
      <c r="AE27" s="200" t="n">
        <v>525</v>
      </c>
      <c r="AF27" s="17" t="n">
        <v>110</v>
      </c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L28" s="8"/>
      <c r="M28" s="9"/>
      <c r="N28" s="9"/>
      <c r="O28" s="9"/>
      <c r="P28" s="9"/>
      <c r="Q28" s="9"/>
      <c r="R28" s="9"/>
      <c r="S28" s="9"/>
      <c r="T28" s="75"/>
      <c r="U28" s="9"/>
      <c r="W28" s="16" t="n">
        <v>45043</v>
      </c>
      <c r="X28" s="17" t="s">
        <v>425</v>
      </c>
      <c r="Y28" s="17" t="s">
        <v>426</v>
      </c>
      <c r="Z28" s="17" t="s">
        <v>423</v>
      </c>
      <c r="AA28" s="17" t="s">
        <v>424</v>
      </c>
      <c r="AB28" s="17" t="n">
        <v>64417</v>
      </c>
      <c r="AC28" s="17" t="n">
        <v>120</v>
      </c>
      <c r="AD28" s="17"/>
      <c r="AE28" s="200" t="n">
        <v>525</v>
      </c>
      <c r="AF28" s="17" t="n">
        <v>110</v>
      </c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8"/>
      <c r="M29" s="9"/>
      <c r="N29" s="9"/>
      <c r="O29" s="9"/>
      <c r="P29" s="9"/>
      <c r="Q29" s="9"/>
      <c r="R29" s="9"/>
      <c r="S29" s="9"/>
      <c r="T29" s="75"/>
      <c r="U29" s="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8"/>
      <c r="M30" s="9"/>
      <c r="N30" s="9"/>
      <c r="O30" s="9"/>
      <c r="P30" s="9"/>
      <c r="Q30" s="9"/>
      <c r="R30" s="9"/>
      <c r="S30" s="9"/>
      <c r="T30" s="75"/>
      <c r="U30" s="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8"/>
      <c r="M31" s="9"/>
      <c r="N31" s="9"/>
      <c r="O31" s="9"/>
      <c r="P31" s="9"/>
      <c r="Q31" s="9"/>
      <c r="R31" s="9"/>
      <c r="S31" s="9"/>
      <c r="T31" s="75"/>
      <c r="U31" s="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7"/>
      <c r="H32" s="17"/>
      <c r="I32" s="200"/>
      <c r="J32" s="17"/>
      <c r="L32" s="8"/>
      <c r="M32" s="9"/>
      <c r="N32" s="9"/>
      <c r="O32" s="9"/>
      <c r="P32" s="9"/>
      <c r="Q32" s="9"/>
      <c r="R32" s="9"/>
      <c r="S32" s="9"/>
      <c r="T32" s="75"/>
      <c r="U32" s="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7"/>
      <c r="H33" s="17"/>
      <c r="I33" s="200"/>
      <c r="J33" s="17"/>
      <c r="L33" s="8"/>
      <c r="M33" s="9"/>
      <c r="N33" s="9"/>
      <c r="O33" s="9"/>
      <c r="P33" s="9"/>
      <c r="Q33" s="9"/>
      <c r="R33" s="9"/>
      <c r="S33" s="9"/>
      <c r="T33" s="75"/>
      <c r="U33" s="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7"/>
      <c r="H34" s="17"/>
      <c r="I34" s="200"/>
      <c r="J34" s="17"/>
      <c r="L34" s="8"/>
      <c r="M34" s="9"/>
      <c r="N34" s="9"/>
      <c r="O34" s="9"/>
      <c r="P34" s="9"/>
      <c r="Q34" s="9"/>
      <c r="R34" s="9"/>
      <c r="S34" s="9"/>
      <c r="T34" s="75"/>
      <c r="U34" s="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7"/>
      <c r="H35" s="17"/>
      <c r="I35" s="200"/>
      <c r="J35" s="17"/>
      <c r="L35" s="16"/>
      <c r="M35" s="17"/>
      <c r="N35" s="17"/>
      <c r="O35" s="17"/>
      <c r="P35" s="17"/>
      <c r="Q35" s="17"/>
      <c r="R35" s="17"/>
      <c r="S35" s="17"/>
      <c r="T35" s="200"/>
      <c r="U35" s="17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7"/>
      <c r="H36" s="17"/>
      <c r="I36" s="200"/>
      <c r="J36" s="17"/>
      <c r="L36" s="16"/>
      <c r="M36" s="17"/>
      <c r="N36" s="17"/>
      <c r="O36" s="17"/>
      <c r="P36" s="17"/>
      <c r="Q36" s="17"/>
      <c r="R36" s="17"/>
      <c r="S36" s="17"/>
      <c r="T36" s="200"/>
      <c r="U36" s="17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7"/>
      <c r="H37" s="17"/>
      <c r="I37" s="200"/>
      <c r="J37" s="17"/>
      <c r="L37" s="16"/>
      <c r="M37" s="17"/>
      <c r="N37" s="17"/>
      <c r="O37" s="17"/>
      <c r="P37" s="17"/>
      <c r="Q37" s="17"/>
      <c r="R37" s="17"/>
      <c r="S37" s="17"/>
      <c r="T37" s="200"/>
      <c r="U37" s="17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1" t="s">
        <v>13</v>
      </c>
      <c r="G38" s="22" t="n">
        <f aca="false">SUM(G26:G37)</f>
        <v>0</v>
      </c>
      <c r="H38" s="22"/>
      <c r="I38" s="202"/>
      <c r="J38" s="22" t="n">
        <f aca="false">SUM(J26:J37)</f>
        <v>0</v>
      </c>
      <c r="L38" s="16"/>
      <c r="M38" s="17"/>
      <c r="N38" s="17"/>
      <c r="O38" s="17"/>
      <c r="P38" s="17"/>
      <c r="Q38" s="21" t="s">
        <v>13</v>
      </c>
      <c r="R38" s="22" t="n">
        <f aca="false">SUM(R26:R37)</f>
        <v>0</v>
      </c>
      <c r="S38" s="22"/>
      <c r="T38" s="202"/>
      <c r="U38" s="22" t="n">
        <f aca="false">SUM(U26:U37)</f>
        <v>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1" t="s">
        <v>16</v>
      </c>
      <c r="G39" s="21" t="n">
        <f aca="false">G38*0.99</f>
        <v>0</v>
      </c>
      <c r="H39" s="21"/>
      <c r="I39" s="240"/>
      <c r="J39" s="17"/>
      <c r="L39" s="16"/>
      <c r="M39" s="17"/>
      <c r="N39" s="17"/>
      <c r="O39" s="17"/>
      <c r="P39" s="17"/>
      <c r="Q39" s="21" t="s">
        <v>16</v>
      </c>
      <c r="R39" s="21" t="n">
        <f aca="false">R38*0.99</f>
        <v>0</v>
      </c>
      <c r="S39" s="21"/>
      <c r="T39" s="240"/>
      <c r="U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28" t="s">
        <v>17</v>
      </c>
      <c r="G40" s="128"/>
      <c r="H40" s="128"/>
      <c r="I40" s="128"/>
      <c r="J40" s="108" t="n">
        <f aca="false">G39-J38</f>
        <v>0</v>
      </c>
      <c r="L40" s="16"/>
      <c r="M40" s="17"/>
      <c r="N40" s="17"/>
      <c r="O40" s="17"/>
      <c r="P40" s="17"/>
      <c r="Q40" s="128" t="s">
        <v>17</v>
      </c>
      <c r="R40" s="128"/>
      <c r="S40" s="128"/>
      <c r="T40" s="128"/>
      <c r="U40" s="108" t="n">
        <f aca="false">R39-U38</f>
        <v>0</v>
      </c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17"/>
      <c r="J41" s="17"/>
      <c r="L41" s="16"/>
      <c r="M41" s="17"/>
      <c r="N41" s="17"/>
      <c r="O41" s="17"/>
      <c r="P41" s="17"/>
      <c r="Q41" s="17"/>
      <c r="R41" s="17"/>
      <c r="S41" s="17"/>
      <c r="T41" s="17"/>
      <c r="U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17"/>
      <c r="J42" s="17"/>
      <c r="L42" s="16"/>
      <c r="M42" s="17"/>
      <c r="N42" s="17"/>
      <c r="O42" s="17"/>
      <c r="P42" s="17"/>
      <c r="Q42" s="17"/>
      <c r="R42" s="17"/>
      <c r="S42" s="17"/>
      <c r="T42" s="17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17"/>
      <c r="J43" s="17"/>
      <c r="L43" s="16"/>
      <c r="M43" s="17"/>
      <c r="N43" s="17"/>
      <c r="O43" s="17"/>
      <c r="P43" s="17"/>
      <c r="Q43" s="17"/>
      <c r="R43" s="17"/>
      <c r="S43" s="17"/>
      <c r="T43" s="17"/>
      <c r="U43" s="17"/>
    </row>
    <row r="48" customFormat="false" ht="26.25" hidden="false" customHeight="false" outlineLevel="0" collapsed="false">
      <c r="C48" s="125" t="s">
        <v>130</v>
      </c>
      <c r="D48" s="125"/>
      <c r="E48" s="125"/>
      <c r="N48" s="125" t="s">
        <v>21</v>
      </c>
      <c r="O48" s="125"/>
      <c r="P48" s="125"/>
    </row>
    <row r="49" customFormat="false" ht="15" hidden="false" customHeight="false" outlineLevel="0" collapsed="false">
      <c r="A49" s="5" t="s">
        <v>228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290</v>
      </c>
      <c r="G49" s="5" t="s">
        <v>8</v>
      </c>
      <c r="H49" s="5"/>
      <c r="I49" s="5" t="s">
        <v>317</v>
      </c>
      <c r="J49" s="5" t="s">
        <v>361</v>
      </c>
      <c r="L49" s="5" t="s">
        <v>228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290</v>
      </c>
      <c r="R49" s="5" t="s">
        <v>8</v>
      </c>
      <c r="S49" s="5"/>
      <c r="T49" s="5"/>
      <c r="U49" s="5" t="s">
        <v>361</v>
      </c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7"/>
      <c r="H50" s="17"/>
      <c r="I50" s="200"/>
      <c r="J50" s="17"/>
      <c r="L50" s="16"/>
      <c r="M50" s="17"/>
      <c r="N50" s="17"/>
      <c r="O50" s="17"/>
      <c r="P50" s="17"/>
      <c r="Q50" s="17"/>
      <c r="R50" s="17"/>
      <c r="S50" s="17"/>
      <c r="T50" s="200"/>
      <c r="U50" s="17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7"/>
      <c r="H51" s="17"/>
      <c r="I51" s="200"/>
      <c r="J51" s="17"/>
      <c r="L51" s="16"/>
      <c r="M51" s="17"/>
      <c r="N51" s="17"/>
      <c r="O51" s="17"/>
      <c r="P51" s="17"/>
      <c r="Q51" s="17"/>
      <c r="R51" s="17"/>
      <c r="S51" s="17"/>
      <c r="T51" s="200"/>
      <c r="U51" s="17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7"/>
      <c r="H52" s="17"/>
      <c r="I52" s="200"/>
      <c r="J52" s="17"/>
      <c r="L52" s="16"/>
      <c r="M52" s="17"/>
      <c r="N52" s="17"/>
      <c r="O52" s="17"/>
      <c r="P52" s="17"/>
      <c r="Q52" s="17"/>
      <c r="R52" s="17"/>
      <c r="S52" s="17"/>
      <c r="T52" s="200"/>
      <c r="U52" s="17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7"/>
      <c r="H53" s="17"/>
      <c r="I53" s="200"/>
      <c r="J53" s="17"/>
      <c r="L53" s="16"/>
      <c r="M53" s="17"/>
      <c r="N53" s="17"/>
      <c r="O53" s="17"/>
      <c r="P53" s="17"/>
      <c r="Q53" s="17"/>
      <c r="R53" s="17"/>
      <c r="S53" s="17"/>
      <c r="T53" s="200"/>
      <c r="U53" s="17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200"/>
      <c r="J54" s="17"/>
      <c r="L54" s="16"/>
      <c r="M54" s="17"/>
      <c r="N54" s="17"/>
      <c r="O54" s="17"/>
      <c r="P54" s="17"/>
      <c r="Q54" s="17"/>
      <c r="R54" s="17"/>
      <c r="S54" s="17"/>
      <c r="T54" s="200"/>
      <c r="U54" s="17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7"/>
      <c r="H55" s="17"/>
      <c r="I55" s="200"/>
      <c r="J55" s="17"/>
      <c r="L55" s="16"/>
      <c r="M55" s="17"/>
      <c r="N55" s="17"/>
      <c r="O55" s="17"/>
      <c r="P55" s="17"/>
      <c r="Q55" s="17"/>
      <c r="R55" s="17"/>
      <c r="S55" s="17"/>
      <c r="T55" s="200"/>
      <c r="U55" s="17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7"/>
      <c r="H56" s="17"/>
      <c r="I56" s="200"/>
      <c r="J56" s="17" t="n">
        <f aca="false">IF(G56&lt;=0,0,G56-10)</f>
        <v>0</v>
      </c>
      <c r="L56" s="16"/>
      <c r="M56" s="17"/>
      <c r="N56" s="17"/>
      <c r="O56" s="17"/>
      <c r="P56" s="17"/>
      <c r="Q56" s="17"/>
      <c r="R56" s="17"/>
      <c r="S56" s="17"/>
      <c r="T56" s="200"/>
      <c r="U56" s="17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7"/>
      <c r="H57" s="17"/>
      <c r="I57" s="200"/>
      <c r="J57" s="17" t="n">
        <f aca="false">IF(G57&lt;=0,0,G57-10)</f>
        <v>0</v>
      </c>
      <c r="L57" s="16"/>
      <c r="M57" s="17"/>
      <c r="N57" s="17"/>
      <c r="O57" s="17"/>
      <c r="P57" s="17"/>
      <c r="Q57" s="17"/>
      <c r="R57" s="17"/>
      <c r="S57" s="17"/>
      <c r="T57" s="200"/>
      <c r="U57" s="17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7"/>
      <c r="H58" s="17"/>
      <c r="I58" s="200"/>
      <c r="J58" s="17" t="n">
        <f aca="false">IF(G58&lt;=0,0,G58-10)</f>
        <v>0</v>
      </c>
      <c r="L58" s="16"/>
      <c r="M58" s="17"/>
      <c r="N58" s="17"/>
      <c r="O58" s="17"/>
      <c r="P58" s="17"/>
      <c r="Q58" s="17"/>
      <c r="R58" s="17"/>
      <c r="S58" s="17"/>
      <c r="T58" s="200"/>
      <c r="U58" s="17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 t="n">
        <f aca="false">IF(G59&lt;=0,0,G59-10)</f>
        <v>0</v>
      </c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 t="n">
        <f aca="false">IF(G60&lt;=0,0,G60-10)</f>
        <v>0</v>
      </c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 t="n">
        <f aca="false">IF(G61&lt;=0,0,G61-10)</f>
        <v>0</v>
      </c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21" t="s">
        <v>13</v>
      </c>
      <c r="G62" s="22" t="n">
        <f aca="false">SUM(G50:G61)</f>
        <v>0</v>
      </c>
      <c r="H62" s="22"/>
      <c r="I62" s="202"/>
      <c r="J62" s="22" t="n">
        <f aca="false">SUM(J50:J61)</f>
        <v>0</v>
      </c>
      <c r="L62" s="16"/>
      <c r="M62" s="17"/>
      <c r="N62" s="17"/>
      <c r="O62" s="17"/>
      <c r="P62" s="17"/>
      <c r="Q62" s="21" t="s">
        <v>13</v>
      </c>
      <c r="R62" s="22" t="n">
        <f aca="false">SUM(R50:R61)</f>
        <v>0</v>
      </c>
      <c r="S62" s="22"/>
      <c r="T62" s="202"/>
      <c r="U62" s="22" t="n">
        <f aca="false">SUM(U50:U61)</f>
        <v>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1" t="s">
        <v>16</v>
      </c>
      <c r="G63" s="21" t="n">
        <f aca="false">G62*0.99</f>
        <v>0</v>
      </c>
      <c r="H63" s="21"/>
      <c r="I63" s="240"/>
      <c r="J63" s="17"/>
      <c r="L63" s="16"/>
      <c r="M63" s="17"/>
      <c r="N63" s="17"/>
      <c r="O63" s="17"/>
      <c r="P63" s="17"/>
      <c r="Q63" s="21" t="s">
        <v>16</v>
      </c>
      <c r="R63" s="21" t="n">
        <f aca="false">R62*0.99</f>
        <v>0</v>
      </c>
      <c r="S63" s="21"/>
      <c r="T63" s="240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28" t="s">
        <v>17</v>
      </c>
      <c r="G64" s="128"/>
      <c r="H64" s="128"/>
      <c r="I64" s="128"/>
      <c r="J64" s="108" t="n">
        <f aca="false">G63-J62</f>
        <v>0</v>
      </c>
      <c r="L64" s="16"/>
      <c r="M64" s="17"/>
      <c r="N64" s="17"/>
      <c r="O64" s="17"/>
      <c r="P64" s="17"/>
      <c r="Q64" s="128" t="s">
        <v>17</v>
      </c>
      <c r="R64" s="128"/>
      <c r="S64" s="128"/>
      <c r="T64" s="128"/>
      <c r="U64" s="108" t="n">
        <f aca="false">R63-U62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17"/>
      <c r="J65" s="17"/>
      <c r="L65" s="16"/>
      <c r="M65" s="17"/>
      <c r="N65" s="17"/>
      <c r="O65" s="17"/>
      <c r="P65" s="17"/>
      <c r="Q65" s="17"/>
      <c r="R65" s="17"/>
      <c r="S65" s="17"/>
      <c r="T65" s="17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17"/>
      <c r="J66" s="17"/>
      <c r="L66" s="16"/>
      <c r="M66" s="17"/>
      <c r="N66" s="17"/>
      <c r="O66" s="17"/>
      <c r="P66" s="17"/>
      <c r="Q66" s="17"/>
      <c r="R66" s="17"/>
      <c r="S66" s="17"/>
      <c r="T66" s="17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17"/>
      <c r="J67" s="17"/>
      <c r="L67" s="16"/>
      <c r="M67" s="17"/>
      <c r="N67" s="17"/>
      <c r="O67" s="17"/>
      <c r="P67" s="17"/>
      <c r="Q67" s="17"/>
      <c r="R67" s="17"/>
      <c r="S67" s="17"/>
      <c r="T67" s="17"/>
      <c r="U67" s="17"/>
    </row>
    <row r="71" customFormat="false" ht="26.25" hidden="false" customHeight="false" outlineLevel="0" collapsed="false">
      <c r="C71" s="125" t="s">
        <v>74</v>
      </c>
      <c r="D71" s="125"/>
      <c r="E71" s="125"/>
      <c r="N71" s="125" t="s">
        <v>75</v>
      </c>
      <c r="O71" s="125"/>
      <c r="P71" s="125"/>
    </row>
    <row r="72" customFormat="false" ht="15" hidden="false" customHeight="false" outlineLevel="0" collapsed="false">
      <c r="A72" s="5" t="s">
        <v>228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290</v>
      </c>
      <c r="G72" s="5" t="s">
        <v>8</v>
      </c>
      <c r="H72" s="5"/>
      <c r="I72" s="5" t="s">
        <v>281</v>
      </c>
      <c r="J72" s="5" t="s">
        <v>361</v>
      </c>
      <c r="L72" s="5" t="s">
        <v>228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290</v>
      </c>
      <c r="R72" s="5" t="s">
        <v>8</v>
      </c>
      <c r="S72" s="5"/>
      <c r="T72" s="5"/>
      <c r="U72" s="5" t="s">
        <v>361</v>
      </c>
    </row>
    <row r="73" customFormat="false" ht="15" hidden="false" customHeight="false" outlineLevel="0" collapsed="false">
      <c r="A73" s="16" t="n">
        <v>45112</v>
      </c>
      <c r="B73" s="17" t="s">
        <v>30</v>
      </c>
      <c r="C73" s="17" t="s">
        <v>38</v>
      </c>
      <c r="D73" s="17" t="s">
        <v>423</v>
      </c>
      <c r="E73" s="17" t="s">
        <v>427</v>
      </c>
      <c r="F73" s="17" t="n">
        <v>65351</v>
      </c>
      <c r="G73" s="23" t="n">
        <v>120</v>
      </c>
      <c r="H73" s="17"/>
      <c r="I73" s="241" t="n">
        <v>638</v>
      </c>
      <c r="J73" s="23" t="n">
        <v>110</v>
      </c>
      <c r="L73" s="16"/>
      <c r="M73" s="17"/>
      <c r="N73" s="17"/>
      <c r="O73" s="17"/>
      <c r="P73" s="17"/>
      <c r="Q73" s="17"/>
      <c r="R73" s="17"/>
      <c r="S73" s="17"/>
      <c r="T73" s="200"/>
      <c r="U73" s="17"/>
    </row>
    <row r="74" customFormat="false" ht="15" hidden="false" customHeight="false" outlineLevel="0" collapsed="false">
      <c r="A74" s="16" t="n">
        <v>45118</v>
      </c>
      <c r="B74" s="17" t="s">
        <v>171</v>
      </c>
      <c r="C74" s="17" t="s">
        <v>123</v>
      </c>
      <c r="D74" s="17" t="s">
        <v>423</v>
      </c>
      <c r="E74" s="17" t="s">
        <v>427</v>
      </c>
      <c r="F74" s="17" t="n">
        <v>65448</v>
      </c>
      <c r="G74" s="23" t="n">
        <v>120</v>
      </c>
      <c r="H74" s="17"/>
      <c r="I74" s="241" t="n">
        <v>638</v>
      </c>
      <c r="J74" s="23" t="n">
        <v>110</v>
      </c>
      <c r="L74" s="16"/>
      <c r="M74" s="17"/>
      <c r="N74" s="17"/>
      <c r="O74" s="17"/>
      <c r="P74" s="17"/>
      <c r="Q74" s="17"/>
      <c r="R74" s="17"/>
      <c r="S74" s="17"/>
      <c r="T74" s="200"/>
      <c r="U74" s="17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3"/>
      <c r="H75" s="17"/>
      <c r="I75" s="200"/>
      <c r="J75" s="23"/>
      <c r="L75" s="16"/>
      <c r="M75" s="17"/>
      <c r="N75" s="17"/>
      <c r="O75" s="17"/>
      <c r="P75" s="17"/>
      <c r="Q75" s="17"/>
      <c r="R75" s="17"/>
      <c r="S75" s="17"/>
      <c r="T75" s="200"/>
      <c r="U75" s="17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7"/>
      <c r="H76" s="17"/>
      <c r="I76" s="200"/>
      <c r="J76" s="17"/>
      <c r="L76" s="16"/>
      <c r="M76" s="17"/>
      <c r="N76" s="17"/>
      <c r="O76" s="17"/>
      <c r="P76" s="17"/>
      <c r="Q76" s="17"/>
      <c r="R76" s="17"/>
      <c r="S76" s="17"/>
      <c r="T76" s="200"/>
      <c r="U76" s="17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21" t="s">
        <v>13</v>
      </c>
      <c r="G85" s="22" t="n">
        <f aca="false">SUM(G73:G84)</f>
        <v>240</v>
      </c>
      <c r="H85" s="22"/>
      <c r="I85" s="202"/>
      <c r="J85" s="22" t="n">
        <f aca="false">SUM(J73:J84)</f>
        <v>220</v>
      </c>
      <c r="L85" s="16"/>
      <c r="M85" s="17"/>
      <c r="N85" s="17"/>
      <c r="O85" s="17"/>
      <c r="P85" s="17"/>
      <c r="Q85" s="21" t="s">
        <v>13</v>
      </c>
      <c r="R85" s="22" t="n">
        <f aca="false">SUM(R73:R84)</f>
        <v>0</v>
      </c>
      <c r="S85" s="22"/>
      <c r="T85" s="202"/>
      <c r="U85" s="22" t="n">
        <f aca="false">SUM(U73:U84)</f>
        <v>0</v>
      </c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21" t="s">
        <v>16</v>
      </c>
      <c r="G86" s="21" t="n">
        <f aca="false">G85*0.99</f>
        <v>237.6</v>
      </c>
      <c r="H86" s="21"/>
      <c r="I86" s="240"/>
      <c r="J86" s="17"/>
      <c r="L86" s="16"/>
      <c r="M86" s="17"/>
      <c r="N86" s="17"/>
      <c r="O86" s="17"/>
      <c r="P86" s="17"/>
      <c r="Q86" s="21" t="s">
        <v>16</v>
      </c>
      <c r="R86" s="21" t="n">
        <f aca="false">R85*0.99</f>
        <v>0</v>
      </c>
      <c r="S86" s="21"/>
      <c r="T86" s="24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28" t="s">
        <v>17</v>
      </c>
      <c r="G87" s="128"/>
      <c r="H87" s="128"/>
      <c r="I87" s="128"/>
      <c r="J87" s="108" t="n">
        <f aca="false">G86-J85</f>
        <v>17.6</v>
      </c>
      <c r="L87" s="16"/>
      <c r="M87" s="17"/>
      <c r="N87" s="17"/>
      <c r="O87" s="17"/>
      <c r="P87" s="17"/>
      <c r="Q87" s="128" t="s">
        <v>17</v>
      </c>
      <c r="R87" s="128"/>
      <c r="S87" s="128"/>
      <c r="T87" s="128"/>
      <c r="U87" s="108" t="n">
        <f aca="false">R86-U85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7"/>
      <c r="G88" s="17"/>
      <c r="H88" s="17"/>
      <c r="I88" s="17"/>
      <c r="J88" s="17"/>
      <c r="L88" s="16"/>
      <c r="M88" s="17"/>
      <c r="N88" s="17"/>
      <c r="O88" s="17"/>
      <c r="P88" s="17"/>
      <c r="Q88" s="17"/>
      <c r="R88" s="17"/>
      <c r="S88" s="17"/>
      <c r="T88" s="17"/>
      <c r="U88" s="17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7"/>
      <c r="H89" s="17"/>
      <c r="I89" s="17"/>
      <c r="J89" s="17"/>
      <c r="L89" s="16"/>
      <c r="M89" s="17"/>
      <c r="N89" s="17"/>
      <c r="O89" s="17"/>
      <c r="P89" s="17"/>
      <c r="Q89" s="17"/>
      <c r="R89" s="17"/>
      <c r="S89" s="17"/>
      <c r="T89" s="17"/>
      <c r="U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7"/>
      <c r="H90" s="17"/>
      <c r="I90" s="17"/>
      <c r="J90" s="17"/>
      <c r="L90" s="16"/>
      <c r="M90" s="17"/>
      <c r="N90" s="17"/>
      <c r="O90" s="17"/>
      <c r="P90" s="17"/>
      <c r="Q90" s="17"/>
      <c r="R90" s="17"/>
      <c r="S90" s="17"/>
      <c r="T90" s="17"/>
      <c r="U90" s="17"/>
    </row>
    <row r="95" customFormat="false" ht="26.25" hidden="false" customHeight="false" outlineLevel="0" collapsed="false">
      <c r="C95" s="125" t="s">
        <v>97</v>
      </c>
      <c r="D95" s="125"/>
      <c r="E95" s="125"/>
      <c r="N95" s="125" t="s">
        <v>167</v>
      </c>
      <c r="O95" s="125"/>
      <c r="P95" s="125"/>
    </row>
    <row r="96" customFormat="false" ht="15" hidden="false" customHeight="false" outlineLevel="0" collapsed="false">
      <c r="A96" s="5" t="s">
        <v>228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290</v>
      </c>
      <c r="G96" s="5" t="s">
        <v>8</v>
      </c>
      <c r="H96" s="5"/>
      <c r="I96" s="5"/>
      <c r="J96" s="5" t="s">
        <v>361</v>
      </c>
      <c r="L96" s="5" t="s">
        <v>228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290</v>
      </c>
      <c r="R96" s="5" t="s">
        <v>8</v>
      </c>
      <c r="S96" s="5"/>
      <c r="T96" s="5"/>
      <c r="U96" s="5" t="s">
        <v>361</v>
      </c>
    </row>
    <row r="97" customFormat="false" ht="15" hidden="false" customHeight="false" outlineLevel="0" collapsed="false">
      <c r="A97" s="16" t="n">
        <v>45180</v>
      </c>
      <c r="B97" s="17" t="s">
        <v>428</v>
      </c>
      <c r="C97" s="17" t="s">
        <v>58</v>
      </c>
      <c r="D97" s="17" t="s">
        <v>421</v>
      </c>
      <c r="E97" s="17" t="s">
        <v>429</v>
      </c>
      <c r="F97" s="17" t="n">
        <v>47468</v>
      </c>
      <c r="G97" s="17" t="n">
        <v>140</v>
      </c>
      <c r="H97" s="17" t="n">
        <v>47468</v>
      </c>
      <c r="I97" s="203" t="n">
        <v>685</v>
      </c>
      <c r="J97" s="17" t="n">
        <v>130</v>
      </c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0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0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0"/>
      <c r="J100" s="17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0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7"/>
      <c r="H106" s="17"/>
      <c r="I106" s="200"/>
      <c r="J106" s="17"/>
      <c r="L106" s="16"/>
      <c r="M106" s="17"/>
      <c r="N106" s="17"/>
      <c r="O106" s="17"/>
      <c r="P106" s="17"/>
      <c r="Q106" s="17"/>
      <c r="R106" s="17"/>
      <c r="S106" s="17"/>
      <c r="T106" s="200"/>
      <c r="U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17"/>
      <c r="G107" s="17"/>
      <c r="H107" s="17"/>
      <c r="I107" s="200"/>
      <c r="J107" s="17"/>
      <c r="L107" s="16"/>
      <c r="M107" s="17"/>
      <c r="N107" s="17"/>
      <c r="O107" s="17"/>
      <c r="P107" s="17"/>
      <c r="Q107" s="17"/>
      <c r="R107" s="17"/>
      <c r="S107" s="17"/>
      <c r="T107" s="200"/>
      <c r="U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7"/>
      <c r="H108" s="17"/>
      <c r="I108" s="200"/>
      <c r="J108" s="17"/>
      <c r="L108" s="16"/>
      <c r="M108" s="17"/>
      <c r="N108" s="17"/>
      <c r="O108" s="17"/>
      <c r="P108" s="17"/>
      <c r="Q108" s="17"/>
      <c r="R108" s="17"/>
      <c r="S108" s="17"/>
      <c r="T108" s="200"/>
      <c r="U108" s="17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21" t="s">
        <v>13</v>
      </c>
      <c r="G109" s="22" t="n">
        <f aca="false">SUM(G97:G108)</f>
        <v>140</v>
      </c>
      <c r="H109" s="22"/>
      <c r="I109" s="202"/>
      <c r="J109" s="22" t="n">
        <f aca="false">SUM(J97:J108)</f>
        <v>130</v>
      </c>
      <c r="L109" s="16"/>
      <c r="M109" s="17"/>
      <c r="N109" s="17"/>
      <c r="O109" s="17"/>
      <c r="P109" s="17"/>
      <c r="Q109" s="21" t="s">
        <v>13</v>
      </c>
      <c r="R109" s="22" t="n">
        <f aca="false">SUM(R97:R108)</f>
        <v>0</v>
      </c>
      <c r="S109" s="22"/>
      <c r="T109" s="202"/>
      <c r="U109" s="22" t="n">
        <f aca="false">SUM(U97:U108)</f>
        <v>0</v>
      </c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21" t="s">
        <v>16</v>
      </c>
      <c r="G110" s="21" t="n">
        <f aca="false">G109*0.99</f>
        <v>138.6</v>
      </c>
      <c r="H110" s="21"/>
      <c r="I110" s="240"/>
      <c r="J110" s="17"/>
      <c r="L110" s="16"/>
      <c r="M110" s="17"/>
      <c r="N110" s="17"/>
      <c r="O110" s="17"/>
      <c r="P110" s="17"/>
      <c r="Q110" s="21" t="s">
        <v>16</v>
      </c>
      <c r="R110" s="21" t="n">
        <f aca="false">R109*0.99</f>
        <v>0</v>
      </c>
      <c r="S110" s="21"/>
      <c r="T110" s="240"/>
      <c r="U110" s="17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28" t="s">
        <v>17</v>
      </c>
      <c r="G111" s="128"/>
      <c r="H111" s="128"/>
      <c r="I111" s="128"/>
      <c r="J111" s="108" t="n">
        <f aca="false">G110-J109</f>
        <v>8.59999999999999</v>
      </c>
      <c r="L111" s="16"/>
      <c r="M111" s="17"/>
      <c r="N111" s="17"/>
      <c r="O111" s="17"/>
      <c r="P111" s="17"/>
      <c r="Q111" s="128" t="s">
        <v>17</v>
      </c>
      <c r="R111" s="128"/>
      <c r="S111" s="128"/>
      <c r="T111" s="128"/>
      <c r="U111" s="108" t="n">
        <f aca="false">R110-U109</f>
        <v>0</v>
      </c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L112" s="16"/>
      <c r="M112" s="17"/>
      <c r="N112" s="17"/>
      <c r="O112" s="17"/>
      <c r="P112" s="17"/>
      <c r="Q112" s="17"/>
      <c r="R112" s="17"/>
      <c r="S112" s="17"/>
      <c r="T112" s="17"/>
      <c r="U112" s="17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L113" s="16"/>
      <c r="M113" s="17"/>
      <c r="N113" s="17"/>
      <c r="O113" s="17"/>
      <c r="P113" s="17"/>
      <c r="Q113" s="17"/>
      <c r="R113" s="17"/>
      <c r="S113" s="17"/>
      <c r="T113" s="17"/>
      <c r="U113" s="17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L114" s="16"/>
      <c r="M114" s="17"/>
      <c r="N114" s="17"/>
      <c r="O114" s="17"/>
      <c r="P114" s="17"/>
      <c r="Q114" s="17"/>
      <c r="R114" s="17"/>
      <c r="S114" s="17"/>
      <c r="T114" s="17"/>
      <c r="U114" s="17"/>
    </row>
    <row r="118" customFormat="false" ht="26.25" hidden="false" customHeight="false" outlineLevel="0" collapsed="false">
      <c r="C118" s="125" t="s">
        <v>430</v>
      </c>
      <c r="D118" s="125"/>
      <c r="E118" s="125"/>
      <c r="N118" s="125" t="s">
        <v>203</v>
      </c>
      <c r="O118" s="125"/>
      <c r="P118" s="125"/>
    </row>
    <row r="119" customFormat="false" ht="15" hidden="false" customHeight="false" outlineLevel="0" collapsed="false">
      <c r="A119" s="5" t="s">
        <v>228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290</v>
      </c>
      <c r="G119" s="5" t="s">
        <v>8</v>
      </c>
      <c r="H119" s="5"/>
      <c r="I119" s="5"/>
      <c r="J119" s="5" t="s">
        <v>361</v>
      </c>
      <c r="L119" s="5" t="s">
        <v>228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290</v>
      </c>
      <c r="R119" s="5" t="s">
        <v>8</v>
      </c>
      <c r="S119" s="5"/>
      <c r="T119" s="5"/>
      <c r="U119" s="5" t="s">
        <v>361</v>
      </c>
    </row>
    <row r="120" customFormat="false" ht="15" hidden="false" customHeight="false" outlineLevel="0" collapsed="false">
      <c r="A120" s="16" t="n">
        <v>45239</v>
      </c>
      <c r="B120" s="17" t="s">
        <v>122</v>
      </c>
      <c r="C120" s="17" t="s">
        <v>123</v>
      </c>
      <c r="D120" s="17" t="s">
        <v>160</v>
      </c>
      <c r="E120" s="17" t="s">
        <v>422</v>
      </c>
      <c r="F120" s="17" t="n">
        <v>66872</v>
      </c>
      <c r="G120" s="17" t="n">
        <v>120</v>
      </c>
      <c r="H120" s="17"/>
      <c r="I120" s="242" t="n">
        <v>765</v>
      </c>
      <c r="J120" s="17" t="n">
        <v>110</v>
      </c>
      <c r="L120" s="16" t="n">
        <v>45265</v>
      </c>
      <c r="M120" s="17" t="s">
        <v>79</v>
      </c>
      <c r="N120" s="17" t="s">
        <v>41</v>
      </c>
      <c r="O120" s="17" t="s">
        <v>431</v>
      </c>
      <c r="P120" s="17" t="s">
        <v>422</v>
      </c>
      <c r="Q120" s="17" t="n">
        <v>67250</v>
      </c>
      <c r="R120" s="17" t="n">
        <v>120</v>
      </c>
      <c r="S120" s="17"/>
      <c r="T120" s="200" t="n">
        <v>801</v>
      </c>
      <c r="U120" s="17" t="n">
        <v>110</v>
      </c>
    </row>
    <row r="121" customFormat="false" ht="15" hidden="false" customHeight="false" outlineLevel="0" collapsed="false">
      <c r="A121" s="16" t="n">
        <v>45239</v>
      </c>
      <c r="B121" s="17" t="s">
        <v>432</v>
      </c>
      <c r="C121" s="17" t="s">
        <v>38</v>
      </c>
      <c r="D121" s="17" t="s">
        <v>160</v>
      </c>
      <c r="E121" s="17" t="s">
        <v>422</v>
      </c>
      <c r="F121" s="17" t="n">
        <v>66878</v>
      </c>
      <c r="G121" s="17" t="n">
        <v>120</v>
      </c>
      <c r="H121" s="17"/>
      <c r="I121" s="242" t="n">
        <v>765</v>
      </c>
      <c r="J121" s="17" t="n">
        <v>110</v>
      </c>
      <c r="L121" s="16" t="n">
        <v>45272</v>
      </c>
      <c r="M121" s="17" t="s">
        <v>122</v>
      </c>
      <c r="N121" s="17" t="s">
        <v>123</v>
      </c>
      <c r="O121" s="17" t="s">
        <v>431</v>
      </c>
      <c r="P121" s="17" t="s">
        <v>422</v>
      </c>
      <c r="Q121" s="17" t="n">
        <v>67350</v>
      </c>
      <c r="R121" s="17" t="n">
        <v>120</v>
      </c>
      <c r="S121" s="17"/>
      <c r="T121" s="200"/>
      <c r="U121" s="17" t="n">
        <v>110</v>
      </c>
    </row>
    <row r="122" customFormat="false" ht="15" hidden="false" customHeight="false" outlineLevel="0" collapsed="false">
      <c r="A122" s="16" t="n">
        <v>45239</v>
      </c>
      <c r="B122" s="86" t="s">
        <v>186</v>
      </c>
      <c r="C122" s="17" t="s">
        <v>60</v>
      </c>
      <c r="D122" s="17" t="s">
        <v>160</v>
      </c>
      <c r="E122" s="17" t="s">
        <v>433</v>
      </c>
      <c r="F122" s="17" t="n">
        <v>47905</v>
      </c>
      <c r="G122" s="17" t="n">
        <v>120</v>
      </c>
      <c r="H122" s="17"/>
      <c r="I122" s="242" t="n">
        <v>765</v>
      </c>
      <c r="J122" s="17" t="n">
        <v>110</v>
      </c>
      <c r="L122" s="16" t="n">
        <v>45274</v>
      </c>
      <c r="M122" s="17" t="s">
        <v>434</v>
      </c>
      <c r="N122" s="17" t="s">
        <v>50</v>
      </c>
      <c r="O122" s="17" t="s">
        <v>431</v>
      </c>
      <c r="P122" s="17" t="s">
        <v>422</v>
      </c>
      <c r="Q122" s="17" t="n">
        <v>67379</v>
      </c>
      <c r="R122" s="17" t="n">
        <v>120</v>
      </c>
      <c r="S122" s="17"/>
      <c r="T122" s="200"/>
      <c r="U122" s="17" t="n">
        <v>110</v>
      </c>
    </row>
    <row r="123" customFormat="false" ht="15" hidden="false" customHeight="false" outlineLevel="0" collapsed="false">
      <c r="A123" s="16" t="n">
        <v>45246</v>
      </c>
      <c r="B123" s="17" t="s">
        <v>122</v>
      </c>
      <c r="C123" s="17" t="s">
        <v>123</v>
      </c>
      <c r="D123" s="17" t="s">
        <v>160</v>
      </c>
      <c r="E123" s="17" t="s">
        <v>422</v>
      </c>
      <c r="F123" s="17" t="n">
        <v>66963</v>
      </c>
      <c r="G123" s="17" t="n">
        <v>120</v>
      </c>
      <c r="H123" s="17"/>
      <c r="I123" s="200" t="n">
        <v>782</v>
      </c>
      <c r="J123" s="17" t="n">
        <v>110</v>
      </c>
      <c r="L123" s="16" t="n">
        <v>45274</v>
      </c>
      <c r="M123" s="17" t="s">
        <v>240</v>
      </c>
      <c r="N123" s="17" t="s">
        <v>31</v>
      </c>
      <c r="O123" s="17" t="s">
        <v>431</v>
      </c>
      <c r="P123" s="17" t="s">
        <v>422</v>
      </c>
      <c r="Q123" s="17" t="n">
        <v>67376</v>
      </c>
      <c r="R123" s="17" t="n">
        <v>120</v>
      </c>
      <c r="S123" s="17"/>
      <c r="T123" s="200"/>
      <c r="U123" s="17" t="n">
        <v>110</v>
      </c>
    </row>
    <row r="124" customFormat="false" ht="15" hidden="false" customHeight="false" outlineLevel="0" collapsed="false">
      <c r="A124" s="16" t="n">
        <v>45250</v>
      </c>
      <c r="B124" s="17" t="s">
        <v>186</v>
      </c>
      <c r="C124" s="17" t="s">
        <v>60</v>
      </c>
      <c r="D124" s="17" t="s">
        <v>160</v>
      </c>
      <c r="E124" s="17" t="s">
        <v>422</v>
      </c>
      <c r="F124" s="17" t="n">
        <v>66984</v>
      </c>
      <c r="G124" s="17" t="n">
        <v>120</v>
      </c>
      <c r="H124" s="17"/>
      <c r="I124" s="200" t="n">
        <v>782</v>
      </c>
      <c r="J124" s="17" t="n">
        <v>110</v>
      </c>
      <c r="L124" s="16" t="n">
        <v>45281</v>
      </c>
      <c r="M124" s="17" t="s">
        <v>240</v>
      </c>
      <c r="N124" s="17" t="s">
        <v>31</v>
      </c>
      <c r="O124" s="17" t="s">
        <v>431</v>
      </c>
      <c r="P124" s="17" t="s">
        <v>422</v>
      </c>
      <c r="Q124" s="17" t="n">
        <v>67456</v>
      </c>
      <c r="R124" s="17" t="n">
        <v>120</v>
      </c>
      <c r="S124" s="17"/>
      <c r="T124" s="200"/>
      <c r="U124" s="17" t="n">
        <v>110</v>
      </c>
    </row>
    <row r="125" customFormat="false" ht="15" hidden="false" customHeight="false" outlineLevel="0" collapsed="false">
      <c r="A125" s="16" t="n">
        <v>45260</v>
      </c>
      <c r="B125" s="17" t="s">
        <v>170</v>
      </c>
      <c r="C125" s="17" t="s">
        <v>50</v>
      </c>
      <c r="D125" s="17" t="s">
        <v>160</v>
      </c>
      <c r="E125" s="17" t="s">
        <v>435</v>
      </c>
      <c r="F125" s="17" t="n">
        <v>67182</v>
      </c>
      <c r="G125" s="17" t="n">
        <v>120</v>
      </c>
      <c r="H125" s="17"/>
      <c r="I125" s="200" t="n">
        <v>782</v>
      </c>
      <c r="J125" s="17" t="n">
        <v>110</v>
      </c>
      <c r="L125" s="16" t="s">
        <v>224</v>
      </c>
      <c r="M125" s="17" t="s">
        <v>122</v>
      </c>
      <c r="N125" s="17" t="s">
        <v>123</v>
      </c>
      <c r="O125" s="17" t="s">
        <v>431</v>
      </c>
      <c r="P125" s="17" t="s">
        <v>422</v>
      </c>
      <c r="Q125" s="17" t="n">
        <v>67491</v>
      </c>
      <c r="R125" s="17" t="n">
        <v>120</v>
      </c>
      <c r="S125" s="17"/>
      <c r="T125" s="200"/>
      <c r="U125" s="17" t="n">
        <v>110</v>
      </c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7"/>
      <c r="H126" s="17"/>
      <c r="I126" s="200"/>
      <c r="J126" s="17"/>
      <c r="L126" s="16" t="s">
        <v>225</v>
      </c>
      <c r="M126" s="17" t="s">
        <v>79</v>
      </c>
      <c r="N126" s="17" t="s">
        <v>33</v>
      </c>
      <c r="O126" s="17" t="s">
        <v>436</v>
      </c>
      <c r="P126" s="17" t="s">
        <v>422</v>
      </c>
      <c r="Q126" s="17" t="n">
        <v>48233</v>
      </c>
      <c r="R126" s="17" t="n">
        <v>140</v>
      </c>
      <c r="S126" s="17"/>
      <c r="T126" s="200"/>
      <c r="U126" s="17" t="n">
        <v>120</v>
      </c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7"/>
      <c r="H127" s="17"/>
      <c r="I127" s="200"/>
      <c r="J127" s="17"/>
      <c r="L127" s="16"/>
      <c r="M127" s="17"/>
      <c r="N127" s="17"/>
      <c r="O127" s="17"/>
      <c r="P127" s="17"/>
      <c r="Q127" s="17"/>
      <c r="R127" s="17"/>
      <c r="S127" s="17"/>
      <c r="T127" s="200"/>
      <c r="U127" s="17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7"/>
      <c r="H128" s="17"/>
      <c r="I128" s="200"/>
      <c r="J128" s="17"/>
      <c r="L128" s="16"/>
      <c r="M128" s="17"/>
      <c r="N128" s="17"/>
      <c r="O128" s="17"/>
      <c r="P128" s="17"/>
      <c r="Q128" s="17"/>
      <c r="R128" s="17"/>
      <c r="S128" s="17"/>
      <c r="T128" s="200"/>
      <c r="U128" s="17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7"/>
      <c r="H129" s="17"/>
      <c r="I129" s="200"/>
      <c r="J129" s="17"/>
      <c r="L129" s="16"/>
      <c r="M129" s="17"/>
      <c r="N129" s="17"/>
      <c r="O129" s="17"/>
      <c r="P129" s="17"/>
      <c r="Q129" s="17"/>
      <c r="R129" s="17"/>
      <c r="S129" s="17"/>
      <c r="T129" s="200"/>
      <c r="U129" s="17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17"/>
      <c r="H130" s="17"/>
      <c r="I130" s="200"/>
      <c r="J130" s="17"/>
      <c r="L130" s="16"/>
      <c r="M130" s="17"/>
      <c r="N130" s="17"/>
      <c r="O130" s="17"/>
      <c r="P130" s="17"/>
      <c r="Q130" s="17"/>
      <c r="R130" s="17"/>
      <c r="S130" s="17"/>
      <c r="T130" s="200"/>
      <c r="U130" s="17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17"/>
      <c r="H131" s="17"/>
      <c r="I131" s="200"/>
      <c r="J131" s="17"/>
      <c r="L131" s="16"/>
      <c r="M131" s="17"/>
      <c r="N131" s="17"/>
      <c r="O131" s="17"/>
      <c r="P131" s="17"/>
      <c r="Q131" s="17"/>
      <c r="R131" s="17"/>
      <c r="S131" s="17"/>
      <c r="T131" s="200"/>
      <c r="U131" s="17"/>
    </row>
    <row r="132" customFormat="false" ht="15" hidden="false" customHeight="false" outlineLevel="0" collapsed="false">
      <c r="A132" s="16"/>
      <c r="B132" s="17"/>
      <c r="C132" s="17"/>
      <c r="D132" s="17"/>
      <c r="E132" s="17"/>
      <c r="F132" s="21" t="s">
        <v>13</v>
      </c>
      <c r="G132" s="22" t="n">
        <f aca="false">SUM(G120:G131)</f>
        <v>720</v>
      </c>
      <c r="H132" s="22"/>
      <c r="I132" s="202"/>
      <c r="J132" s="22" t="n">
        <f aca="false">SUM(J120:J131)</f>
        <v>660</v>
      </c>
      <c r="L132" s="16"/>
      <c r="M132" s="17"/>
      <c r="N132" s="17"/>
      <c r="O132" s="17"/>
      <c r="P132" s="17"/>
      <c r="Q132" s="21" t="s">
        <v>13</v>
      </c>
      <c r="R132" s="22" t="n">
        <f aca="false">SUM(R120:R131)</f>
        <v>860</v>
      </c>
      <c r="S132" s="22"/>
      <c r="T132" s="202"/>
      <c r="U132" s="22" t="n">
        <f aca="false">SUM(U120:U131)</f>
        <v>780</v>
      </c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21" t="s">
        <v>16</v>
      </c>
      <c r="G133" s="21" t="n">
        <f aca="false">G132*0.99</f>
        <v>712.8</v>
      </c>
      <c r="H133" s="21"/>
      <c r="I133" s="240"/>
      <c r="J133" s="17"/>
      <c r="L133" s="16"/>
      <c r="M133" s="17"/>
      <c r="N133" s="17"/>
      <c r="O133" s="17"/>
      <c r="P133" s="17"/>
      <c r="Q133" s="21" t="s">
        <v>16</v>
      </c>
      <c r="R133" s="21" t="n">
        <f aca="false">R132*0.99</f>
        <v>851.4</v>
      </c>
      <c r="S133" s="21"/>
      <c r="T133" s="240"/>
      <c r="U133" s="17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28" t="s">
        <v>17</v>
      </c>
      <c r="G134" s="128"/>
      <c r="H134" s="128"/>
      <c r="I134" s="128"/>
      <c r="J134" s="108" t="n">
        <f aca="false">G133-J132</f>
        <v>52.8</v>
      </c>
      <c r="L134" s="16"/>
      <c r="M134" s="17"/>
      <c r="N134" s="17"/>
      <c r="O134" s="17"/>
      <c r="P134" s="17"/>
      <c r="Q134" s="128" t="s">
        <v>17</v>
      </c>
      <c r="R134" s="128"/>
      <c r="S134" s="128"/>
      <c r="T134" s="128"/>
      <c r="U134" s="108" t="n">
        <f aca="false">R133-U132</f>
        <v>71.4</v>
      </c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L135" s="16"/>
      <c r="M135" s="17"/>
      <c r="N135" s="17"/>
      <c r="O135" s="17"/>
      <c r="P135" s="17"/>
      <c r="Q135" s="17"/>
      <c r="R135" s="17"/>
      <c r="S135" s="17"/>
      <c r="T135" s="17"/>
      <c r="U135" s="17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L136" s="16"/>
      <c r="M136" s="17"/>
      <c r="N136" s="17"/>
      <c r="O136" s="17"/>
      <c r="P136" s="17"/>
      <c r="Q136" s="17"/>
      <c r="R136" s="17"/>
      <c r="S136" s="17"/>
      <c r="T136" s="17"/>
      <c r="U136" s="17"/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L137" s="16"/>
      <c r="M137" s="17"/>
      <c r="N137" s="17"/>
      <c r="O137" s="17"/>
      <c r="P137" s="17"/>
      <c r="Q137" s="17"/>
      <c r="R137" s="17"/>
      <c r="S137" s="17"/>
      <c r="T137" s="17"/>
      <c r="U137" s="17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437</v>
      </c>
      <c r="I3" s="5" t="s">
        <v>438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437</v>
      </c>
      <c r="T3" s="5" t="s">
        <v>438</v>
      </c>
      <c r="U3" s="38" t="s">
        <v>108</v>
      </c>
    </row>
    <row r="4" customFormat="false" ht="15" hidden="false" customHeight="false" outlineLevel="0" collapsed="false">
      <c r="A4" s="16" t="n">
        <v>45301</v>
      </c>
      <c r="B4" s="17" t="s">
        <v>119</v>
      </c>
      <c r="C4" s="17" t="s">
        <v>113</v>
      </c>
      <c r="D4" s="17" t="s">
        <v>439</v>
      </c>
      <c r="E4" s="17" t="s">
        <v>88</v>
      </c>
      <c r="F4" s="17" t="n">
        <v>33861</v>
      </c>
      <c r="G4" s="19" t="n">
        <v>162</v>
      </c>
      <c r="H4" s="19"/>
      <c r="I4" s="19"/>
      <c r="J4" s="19" t="n">
        <v>140</v>
      </c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45301</v>
      </c>
      <c r="B5" s="17" t="s">
        <v>144</v>
      </c>
      <c r="C5" s="17" t="s">
        <v>24</v>
      </c>
      <c r="D5" s="17" t="s">
        <v>439</v>
      </c>
      <c r="E5" s="17" t="s">
        <v>88</v>
      </c>
      <c r="F5" s="17" t="n">
        <v>33862</v>
      </c>
      <c r="G5" s="19" t="n">
        <v>162</v>
      </c>
      <c r="H5" s="19"/>
      <c r="I5" s="19"/>
      <c r="J5" s="19" t="n">
        <v>140</v>
      </c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9"/>
      <c r="H6" s="19"/>
      <c r="I6" s="19"/>
      <c r="J6" s="19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9"/>
      <c r="H7" s="19"/>
      <c r="I7" s="19"/>
      <c r="J7" s="19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324</v>
      </c>
      <c r="H17" s="22" t="n">
        <f aca="false">SUM(H4:H16)</f>
        <v>0</v>
      </c>
      <c r="I17" s="22" t="n">
        <f aca="false">SUM(I4:I16)</f>
        <v>0</v>
      </c>
      <c r="J17" s="22" t="n">
        <f aca="false">G18-H17</f>
        <v>320.76</v>
      </c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303</v>
      </c>
      <c r="C18" s="17"/>
      <c r="D18" s="17"/>
      <c r="E18" s="17"/>
      <c r="F18" s="21" t="s">
        <v>16</v>
      </c>
      <c r="G18" s="21" t="n">
        <f aca="false">G17*0.99</f>
        <v>320.76</v>
      </c>
      <c r="H18" s="17"/>
      <c r="I18" s="17"/>
      <c r="J18" s="17"/>
      <c r="L18" s="17"/>
      <c r="M18" s="200" t="s">
        <v>303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320.76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437</v>
      </c>
      <c r="I25" s="5" t="s">
        <v>438</v>
      </c>
      <c r="J25" s="38" t="s">
        <v>108</v>
      </c>
      <c r="K25" s="38" t="s">
        <v>297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437</v>
      </c>
      <c r="T25" s="5" t="s">
        <v>438</v>
      </c>
      <c r="U25" s="38" t="s">
        <v>108</v>
      </c>
    </row>
    <row r="26" customFormat="false" ht="15" hidden="false" customHeight="false" outlineLevel="0" collapsed="false">
      <c r="A26" s="16" t="n">
        <v>44999</v>
      </c>
      <c r="B26" s="17"/>
      <c r="C26" s="17"/>
      <c r="D26" s="17"/>
      <c r="E26" s="17"/>
      <c r="F26" s="17"/>
      <c r="G26" s="19"/>
      <c r="H26" s="19"/>
      <c r="I26" s="19"/>
      <c r="J26" s="19"/>
      <c r="K26" s="42"/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303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303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228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437</v>
      </c>
      <c r="I47" s="5" t="s">
        <v>317</v>
      </c>
      <c r="J47" s="38" t="s">
        <v>108</v>
      </c>
      <c r="L47" s="5" t="s">
        <v>228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437</v>
      </c>
      <c r="T47" s="5" t="s">
        <v>438</v>
      </c>
      <c r="U47" s="38" t="s">
        <v>108</v>
      </c>
    </row>
    <row r="48" customFormat="false" ht="15" hidden="false" customHeight="false" outlineLevel="0" collapsed="false">
      <c r="A48" s="16" t="n">
        <v>45062</v>
      </c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303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303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228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437</v>
      </c>
      <c r="I71" s="5" t="s">
        <v>438</v>
      </c>
      <c r="J71" s="38" t="s">
        <v>108</v>
      </c>
      <c r="L71" s="5" t="s">
        <v>228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437</v>
      </c>
      <c r="T71" s="5" t="s">
        <v>438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440</v>
      </c>
      <c r="P72" s="17" t="s">
        <v>56</v>
      </c>
      <c r="Q72" s="17" t="s">
        <v>441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440</v>
      </c>
      <c r="P73" s="17" t="s">
        <v>56</v>
      </c>
      <c r="Q73" s="17" t="s">
        <v>442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303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303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167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228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437</v>
      </c>
      <c r="I94" s="5" t="s">
        <v>11</v>
      </c>
      <c r="J94" s="38" t="s">
        <v>108</v>
      </c>
      <c r="L94" s="5" t="s">
        <v>228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437</v>
      </c>
      <c r="T94" s="5" t="s">
        <v>438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439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240</v>
      </c>
      <c r="N95" s="17" t="s">
        <v>31</v>
      </c>
      <c r="O95" s="17" t="s">
        <v>443</v>
      </c>
      <c r="P95" s="17" t="s">
        <v>385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439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202</v>
      </c>
      <c r="N96" s="17" t="s">
        <v>33</v>
      </c>
      <c r="O96" s="17" t="s">
        <v>443</v>
      </c>
      <c r="P96" s="17" t="s">
        <v>385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165</v>
      </c>
      <c r="N97" s="17" t="s">
        <v>161</v>
      </c>
      <c r="O97" s="17" t="s">
        <v>443</v>
      </c>
      <c r="P97" s="17" t="s">
        <v>385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202</v>
      </c>
      <c r="N98" s="17" t="s">
        <v>41</v>
      </c>
      <c r="O98" s="17" t="s">
        <v>277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444</v>
      </c>
      <c r="N99" s="17" t="s">
        <v>58</v>
      </c>
      <c r="O99" s="17" t="s">
        <v>443</v>
      </c>
      <c r="P99" s="17" t="s">
        <v>445</v>
      </c>
      <c r="Q99" s="17" t="n">
        <v>30488</v>
      </c>
      <c r="R99" s="19" t="n">
        <v>315</v>
      </c>
      <c r="S99" s="19"/>
      <c r="T99" s="19"/>
      <c r="U99" s="19" t="n">
        <v>280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240</v>
      </c>
      <c r="N100" s="17" t="s">
        <v>31</v>
      </c>
      <c r="O100" s="17" t="s">
        <v>443</v>
      </c>
      <c r="P100" s="17" t="s">
        <v>445</v>
      </c>
      <c r="Q100" s="17" t="n">
        <v>30487</v>
      </c>
      <c r="R100" s="19" t="n">
        <v>315</v>
      </c>
      <c r="S100" s="19"/>
      <c r="T100" s="19"/>
      <c r="U100" s="19" t="n">
        <v>280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443</v>
      </c>
      <c r="P101" s="17" t="s">
        <v>445</v>
      </c>
      <c r="Q101" s="17" t="n">
        <v>30493</v>
      </c>
      <c r="R101" s="19" t="n">
        <v>315</v>
      </c>
      <c r="S101" s="19"/>
      <c r="T101" s="19"/>
      <c r="U101" s="19" t="n">
        <v>280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444</v>
      </c>
      <c r="N102" s="17" t="s">
        <v>58</v>
      </c>
      <c r="O102" s="17" t="s">
        <v>443</v>
      </c>
      <c r="P102" s="17" t="s">
        <v>88</v>
      </c>
      <c r="Q102" s="17" t="n">
        <v>30925</v>
      </c>
      <c r="R102" s="19" t="n">
        <v>162</v>
      </c>
      <c r="S102" s="19"/>
      <c r="T102" s="19"/>
      <c r="U102" s="19" t="n">
        <v>140</v>
      </c>
      <c r="V102" s="247" t="n">
        <v>733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183</v>
      </c>
      <c r="N103" s="17" t="s">
        <v>123</v>
      </c>
      <c r="O103" s="17" t="s">
        <v>443</v>
      </c>
      <c r="P103" s="17" t="s">
        <v>88</v>
      </c>
      <c r="Q103" s="17" t="n">
        <v>30926</v>
      </c>
      <c r="R103" s="19" t="n">
        <v>162</v>
      </c>
      <c r="S103" s="19"/>
      <c r="T103" s="19"/>
      <c r="U103" s="19" t="n">
        <v>140</v>
      </c>
      <c r="V103" s="247" t="n">
        <v>733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277</v>
      </c>
      <c r="P104" s="17" t="s">
        <v>446</v>
      </c>
      <c r="Q104" s="17" t="n">
        <v>53827</v>
      </c>
      <c r="R104" s="19" t="n">
        <v>162</v>
      </c>
      <c r="S104" s="17"/>
      <c r="T104" s="17"/>
      <c r="U104" s="19" t="n">
        <v>140</v>
      </c>
      <c r="V104" s="248" t="n">
        <v>804</v>
      </c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443</v>
      </c>
      <c r="P105" s="17" t="s">
        <v>88</v>
      </c>
      <c r="Q105" s="17" t="n">
        <v>31189</v>
      </c>
      <c r="R105" s="19" t="n">
        <v>162</v>
      </c>
      <c r="S105" s="19"/>
      <c r="T105" s="19"/>
      <c r="U105" s="19" t="n">
        <v>140</v>
      </c>
      <c r="V105" s="247" t="n">
        <v>733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183</v>
      </c>
      <c r="N106" s="17" t="s">
        <v>55</v>
      </c>
      <c r="O106" s="17" t="s">
        <v>443</v>
      </c>
      <c r="P106" s="17" t="s">
        <v>88</v>
      </c>
      <c r="Q106" s="17" t="n">
        <v>31188</v>
      </c>
      <c r="R106" s="19" t="n">
        <v>162</v>
      </c>
      <c r="S106" s="19"/>
      <c r="T106" s="19"/>
      <c r="U106" s="19" t="n">
        <v>140</v>
      </c>
      <c r="V106" s="247" t="n">
        <v>733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202</v>
      </c>
      <c r="N107" s="17" t="s">
        <v>41</v>
      </c>
      <c r="O107" s="17" t="s">
        <v>447</v>
      </c>
      <c r="P107" s="17" t="s">
        <v>448</v>
      </c>
      <c r="Q107" s="17"/>
      <c r="R107" s="19" t="n">
        <v>521</v>
      </c>
      <c r="S107" s="19"/>
      <c r="T107" s="19"/>
      <c r="U107" s="19" t="n">
        <v>400</v>
      </c>
      <c r="V107" s="0" t="n">
        <v>798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4608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4150</v>
      </c>
    </row>
    <row r="109" customFormat="false" ht="15" hidden="false" customHeight="false" outlineLevel="0" collapsed="false">
      <c r="A109" s="17"/>
      <c r="B109" s="200" t="s">
        <v>303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303</v>
      </c>
      <c r="N109" s="17"/>
      <c r="O109" s="17"/>
      <c r="P109" s="17"/>
      <c r="Q109" s="21" t="s">
        <v>16</v>
      </c>
      <c r="R109" s="21" t="n">
        <f aca="false">R108*0.99</f>
        <v>4561.92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411.92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203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437</v>
      </c>
      <c r="I117" s="5" t="s">
        <v>317</v>
      </c>
      <c r="J117" s="38" t="s">
        <v>108</v>
      </c>
      <c r="L117" s="5" t="s">
        <v>228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437</v>
      </c>
      <c r="T117" s="5" t="s">
        <v>438</v>
      </c>
      <c r="U117" s="38" t="s">
        <v>108</v>
      </c>
    </row>
    <row r="118" customFormat="false" ht="15" hidden="false" customHeight="false" outlineLevel="0" collapsed="false">
      <c r="A118" s="16" t="n">
        <v>45238</v>
      </c>
      <c r="B118" s="17" t="s">
        <v>99</v>
      </c>
      <c r="C118" s="17" t="s">
        <v>38</v>
      </c>
      <c r="D118" s="17" t="s">
        <v>439</v>
      </c>
      <c r="E118" s="12" t="s">
        <v>160</v>
      </c>
      <c r="F118" s="12" t="n">
        <v>31485</v>
      </c>
      <c r="G118" s="11" t="n">
        <v>594</v>
      </c>
      <c r="H118" s="19"/>
      <c r="I118" s="249" t="n">
        <v>776</v>
      </c>
      <c r="J118" s="19" t="n">
        <v>550</v>
      </c>
      <c r="L118" s="16" t="n">
        <v>45261</v>
      </c>
      <c r="M118" s="17" t="s">
        <v>116</v>
      </c>
      <c r="N118" s="17" t="s">
        <v>31</v>
      </c>
      <c r="O118" s="17" t="s">
        <v>439</v>
      </c>
      <c r="P118" s="17" t="s">
        <v>88</v>
      </c>
      <c r="Q118" s="17" t="n">
        <v>32413</v>
      </c>
      <c r="R118" s="19" t="n">
        <v>162</v>
      </c>
      <c r="S118" s="19"/>
      <c r="T118" s="19"/>
      <c r="U118" s="19" t="n">
        <v>140</v>
      </c>
    </row>
    <row r="119" customFormat="false" ht="15" hidden="false" customHeight="false" outlineLevel="0" collapsed="false">
      <c r="A119" s="16" t="n">
        <v>45238</v>
      </c>
      <c r="B119" s="17" t="s">
        <v>79</v>
      </c>
      <c r="C119" s="17" t="s">
        <v>55</v>
      </c>
      <c r="D119" s="17" t="s">
        <v>439</v>
      </c>
      <c r="E119" s="12" t="s">
        <v>449</v>
      </c>
      <c r="F119" s="12" t="n">
        <v>31492</v>
      </c>
      <c r="G119" s="11" t="n">
        <v>332.1</v>
      </c>
      <c r="H119" s="19"/>
      <c r="I119" s="249" t="n">
        <v>776</v>
      </c>
      <c r="J119" s="19" t="n">
        <v>290</v>
      </c>
      <c r="L119" s="16" t="n">
        <v>45268</v>
      </c>
      <c r="M119" s="17" t="s">
        <v>122</v>
      </c>
      <c r="N119" s="17" t="s">
        <v>123</v>
      </c>
      <c r="O119" s="17" t="s">
        <v>439</v>
      </c>
      <c r="P119" s="17" t="s">
        <v>88</v>
      </c>
      <c r="Q119" s="17" t="n">
        <v>32782</v>
      </c>
      <c r="R119" s="19" t="n">
        <v>162</v>
      </c>
      <c r="S119" s="19"/>
      <c r="T119" s="19"/>
      <c r="U119" s="19" t="n">
        <v>140</v>
      </c>
    </row>
    <row r="120" customFormat="false" ht="15" hidden="false" customHeight="false" outlineLevel="0" collapsed="false">
      <c r="A120" s="16" t="n">
        <v>45244</v>
      </c>
      <c r="B120" s="17" t="s">
        <v>186</v>
      </c>
      <c r="C120" s="17" t="s">
        <v>60</v>
      </c>
      <c r="D120" s="17" t="s">
        <v>439</v>
      </c>
      <c r="E120" s="12" t="s">
        <v>88</v>
      </c>
      <c r="F120" s="12" t="n">
        <v>31710</v>
      </c>
      <c r="G120" s="11" t="n">
        <v>162</v>
      </c>
      <c r="H120" s="19"/>
      <c r="I120" s="249" t="n">
        <v>776</v>
      </c>
      <c r="J120" s="19" t="n">
        <v>140</v>
      </c>
      <c r="L120" s="16" t="n">
        <v>45268</v>
      </c>
      <c r="M120" s="17" t="s">
        <v>144</v>
      </c>
      <c r="N120" s="17" t="s">
        <v>24</v>
      </c>
      <c r="O120" s="17" t="s">
        <v>439</v>
      </c>
      <c r="P120" s="17" t="s">
        <v>88</v>
      </c>
      <c r="Q120" s="17" t="n">
        <v>32783</v>
      </c>
      <c r="R120" s="19" t="n">
        <v>162</v>
      </c>
      <c r="S120" s="19"/>
      <c r="T120" s="19"/>
      <c r="U120" s="19" t="n">
        <v>140</v>
      </c>
    </row>
    <row r="121" customFormat="false" ht="15" hidden="false" customHeight="false" outlineLevel="0" collapsed="false">
      <c r="A121" s="16" t="n">
        <v>45246</v>
      </c>
      <c r="B121" s="17" t="s">
        <v>144</v>
      </c>
      <c r="C121" s="17" t="s">
        <v>24</v>
      </c>
      <c r="D121" s="17" t="s">
        <v>439</v>
      </c>
      <c r="E121" s="12" t="s">
        <v>88</v>
      </c>
      <c r="F121" s="12" t="n">
        <v>31763</v>
      </c>
      <c r="G121" s="11" t="n">
        <v>162</v>
      </c>
      <c r="H121" s="19"/>
      <c r="I121" s="249" t="n">
        <v>776</v>
      </c>
      <c r="J121" s="19" t="n">
        <v>140</v>
      </c>
      <c r="L121" s="16" t="n">
        <v>45271</v>
      </c>
      <c r="M121" s="17" t="s">
        <v>186</v>
      </c>
      <c r="N121" s="17" t="s">
        <v>60</v>
      </c>
      <c r="O121" s="17" t="s">
        <v>439</v>
      </c>
      <c r="P121" s="17" t="s">
        <v>88</v>
      </c>
      <c r="Q121" s="17" t="n">
        <v>32813</v>
      </c>
      <c r="R121" s="19" t="n">
        <v>162</v>
      </c>
      <c r="S121" s="19"/>
      <c r="T121" s="19"/>
      <c r="U121" s="19" t="n">
        <v>140</v>
      </c>
    </row>
    <row r="122" customFormat="false" ht="15" hidden="false" customHeight="false" outlineLevel="0" collapsed="false">
      <c r="A122" s="16" t="n">
        <v>45246</v>
      </c>
      <c r="B122" s="17" t="s">
        <v>99</v>
      </c>
      <c r="C122" s="17" t="s">
        <v>38</v>
      </c>
      <c r="D122" s="17" t="s">
        <v>439</v>
      </c>
      <c r="E122" s="12" t="s">
        <v>450</v>
      </c>
      <c r="F122" s="12" t="n">
        <v>31838</v>
      </c>
      <c r="G122" s="11" t="n">
        <v>737.16</v>
      </c>
      <c r="H122" s="19"/>
      <c r="I122" s="249" t="n">
        <v>776</v>
      </c>
      <c r="J122" s="19" t="n">
        <v>470</v>
      </c>
      <c r="L122" s="16" t="n">
        <v>45271</v>
      </c>
      <c r="M122" s="17" t="s">
        <v>104</v>
      </c>
      <c r="N122" s="17" t="s">
        <v>41</v>
      </c>
      <c r="O122" s="17" t="s">
        <v>439</v>
      </c>
      <c r="P122" s="17" t="s">
        <v>88</v>
      </c>
      <c r="Q122" s="17" t="n">
        <v>32816</v>
      </c>
      <c r="R122" s="19" t="n">
        <v>162</v>
      </c>
      <c r="S122" s="19"/>
      <c r="T122" s="19"/>
      <c r="U122" s="19" t="n">
        <v>140</v>
      </c>
    </row>
    <row r="123" customFormat="false" ht="15" hidden="false" customHeight="false" outlineLevel="0" collapsed="false">
      <c r="A123" s="16" t="n">
        <v>45246</v>
      </c>
      <c r="B123" s="17" t="s">
        <v>451</v>
      </c>
      <c r="C123" s="17" t="s">
        <v>452</v>
      </c>
      <c r="D123" s="17" t="s">
        <v>439</v>
      </c>
      <c r="E123" s="12" t="s">
        <v>453</v>
      </c>
      <c r="F123" s="12" t="n">
        <v>31851</v>
      </c>
      <c r="G123" s="11" t="n">
        <v>594</v>
      </c>
      <c r="H123" s="19"/>
      <c r="I123" s="249" t="n">
        <v>776</v>
      </c>
      <c r="J123" s="19" t="n">
        <v>520</v>
      </c>
      <c r="L123" s="16" t="n">
        <v>45271</v>
      </c>
      <c r="M123" s="17" t="s">
        <v>454</v>
      </c>
      <c r="N123" s="17" t="s">
        <v>455</v>
      </c>
      <c r="O123" s="17" t="s">
        <v>439</v>
      </c>
      <c r="P123" s="17" t="s">
        <v>450</v>
      </c>
      <c r="Q123" s="17" t="n">
        <v>32839</v>
      </c>
      <c r="R123" s="19" t="n">
        <v>449.28</v>
      </c>
      <c r="S123" s="19"/>
      <c r="T123" s="19"/>
      <c r="U123" s="19" t="n">
        <v>400</v>
      </c>
    </row>
    <row r="124" customFormat="false" ht="15" hidden="false" customHeight="false" outlineLevel="0" collapsed="false">
      <c r="A124" s="16" t="n">
        <v>45251</v>
      </c>
      <c r="B124" s="17" t="s">
        <v>122</v>
      </c>
      <c r="C124" s="17" t="s">
        <v>123</v>
      </c>
      <c r="D124" s="17" t="s">
        <v>439</v>
      </c>
      <c r="E124" s="12" t="s">
        <v>88</v>
      </c>
      <c r="F124" s="12" t="n">
        <v>32047</v>
      </c>
      <c r="G124" s="11" t="n">
        <v>162</v>
      </c>
      <c r="H124" s="19"/>
      <c r="I124" s="249" t="n">
        <v>776</v>
      </c>
      <c r="J124" s="19" t="n">
        <v>140</v>
      </c>
      <c r="L124" s="16" t="n">
        <v>45272</v>
      </c>
      <c r="M124" s="17" t="s">
        <v>144</v>
      </c>
      <c r="N124" s="17" t="s">
        <v>24</v>
      </c>
      <c r="O124" s="17" t="s">
        <v>439</v>
      </c>
      <c r="P124" s="17" t="s">
        <v>450</v>
      </c>
      <c r="Q124" s="17" t="n">
        <v>32889</v>
      </c>
      <c r="R124" s="19" t="n">
        <v>449.28</v>
      </c>
      <c r="S124" s="19"/>
      <c r="T124" s="19"/>
      <c r="U124" s="19" t="n">
        <v>400</v>
      </c>
    </row>
    <row r="125" customFormat="false" ht="15" hidden="false" customHeight="false" outlineLevel="0" collapsed="false">
      <c r="A125" s="16" t="n">
        <v>45252</v>
      </c>
      <c r="B125" s="17" t="s">
        <v>170</v>
      </c>
      <c r="C125" s="17" t="s">
        <v>50</v>
      </c>
      <c r="D125" s="17" t="s">
        <v>439</v>
      </c>
      <c r="E125" s="12" t="s">
        <v>456</v>
      </c>
      <c r="F125" s="12"/>
      <c r="G125" s="11" t="n">
        <v>594</v>
      </c>
      <c r="H125" s="19"/>
      <c r="I125" s="249" t="n">
        <v>776</v>
      </c>
      <c r="J125" s="19" t="n">
        <v>550</v>
      </c>
      <c r="L125" s="16" t="n">
        <v>45273</v>
      </c>
      <c r="M125" s="17" t="s">
        <v>90</v>
      </c>
      <c r="N125" s="17" t="s">
        <v>47</v>
      </c>
      <c r="O125" s="17" t="s">
        <v>439</v>
      </c>
      <c r="P125" s="17" t="s">
        <v>88</v>
      </c>
      <c r="Q125" s="17" t="n">
        <v>32935</v>
      </c>
      <c r="R125" s="19" t="n">
        <v>162</v>
      </c>
      <c r="S125" s="19"/>
      <c r="T125" s="19"/>
      <c r="U125" s="19" t="n">
        <v>140</v>
      </c>
    </row>
    <row r="126" customFormat="false" ht="15" hidden="false" customHeight="false" outlineLevel="0" collapsed="false">
      <c r="A126" s="16" t="n">
        <v>45252</v>
      </c>
      <c r="B126" s="17" t="s">
        <v>186</v>
      </c>
      <c r="C126" s="17" t="s">
        <v>60</v>
      </c>
      <c r="D126" s="17" t="s">
        <v>439</v>
      </c>
      <c r="E126" s="12" t="s">
        <v>160</v>
      </c>
      <c r="F126" s="12" t="n">
        <v>32088</v>
      </c>
      <c r="G126" s="11" t="n">
        <v>594</v>
      </c>
      <c r="H126" s="19"/>
      <c r="I126" s="249" t="n">
        <v>776</v>
      </c>
      <c r="J126" s="19" t="n">
        <v>550</v>
      </c>
      <c r="L126" s="16" t="n">
        <v>45278</v>
      </c>
      <c r="M126" s="17" t="s">
        <v>116</v>
      </c>
      <c r="N126" s="17" t="s">
        <v>31</v>
      </c>
      <c r="O126" s="17" t="s">
        <v>439</v>
      </c>
      <c r="P126" s="17" t="s">
        <v>88</v>
      </c>
      <c r="Q126" s="17" t="n">
        <v>33139</v>
      </c>
      <c r="R126" s="19" t="n">
        <v>162</v>
      </c>
      <c r="S126" s="19"/>
      <c r="T126" s="19"/>
      <c r="U126" s="19" t="n">
        <v>140</v>
      </c>
    </row>
    <row r="127" customFormat="false" ht="15" hidden="false" customHeight="false" outlineLevel="0" collapsed="false">
      <c r="A127" s="16" t="n">
        <v>45254</v>
      </c>
      <c r="B127" s="17" t="s">
        <v>30</v>
      </c>
      <c r="C127" s="17" t="s">
        <v>31</v>
      </c>
      <c r="D127" s="17" t="s">
        <v>439</v>
      </c>
      <c r="E127" s="12" t="s">
        <v>88</v>
      </c>
      <c r="F127" s="12" t="n">
        <v>32211</v>
      </c>
      <c r="G127" s="11" t="n">
        <v>162</v>
      </c>
      <c r="H127" s="19"/>
      <c r="I127" s="249" t="n">
        <v>776</v>
      </c>
      <c r="J127" s="19" t="n">
        <v>140</v>
      </c>
      <c r="L127" s="16" t="n">
        <v>45280</v>
      </c>
      <c r="M127" s="17" t="s">
        <v>115</v>
      </c>
      <c r="N127" s="17" t="s">
        <v>45</v>
      </c>
      <c r="O127" s="17" t="s">
        <v>439</v>
      </c>
      <c r="P127" s="17" t="s">
        <v>88</v>
      </c>
      <c r="Q127" s="17" t="n">
        <v>33242</v>
      </c>
      <c r="R127" s="19" t="n">
        <v>162</v>
      </c>
      <c r="S127" s="19"/>
      <c r="T127" s="19"/>
      <c r="U127" s="19" t="n">
        <v>140</v>
      </c>
    </row>
    <row r="128" customFormat="false" ht="15" hidden="false" customHeight="false" outlineLevel="0" collapsed="false">
      <c r="A128" s="16" t="n">
        <v>45257</v>
      </c>
      <c r="B128" s="17" t="s">
        <v>170</v>
      </c>
      <c r="C128" s="17" t="s">
        <v>50</v>
      </c>
      <c r="D128" s="17" t="s">
        <v>439</v>
      </c>
      <c r="E128" s="12" t="s">
        <v>88</v>
      </c>
      <c r="F128" s="12" t="n">
        <v>32291</v>
      </c>
      <c r="G128" s="11" t="n">
        <v>162</v>
      </c>
      <c r="H128" s="19"/>
      <c r="I128" s="19"/>
      <c r="J128" s="19" t="n">
        <v>140</v>
      </c>
      <c r="L128" s="16" t="n">
        <v>45282</v>
      </c>
      <c r="M128" s="17" t="s">
        <v>111</v>
      </c>
      <c r="N128" s="17" t="s">
        <v>113</v>
      </c>
      <c r="O128" s="17" t="s">
        <v>439</v>
      </c>
      <c r="P128" s="17" t="s">
        <v>88</v>
      </c>
      <c r="Q128" s="17" t="n">
        <v>33360</v>
      </c>
      <c r="R128" s="19" t="n">
        <v>162</v>
      </c>
      <c r="S128" s="19"/>
      <c r="T128" s="19"/>
      <c r="U128" s="19" t="n">
        <v>140</v>
      </c>
    </row>
    <row r="129" customFormat="false" ht="15" hidden="false" customHeight="false" outlineLevel="0" collapsed="false">
      <c r="A129" s="16" t="n">
        <v>45257</v>
      </c>
      <c r="B129" s="17" t="s">
        <v>170</v>
      </c>
      <c r="C129" s="17" t="s">
        <v>45</v>
      </c>
      <c r="D129" s="17" t="s">
        <v>439</v>
      </c>
      <c r="E129" s="17" t="s">
        <v>88</v>
      </c>
      <c r="F129" s="17" t="n">
        <v>32289</v>
      </c>
      <c r="G129" s="19" t="n">
        <v>162</v>
      </c>
      <c r="H129" s="19"/>
      <c r="I129" s="19"/>
      <c r="J129" s="19" t="n">
        <v>140</v>
      </c>
      <c r="L129" s="16" t="n">
        <v>45282</v>
      </c>
      <c r="M129" s="17" t="s">
        <v>116</v>
      </c>
      <c r="N129" s="17" t="s">
        <v>31</v>
      </c>
      <c r="O129" s="17" t="s">
        <v>439</v>
      </c>
      <c r="P129" s="17" t="s">
        <v>88</v>
      </c>
      <c r="Q129" s="17"/>
      <c r="R129" s="19" t="n">
        <v>162</v>
      </c>
      <c r="S129" s="19"/>
      <c r="T129" s="19"/>
      <c r="U129" s="19" t="n">
        <v>140</v>
      </c>
    </row>
    <row r="130" customFormat="false" ht="15" hidden="false" customHeight="false" outlineLevel="0" collapsed="false">
      <c r="A130" s="86" t="n">
        <v>45257</v>
      </c>
      <c r="B130" s="17" t="s">
        <v>170</v>
      </c>
      <c r="C130" s="17" t="s">
        <v>50</v>
      </c>
      <c r="D130" s="17" t="s">
        <v>439</v>
      </c>
      <c r="E130" s="17" t="s">
        <v>449</v>
      </c>
      <c r="F130" s="17" t="n">
        <v>32327</v>
      </c>
      <c r="G130" s="19" t="n">
        <v>162</v>
      </c>
      <c r="H130" s="19"/>
      <c r="I130" s="19"/>
      <c r="J130" s="19" t="n">
        <v>140</v>
      </c>
      <c r="L130" s="17" t="s">
        <v>226</v>
      </c>
      <c r="M130" s="17" t="s">
        <v>79</v>
      </c>
      <c r="N130" s="17" t="s">
        <v>33</v>
      </c>
      <c r="O130" s="17" t="s">
        <v>443</v>
      </c>
      <c r="P130" s="17" t="s">
        <v>88</v>
      </c>
      <c r="Q130" s="17" t="n">
        <v>33501</v>
      </c>
      <c r="R130" s="19" t="n">
        <v>162</v>
      </c>
      <c r="S130" s="19"/>
      <c r="T130" s="19"/>
      <c r="U130" s="19" t="n">
        <v>140</v>
      </c>
    </row>
    <row r="131" customFormat="false" ht="15" hidden="false" customHeight="false" outlineLevel="0" collapsed="false">
      <c r="A131" s="86" t="n">
        <v>45259</v>
      </c>
      <c r="B131" s="17" t="s">
        <v>457</v>
      </c>
      <c r="C131" s="17" t="s">
        <v>458</v>
      </c>
      <c r="D131" s="17" t="s">
        <v>439</v>
      </c>
      <c r="E131" s="17" t="s">
        <v>112</v>
      </c>
      <c r="F131" s="17" t="n">
        <v>32413</v>
      </c>
      <c r="G131" s="19" t="n">
        <v>594</v>
      </c>
      <c r="H131" s="19"/>
      <c r="I131" s="19"/>
      <c r="J131" s="19" t="n">
        <v>520</v>
      </c>
      <c r="L131" s="17" t="s">
        <v>226</v>
      </c>
      <c r="M131" s="17" t="s">
        <v>186</v>
      </c>
      <c r="N131" s="17" t="s">
        <v>60</v>
      </c>
      <c r="O131" s="17" t="s">
        <v>443</v>
      </c>
      <c r="P131" s="17" t="s">
        <v>88</v>
      </c>
      <c r="Q131" s="17"/>
      <c r="R131" s="19" t="n">
        <v>162</v>
      </c>
      <c r="S131" s="19"/>
      <c r="T131" s="19"/>
      <c r="U131" s="19" t="n">
        <v>140</v>
      </c>
    </row>
    <row r="132" customFormat="false" ht="15" hidden="false" customHeight="false" outlineLevel="0" collapsed="false">
      <c r="A132" s="86" t="n">
        <v>45260</v>
      </c>
      <c r="B132" s="17" t="s">
        <v>99</v>
      </c>
      <c r="C132" s="17" t="s">
        <v>38</v>
      </c>
      <c r="D132" s="17" t="s">
        <v>439</v>
      </c>
      <c r="E132" s="17" t="s">
        <v>112</v>
      </c>
      <c r="F132" s="17" t="n">
        <v>32459</v>
      </c>
      <c r="G132" s="19" t="n">
        <v>594</v>
      </c>
      <c r="H132" s="19"/>
      <c r="I132" s="19"/>
      <c r="J132" s="19" t="n">
        <v>520</v>
      </c>
      <c r="L132" s="17" t="s">
        <v>226</v>
      </c>
      <c r="M132" s="17" t="s">
        <v>111</v>
      </c>
      <c r="N132" s="17" t="s">
        <v>113</v>
      </c>
      <c r="O132" s="17" t="s">
        <v>443</v>
      </c>
      <c r="P132" s="17" t="s">
        <v>88</v>
      </c>
      <c r="Q132" s="17"/>
      <c r="R132" s="19" t="n">
        <v>162</v>
      </c>
      <c r="S132" s="19"/>
      <c r="T132" s="19"/>
      <c r="U132" s="19" t="n">
        <v>140</v>
      </c>
    </row>
    <row r="133" customFormat="false" ht="15" hidden="false" customHeight="false" outlineLevel="0" collapsed="false">
      <c r="A133" s="86"/>
      <c r="B133" s="17"/>
      <c r="C133" s="17"/>
      <c r="D133" s="17"/>
      <c r="E133" s="17"/>
      <c r="F133" s="17"/>
      <c r="G133" s="19"/>
      <c r="H133" s="19"/>
      <c r="I133" s="19"/>
      <c r="J133" s="19"/>
      <c r="L133" s="17" t="s">
        <v>227</v>
      </c>
      <c r="M133" s="17" t="s">
        <v>186</v>
      </c>
      <c r="N133" s="17" t="s">
        <v>60</v>
      </c>
      <c r="O133" s="17" t="s">
        <v>443</v>
      </c>
      <c r="P133" s="17" t="s">
        <v>88</v>
      </c>
      <c r="Q133" s="17"/>
      <c r="R133" s="19" t="n">
        <v>162</v>
      </c>
      <c r="S133" s="19"/>
      <c r="T133" s="19"/>
      <c r="U133" s="19" t="n">
        <v>140</v>
      </c>
    </row>
    <row r="134" customFormat="false" ht="15" hidden="false" customHeight="false" outlineLevel="0" collapsed="false">
      <c r="A134" s="86"/>
      <c r="B134" s="17"/>
      <c r="C134" s="17"/>
      <c r="D134" s="17"/>
      <c r="E134" s="17"/>
      <c r="F134" s="17"/>
      <c r="G134" s="19"/>
      <c r="H134" s="19"/>
      <c r="I134" s="19"/>
      <c r="J134" s="19"/>
      <c r="L134" s="17"/>
      <c r="M134" s="17"/>
      <c r="N134" s="17"/>
      <c r="O134" s="17"/>
      <c r="P134" s="17"/>
      <c r="Q134" s="17"/>
      <c r="R134" s="19"/>
      <c r="S134" s="19"/>
      <c r="T134" s="19"/>
      <c r="U134" s="19"/>
    </row>
    <row r="135" customFormat="false" ht="15" hidden="false" customHeight="false" outlineLevel="0" collapsed="false">
      <c r="A135" s="86"/>
      <c r="B135" s="17"/>
      <c r="C135" s="17"/>
      <c r="D135" s="17"/>
      <c r="E135" s="17"/>
      <c r="F135" s="17"/>
      <c r="G135" s="19"/>
      <c r="H135" s="19"/>
      <c r="I135" s="19"/>
      <c r="J135" s="19"/>
      <c r="L135" s="17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5" hidden="false" customHeight="false" outlineLevel="0" collapsed="false">
      <c r="A136" s="86"/>
      <c r="B136" s="17"/>
      <c r="C136" s="17"/>
      <c r="D136" s="17"/>
      <c r="E136" s="17"/>
      <c r="F136" s="17"/>
      <c r="G136" s="19"/>
      <c r="H136" s="19"/>
      <c r="I136" s="19"/>
      <c r="J136" s="19"/>
      <c r="L136" s="17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5" hidden="false" customHeight="false" outlineLevel="0" collapsed="false">
      <c r="A137" s="17"/>
      <c r="B137" s="17"/>
      <c r="C137" s="17"/>
      <c r="D137" s="17"/>
      <c r="E137" s="17"/>
      <c r="F137" s="21" t="s">
        <v>13</v>
      </c>
      <c r="G137" s="22" t="n">
        <f aca="false">SUM(G118:G132)</f>
        <v>5767.26</v>
      </c>
      <c r="H137" s="22" t="n">
        <f aca="false">SUM(H118:H130)</f>
        <v>0</v>
      </c>
      <c r="I137" s="22" t="n">
        <f aca="false">SUM(I118:I130)</f>
        <v>7760</v>
      </c>
      <c r="J137" s="22" t="n">
        <f aca="false">SUM(J118:J132)</f>
        <v>4950</v>
      </c>
      <c r="L137" s="17"/>
      <c r="M137" s="17"/>
      <c r="N137" s="17"/>
      <c r="O137" s="17"/>
      <c r="P137" s="17"/>
      <c r="Q137" s="21" t="s">
        <v>13</v>
      </c>
      <c r="R137" s="22" t="n">
        <f aca="false">SUM(R118:R130)</f>
        <v>2680.56</v>
      </c>
      <c r="S137" s="22" t="n">
        <f aca="false">SUM(S118:S130)</f>
        <v>0</v>
      </c>
      <c r="T137" s="22" t="n">
        <f aca="false">SUM(T118:T130)</f>
        <v>0</v>
      </c>
      <c r="U137" s="22" t="n">
        <f aca="false">R138-S137</f>
        <v>2653.7544</v>
      </c>
    </row>
    <row r="138" customFormat="false" ht="15" hidden="false" customHeight="false" outlineLevel="0" collapsed="false">
      <c r="A138" s="17"/>
      <c r="B138" s="200" t="s">
        <v>303</v>
      </c>
      <c r="C138" s="17"/>
      <c r="D138" s="17"/>
      <c r="E138" s="17"/>
      <c r="F138" s="21" t="s">
        <v>16</v>
      </c>
      <c r="G138" s="244" t="n">
        <f aca="false">G137*0.99</f>
        <v>5709.5874</v>
      </c>
      <c r="H138" s="17"/>
      <c r="I138" s="17"/>
      <c r="J138" s="17"/>
      <c r="L138" s="17"/>
      <c r="M138" s="200" t="s">
        <v>303</v>
      </c>
      <c r="N138" s="17"/>
      <c r="O138" s="17"/>
      <c r="P138" s="17"/>
      <c r="Q138" s="21" t="s">
        <v>16</v>
      </c>
      <c r="R138" s="21" t="n">
        <f aca="false">R137*0.99</f>
        <v>2653.7544</v>
      </c>
      <c r="S138" s="17"/>
      <c r="T138" s="17"/>
      <c r="U138" s="17"/>
    </row>
    <row r="139" customFormat="false" ht="15.75" hidden="false" customHeight="false" outlineLevel="0" collapsed="false">
      <c r="A139" s="17"/>
      <c r="B139" s="17"/>
      <c r="C139" s="17"/>
      <c r="D139" s="17"/>
      <c r="E139" s="17"/>
      <c r="F139" s="128" t="s">
        <v>17</v>
      </c>
      <c r="G139" s="128"/>
      <c r="H139" s="128"/>
      <c r="I139" s="211" t="n">
        <f aca="false">G138-J137</f>
        <v>759.5874</v>
      </c>
      <c r="L139" s="17"/>
      <c r="M139" s="17"/>
      <c r="N139" s="17"/>
      <c r="O139" s="17"/>
      <c r="P139" s="17"/>
      <c r="Q139" s="128" t="s">
        <v>17</v>
      </c>
      <c r="R139" s="128"/>
      <c r="S139" s="128"/>
      <c r="T139" s="211" t="n">
        <f aca="false">R138-T137</f>
        <v>2653.7544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50" t="s">
        <v>0</v>
      </c>
      <c r="D1" s="250"/>
      <c r="E1" s="250"/>
      <c r="M1" s="250" t="s">
        <v>1</v>
      </c>
      <c r="N1" s="250"/>
      <c r="O1" s="250"/>
    </row>
    <row r="2" customFormat="false" ht="15" hidden="false" customHeight="false" outlineLevel="0" collapsed="false">
      <c r="A2" s="5" t="s">
        <v>2</v>
      </c>
      <c r="B2" s="5" t="s">
        <v>459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460</v>
      </c>
      <c r="I2" s="5" t="s">
        <v>292</v>
      </c>
      <c r="K2" s="5" t="s">
        <v>2</v>
      </c>
      <c r="L2" s="5" t="s">
        <v>459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460</v>
      </c>
      <c r="S2" s="5" t="s">
        <v>292</v>
      </c>
    </row>
    <row r="3" customFormat="false" ht="15" hidden="false" customHeight="false" outlineLevel="0" collapsed="false">
      <c r="A3" s="8" t="s">
        <v>461</v>
      </c>
      <c r="B3" s="12" t="s">
        <v>115</v>
      </c>
      <c r="C3" s="12" t="s">
        <v>45</v>
      </c>
      <c r="D3" s="12" t="s">
        <v>462</v>
      </c>
      <c r="E3" s="12" t="s">
        <v>463</v>
      </c>
      <c r="F3" s="12" t="n">
        <v>164058</v>
      </c>
      <c r="G3" s="28" t="n">
        <v>300</v>
      </c>
      <c r="H3" s="28"/>
      <c r="I3" s="251" t="n">
        <v>285</v>
      </c>
      <c r="K3" s="8"/>
      <c r="L3" s="12"/>
      <c r="M3" s="12"/>
      <c r="N3" s="12"/>
      <c r="O3" s="12"/>
      <c r="P3" s="12"/>
      <c r="Q3" s="28"/>
      <c r="R3" s="28"/>
      <c r="S3" s="251"/>
    </row>
    <row r="4" customFormat="false" ht="15" hidden="false" customHeight="false" outlineLevel="0" collapsed="false">
      <c r="A4" s="8"/>
      <c r="B4" s="12"/>
      <c r="C4" s="12"/>
      <c r="D4" s="12"/>
      <c r="E4" s="12"/>
      <c r="F4" s="12"/>
      <c r="G4" s="28"/>
      <c r="H4" s="28"/>
      <c r="I4" s="251"/>
      <c r="K4" s="8"/>
      <c r="L4" s="12"/>
      <c r="M4" s="12"/>
      <c r="N4" s="12"/>
      <c r="O4" s="12"/>
      <c r="P4" s="12"/>
      <c r="Q4" s="28"/>
      <c r="R4" s="28"/>
      <c r="S4" s="251"/>
    </row>
    <row r="5" customFormat="false" ht="15" hidden="false" customHeight="false" outlineLevel="0" collapsed="false">
      <c r="A5" s="8"/>
      <c r="B5" s="12"/>
      <c r="C5" s="12"/>
      <c r="D5" s="12"/>
      <c r="E5" s="12"/>
      <c r="F5" s="12"/>
      <c r="G5" s="28"/>
      <c r="H5" s="28"/>
      <c r="I5" s="251"/>
      <c r="K5" s="8"/>
      <c r="L5" s="12"/>
      <c r="M5" s="12"/>
      <c r="N5" s="12"/>
      <c r="O5" s="12"/>
      <c r="P5" s="12"/>
      <c r="Q5" s="28"/>
      <c r="R5" s="28"/>
      <c r="S5" s="251"/>
    </row>
    <row r="6" customFormat="false" ht="15" hidden="false" customHeight="false" outlineLevel="0" collapsed="false">
      <c r="A6" s="8"/>
      <c r="B6" s="12"/>
      <c r="C6" s="12"/>
      <c r="D6" s="12"/>
      <c r="E6" s="12"/>
      <c r="F6" s="12"/>
      <c r="G6" s="28"/>
      <c r="H6" s="28"/>
      <c r="I6" s="251"/>
      <c r="K6" s="8"/>
      <c r="L6" s="12"/>
      <c r="M6" s="12"/>
      <c r="N6" s="12"/>
      <c r="O6" s="12"/>
      <c r="P6" s="12"/>
      <c r="Q6" s="28"/>
      <c r="R6" s="28"/>
      <c r="S6" s="251"/>
    </row>
    <row r="7" customFormat="false" ht="15" hidden="false" customHeight="false" outlineLevel="0" collapsed="false">
      <c r="A7" s="8"/>
      <c r="B7" s="12"/>
      <c r="C7" s="12"/>
      <c r="D7" s="12"/>
      <c r="E7" s="12"/>
      <c r="F7" s="12"/>
      <c r="G7" s="28"/>
      <c r="H7" s="28"/>
      <c r="I7" s="251"/>
      <c r="K7" s="8"/>
      <c r="L7" s="12"/>
      <c r="M7" s="12"/>
      <c r="N7" s="12"/>
      <c r="O7" s="12"/>
      <c r="P7" s="12"/>
      <c r="Q7" s="28"/>
      <c r="R7" s="28"/>
      <c r="S7" s="251"/>
    </row>
    <row r="8" customFormat="false" ht="15" hidden="false" customHeight="false" outlineLevel="0" collapsed="false">
      <c r="A8" s="8"/>
      <c r="B8" s="12"/>
      <c r="C8" s="12"/>
      <c r="D8" s="12"/>
      <c r="E8" s="12"/>
      <c r="F8" s="12"/>
      <c r="G8" s="28"/>
      <c r="H8" s="28"/>
      <c r="I8" s="251"/>
      <c r="K8" s="8"/>
      <c r="L8" s="12"/>
      <c r="M8" s="12"/>
      <c r="N8" s="12"/>
      <c r="O8" s="12"/>
      <c r="P8" s="12"/>
      <c r="Q8" s="28"/>
      <c r="R8" s="28"/>
      <c r="S8" s="251"/>
    </row>
    <row r="9" customFormat="false" ht="15" hidden="false" customHeight="false" outlineLevel="0" collapsed="false">
      <c r="A9" s="8"/>
      <c r="B9" s="12"/>
      <c r="C9" s="12"/>
      <c r="D9" s="12"/>
      <c r="E9" s="12"/>
      <c r="F9" s="12"/>
      <c r="G9" s="28"/>
      <c r="H9" s="28"/>
      <c r="I9" s="251"/>
      <c r="K9" s="8"/>
      <c r="L9" s="12"/>
      <c r="M9" s="12"/>
      <c r="N9" s="12"/>
      <c r="O9" s="12"/>
      <c r="P9" s="12"/>
      <c r="Q9" s="28"/>
      <c r="R9" s="28"/>
      <c r="S9" s="251"/>
    </row>
    <row r="10" customFormat="false" ht="15" hidden="false" customHeight="false" outlineLevel="0" collapsed="false">
      <c r="A10" s="8"/>
      <c r="B10" s="12"/>
      <c r="C10" s="12"/>
      <c r="D10" s="12"/>
      <c r="E10" s="12"/>
      <c r="F10" s="12"/>
      <c r="G10" s="28"/>
      <c r="H10" s="28"/>
      <c r="I10" s="251"/>
      <c r="K10" s="8"/>
      <c r="L10" s="12"/>
      <c r="M10" s="12"/>
      <c r="N10" s="12"/>
      <c r="O10" s="12"/>
      <c r="P10" s="12"/>
      <c r="Q10" s="28"/>
      <c r="R10" s="28"/>
      <c r="S10" s="251"/>
    </row>
    <row r="11" customFormat="false" ht="15" hidden="false" customHeight="false" outlineLevel="0" collapsed="false">
      <c r="A11" s="8"/>
      <c r="B11" s="12"/>
      <c r="C11" s="12"/>
      <c r="D11" s="12"/>
      <c r="E11" s="12"/>
      <c r="F11" s="12"/>
      <c r="G11" s="28"/>
      <c r="H11" s="28"/>
      <c r="I11" s="251"/>
      <c r="K11" s="8"/>
      <c r="L11" s="12"/>
      <c r="M11" s="12"/>
      <c r="N11" s="12"/>
      <c r="O11" s="12"/>
      <c r="P11" s="12"/>
      <c r="Q11" s="28"/>
      <c r="R11" s="28"/>
      <c r="S11" s="251"/>
    </row>
    <row r="12" customFormat="false" ht="15" hidden="false" customHeight="false" outlineLevel="0" collapsed="false">
      <c r="A12" s="8"/>
      <c r="B12" s="12"/>
      <c r="C12" s="12"/>
      <c r="D12" s="12"/>
      <c r="E12" s="12"/>
      <c r="F12" s="12"/>
      <c r="G12" s="28"/>
      <c r="H12" s="28"/>
      <c r="I12" s="251"/>
      <c r="K12" s="8"/>
      <c r="L12" s="12"/>
      <c r="M12" s="12"/>
      <c r="N12" s="12"/>
      <c r="O12" s="12"/>
      <c r="P12" s="12"/>
      <c r="Q12" s="28"/>
      <c r="R12" s="28"/>
      <c r="S12" s="251"/>
    </row>
    <row r="13" customFormat="false" ht="15" hidden="false" customHeight="false" outlineLevel="0" collapsed="false">
      <c r="A13" s="8"/>
      <c r="B13" s="12"/>
      <c r="C13" s="12"/>
      <c r="D13" s="12"/>
      <c r="E13" s="12"/>
      <c r="F13" s="12"/>
      <c r="G13" s="28"/>
      <c r="H13" s="28"/>
      <c r="I13" s="251"/>
      <c r="K13" s="8"/>
      <c r="L13" s="12"/>
      <c r="M13" s="12"/>
      <c r="N13" s="12"/>
      <c r="O13" s="12"/>
      <c r="P13" s="12"/>
      <c r="Q13" s="28"/>
      <c r="R13" s="28"/>
      <c r="S13" s="251"/>
    </row>
    <row r="14" customFormat="false" ht="15" hidden="false" customHeight="false" outlineLevel="0" collapsed="false">
      <c r="A14" s="8"/>
      <c r="B14" s="12"/>
      <c r="C14" s="12"/>
      <c r="D14" s="12"/>
      <c r="E14" s="12"/>
      <c r="F14" s="12"/>
      <c r="G14" s="28"/>
      <c r="H14" s="28"/>
      <c r="I14" s="251"/>
      <c r="K14" s="8"/>
      <c r="L14" s="12"/>
      <c r="M14" s="12"/>
      <c r="N14" s="12"/>
      <c r="O14" s="12"/>
      <c r="P14" s="12"/>
      <c r="Q14" s="28"/>
      <c r="R14" s="28"/>
      <c r="S14" s="251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28"/>
      <c r="H15" s="28"/>
      <c r="I15" s="251"/>
      <c r="K15" s="8"/>
      <c r="L15" s="12"/>
      <c r="M15" s="12"/>
      <c r="N15" s="12"/>
      <c r="O15" s="12"/>
      <c r="P15" s="12"/>
      <c r="Q15" s="28"/>
      <c r="R15" s="28"/>
      <c r="S15" s="251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28"/>
      <c r="H16" s="28"/>
      <c r="I16" s="251"/>
      <c r="K16" s="8"/>
      <c r="L16" s="12"/>
      <c r="M16" s="12"/>
      <c r="N16" s="12"/>
      <c r="O16" s="12"/>
      <c r="P16" s="12"/>
      <c r="Q16" s="28"/>
      <c r="R16" s="28"/>
      <c r="S16" s="251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28"/>
      <c r="H17" s="28"/>
      <c r="I17" s="251"/>
      <c r="K17" s="8"/>
      <c r="L17" s="12"/>
      <c r="M17" s="12"/>
      <c r="N17" s="12"/>
      <c r="O17" s="12"/>
      <c r="P17" s="12"/>
      <c r="Q17" s="28"/>
      <c r="R17" s="28"/>
      <c r="S17" s="251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28"/>
      <c r="H18" s="28"/>
      <c r="I18" s="251"/>
      <c r="K18" s="8"/>
      <c r="L18" s="12"/>
      <c r="M18" s="12"/>
      <c r="N18" s="12"/>
      <c r="O18" s="12"/>
      <c r="P18" s="12"/>
      <c r="Q18" s="28"/>
      <c r="R18" s="28"/>
      <c r="S18" s="251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28"/>
      <c r="H19" s="28"/>
      <c r="I19" s="251"/>
      <c r="K19" s="8"/>
      <c r="L19" s="12"/>
      <c r="M19" s="12"/>
      <c r="N19" s="12"/>
      <c r="O19" s="12"/>
      <c r="P19" s="12"/>
      <c r="Q19" s="28"/>
      <c r="R19" s="28"/>
      <c r="S19" s="251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28"/>
      <c r="H20" s="28"/>
      <c r="I20" s="251"/>
      <c r="K20" s="8"/>
      <c r="L20" s="12"/>
      <c r="M20" s="12"/>
      <c r="N20" s="12"/>
      <c r="O20" s="12"/>
      <c r="P20" s="12"/>
      <c r="Q20" s="28"/>
      <c r="R20" s="28"/>
      <c r="S20" s="251"/>
    </row>
    <row r="21" customFormat="false" ht="15" hidden="false" customHeight="false" outlineLevel="0" collapsed="false">
      <c r="A21" s="16"/>
      <c r="B21" s="17"/>
      <c r="C21" s="17"/>
      <c r="D21" s="17"/>
      <c r="E21" s="17"/>
      <c r="F21" s="17"/>
      <c r="G21" s="251"/>
      <c r="H21" s="251"/>
      <c r="I21" s="251"/>
      <c r="K21" s="16"/>
      <c r="L21" s="17"/>
      <c r="M21" s="17"/>
      <c r="N21" s="17"/>
      <c r="O21" s="17"/>
      <c r="P21" s="17"/>
      <c r="Q21" s="251"/>
      <c r="R21" s="251"/>
      <c r="S21" s="251"/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251"/>
      <c r="H22" s="251"/>
      <c r="I22" s="251"/>
      <c r="K22" s="16"/>
      <c r="L22" s="17"/>
      <c r="M22" s="17"/>
      <c r="N22" s="17"/>
      <c r="O22" s="17"/>
      <c r="P22" s="17"/>
      <c r="Q22" s="251"/>
      <c r="R22" s="251"/>
      <c r="S22" s="251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251"/>
      <c r="H23" s="251"/>
      <c r="I23" s="251"/>
      <c r="K23" s="86"/>
      <c r="L23" s="17"/>
      <c r="M23" s="17"/>
      <c r="N23" s="17"/>
      <c r="O23" s="17"/>
      <c r="P23" s="17"/>
      <c r="Q23" s="251"/>
      <c r="R23" s="251"/>
      <c r="S23" s="25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251"/>
      <c r="H24" s="251"/>
      <c r="I24" s="251"/>
      <c r="K24" s="16"/>
      <c r="L24" s="17"/>
      <c r="M24" s="17"/>
      <c r="N24" s="17"/>
      <c r="O24" s="17"/>
      <c r="P24" s="17"/>
      <c r="Q24" s="251"/>
      <c r="R24" s="251"/>
      <c r="S24" s="25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9"/>
      <c r="G25" s="251"/>
      <c r="H25" s="251"/>
      <c r="I25" s="251"/>
      <c r="K25" s="16"/>
      <c r="L25" s="17"/>
      <c r="M25" s="17"/>
      <c r="N25" s="17"/>
      <c r="O25" s="17"/>
      <c r="P25" s="17"/>
      <c r="Q25" s="251"/>
      <c r="R25" s="251"/>
      <c r="S25" s="25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22" t="s">
        <v>13</v>
      </c>
      <c r="G26" s="22" t="n">
        <f aca="false">SUM(G3:G25)</f>
        <v>300</v>
      </c>
      <c r="H26" s="22" t="n">
        <f aca="false">SUM(H19:H25)</f>
        <v>0</v>
      </c>
      <c r="I26" s="22" t="n">
        <f aca="false">SUM(I3:I25)</f>
        <v>285</v>
      </c>
      <c r="K26" s="16"/>
      <c r="L26" s="17"/>
      <c r="M26" s="17"/>
      <c r="N26" s="17"/>
      <c r="O26" s="17"/>
      <c r="P26" s="22" t="s">
        <v>13</v>
      </c>
      <c r="Q26" s="22" t="n">
        <f aca="false">SUM(Q3:Q25)</f>
        <v>0</v>
      </c>
      <c r="R26" s="22" t="n">
        <f aca="false">SUM(R19:R25)</f>
        <v>0</v>
      </c>
      <c r="S26" s="22" t="n">
        <f aca="false">SUM(S3:S25)</f>
        <v>0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22" t="s">
        <v>16</v>
      </c>
      <c r="G27" s="22" t="n">
        <f aca="false">G26*0.99</f>
        <v>297</v>
      </c>
      <c r="H27" s="19"/>
      <c r="I27" s="19"/>
      <c r="K27" s="16"/>
      <c r="L27" s="17"/>
      <c r="M27" s="17"/>
      <c r="N27" s="17"/>
      <c r="O27" s="17"/>
      <c r="P27" s="22" t="s">
        <v>16</v>
      </c>
      <c r="Q27" s="22" t="n">
        <f aca="false">Q26*0.99</f>
        <v>0</v>
      </c>
      <c r="R27" s="19"/>
      <c r="S27" s="19"/>
    </row>
    <row r="28" customFormat="false" ht="15.75" hidden="false" customHeight="false" outlineLevel="0" collapsed="false">
      <c r="F28" s="26" t="s">
        <v>17</v>
      </c>
      <c r="G28" s="26"/>
      <c r="H28" s="26"/>
      <c r="I28" s="211" t="n">
        <f aca="false">G27-I26</f>
        <v>12</v>
      </c>
      <c r="P28" s="26" t="s">
        <v>17</v>
      </c>
      <c r="Q28" s="26"/>
      <c r="R28" s="26"/>
      <c r="S28" s="211" t="n">
        <f aca="false">Q27-S26</f>
        <v>0</v>
      </c>
    </row>
    <row r="34" customFormat="false" ht="26.25" hidden="false" customHeight="false" outlineLevel="0" collapsed="false">
      <c r="C34" s="250" t="s">
        <v>18</v>
      </c>
      <c r="D34" s="250"/>
      <c r="E34" s="250"/>
      <c r="M34" s="250" t="s">
        <v>19</v>
      </c>
      <c r="N34" s="250"/>
      <c r="O34" s="250"/>
    </row>
    <row r="35" customFormat="false" ht="15" hidden="false" customHeight="false" outlineLevel="0" collapsed="false">
      <c r="A35" s="5" t="s">
        <v>2</v>
      </c>
      <c r="B35" s="5" t="s">
        <v>459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460</v>
      </c>
      <c r="I35" s="5" t="s">
        <v>292</v>
      </c>
      <c r="K35" s="5" t="s">
        <v>2</v>
      </c>
      <c r="L35" s="5" t="s">
        <v>459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460</v>
      </c>
      <c r="S35" s="5" t="s">
        <v>292</v>
      </c>
      <c r="T35" s="38" t="s">
        <v>248</v>
      </c>
      <c r="V35" s="30"/>
      <c r="W35" s="30"/>
      <c r="X35" s="30"/>
      <c r="Y35" s="30"/>
      <c r="Z35" s="30"/>
      <c r="AA35" s="30"/>
      <c r="AB35" s="30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K36" s="8"/>
      <c r="L36" s="12"/>
      <c r="M36" s="12"/>
      <c r="N36" s="12"/>
      <c r="O36" s="12"/>
      <c r="P36" s="12"/>
      <c r="Q36" s="28"/>
      <c r="R36" s="28"/>
      <c r="S36" s="251"/>
      <c r="T36" s="0" t="n">
        <v>512</v>
      </c>
      <c r="V36" s="1"/>
      <c r="AB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K37" s="8"/>
      <c r="L37" s="12"/>
      <c r="M37" s="12"/>
      <c r="N37" s="12"/>
      <c r="O37" s="12"/>
      <c r="P37" s="12"/>
      <c r="Q37" s="28"/>
      <c r="R37" s="28"/>
      <c r="S37" s="251"/>
      <c r="T37" s="0" t="n">
        <v>512</v>
      </c>
      <c r="V37" s="1"/>
      <c r="AB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9"/>
      <c r="H38" s="19"/>
      <c r="I38" s="19"/>
      <c r="K38" s="8"/>
      <c r="L38" s="12"/>
      <c r="M38" s="12"/>
      <c r="N38" s="12"/>
      <c r="O38" s="12"/>
      <c r="P38" s="12"/>
      <c r="Q38" s="28"/>
      <c r="R38" s="28"/>
      <c r="S38" s="251"/>
      <c r="T38" s="0" t="n">
        <v>512</v>
      </c>
      <c r="V38" s="1"/>
      <c r="AB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9"/>
      <c r="H39" s="19"/>
      <c r="I39" s="19"/>
      <c r="K39" s="8"/>
      <c r="L39" s="12"/>
      <c r="M39" s="12"/>
      <c r="N39" s="12"/>
      <c r="O39" s="12"/>
      <c r="P39" s="12"/>
      <c r="Q39" s="28"/>
      <c r="R39" s="28"/>
      <c r="S39" s="251"/>
      <c r="T39" s="0" t="n">
        <v>512</v>
      </c>
      <c r="V39" s="1"/>
      <c r="AB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9"/>
      <c r="H40" s="19"/>
      <c r="I40" s="19"/>
      <c r="K40" s="8"/>
      <c r="L40" s="12"/>
      <c r="M40" s="12"/>
      <c r="N40" s="12"/>
      <c r="O40" s="12"/>
      <c r="P40" s="12"/>
      <c r="Q40" s="28"/>
      <c r="R40" s="28"/>
      <c r="S40" s="251"/>
      <c r="T40" s="0" t="n">
        <v>512</v>
      </c>
      <c r="V40" s="1"/>
      <c r="AB40" s="76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9"/>
      <c r="I41" s="19"/>
      <c r="K41" s="8"/>
      <c r="L41" s="12"/>
      <c r="M41" s="12"/>
      <c r="N41" s="12"/>
      <c r="O41" s="12"/>
      <c r="P41" s="12"/>
      <c r="Q41" s="28"/>
      <c r="R41" s="28"/>
      <c r="S41" s="251"/>
      <c r="T41" s="0" t="n">
        <v>512</v>
      </c>
      <c r="V41" s="1"/>
      <c r="AB41" s="76"/>
    </row>
    <row r="42" customFormat="false" ht="15" hidden="false" customHeight="false" outlineLevel="0" collapsed="false">
      <c r="A42" s="8"/>
      <c r="B42" s="12"/>
      <c r="C42" s="12"/>
      <c r="D42" s="12"/>
      <c r="E42" s="12"/>
      <c r="F42" s="12"/>
      <c r="G42" s="11"/>
      <c r="H42" s="11"/>
      <c r="I42" s="19"/>
      <c r="K42" s="8"/>
      <c r="L42" s="12"/>
      <c r="M42" s="12"/>
      <c r="N42" s="12"/>
      <c r="O42" s="12"/>
      <c r="P42" s="12"/>
      <c r="Q42" s="28"/>
      <c r="R42" s="28"/>
      <c r="S42" s="251"/>
      <c r="T42" s="0" t="n">
        <v>512</v>
      </c>
      <c r="V42" s="1"/>
      <c r="AB42" s="7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11"/>
      <c r="H43" s="11"/>
      <c r="I43" s="19"/>
      <c r="K43" s="8"/>
      <c r="L43" s="12"/>
      <c r="M43" s="12"/>
      <c r="N43" s="12"/>
      <c r="O43" s="12"/>
      <c r="P43" s="12"/>
      <c r="Q43" s="28"/>
      <c r="R43" s="28"/>
      <c r="S43" s="251"/>
      <c r="T43" s="0" t="n">
        <v>512</v>
      </c>
      <c r="V43" s="1"/>
      <c r="AB43" s="76"/>
    </row>
    <row r="44" customFormat="false" ht="15" hidden="false" customHeight="false" outlineLevel="0" collapsed="false">
      <c r="A44" s="8"/>
      <c r="B44" s="12"/>
      <c r="C44" s="12"/>
      <c r="D44" s="12"/>
      <c r="E44" s="12"/>
      <c r="F44" s="12"/>
      <c r="G44" s="11"/>
      <c r="H44" s="11"/>
      <c r="I44" s="19"/>
      <c r="K44" s="8"/>
      <c r="L44" s="12"/>
      <c r="M44" s="12"/>
      <c r="N44" s="12"/>
      <c r="O44" s="12"/>
      <c r="P44" s="12"/>
      <c r="Q44" s="28"/>
      <c r="R44" s="28"/>
      <c r="S44" s="251"/>
      <c r="T44" s="0" t="n">
        <v>512</v>
      </c>
      <c r="V44" s="1"/>
      <c r="AB44" s="7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11"/>
      <c r="H45" s="11"/>
      <c r="I45" s="19"/>
      <c r="K45" s="8"/>
      <c r="L45" s="12"/>
      <c r="M45" s="12"/>
      <c r="N45" s="12"/>
      <c r="O45" s="12"/>
      <c r="P45" s="12"/>
      <c r="Q45" s="28"/>
      <c r="R45" s="28"/>
      <c r="S45" s="251"/>
      <c r="T45" s="0" t="s">
        <v>464</v>
      </c>
      <c r="V45" s="1"/>
      <c r="AB45" s="7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11"/>
      <c r="H46" s="11"/>
      <c r="I46" s="19"/>
      <c r="K46" s="8"/>
      <c r="L46" s="12"/>
      <c r="M46" s="12"/>
      <c r="N46" s="12"/>
      <c r="O46" s="12"/>
      <c r="P46" s="12"/>
      <c r="Q46" s="28"/>
      <c r="R46" s="28"/>
      <c r="S46" s="251"/>
      <c r="T46" s="0" t="n">
        <v>512</v>
      </c>
      <c r="V46" s="1"/>
      <c r="AB46" s="7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11"/>
      <c r="H47" s="11"/>
      <c r="I47" s="19"/>
      <c r="K47" s="8"/>
      <c r="L47" s="12"/>
      <c r="M47" s="12"/>
      <c r="N47" s="12"/>
      <c r="O47" s="12"/>
      <c r="P47" s="12"/>
      <c r="Q47" s="28"/>
      <c r="R47" s="28"/>
      <c r="S47" s="251"/>
      <c r="T47" s="0" t="n">
        <v>512</v>
      </c>
      <c r="V47" s="1"/>
      <c r="AB47" s="7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11"/>
      <c r="H48" s="11"/>
      <c r="I48" s="19"/>
      <c r="K48" s="8"/>
      <c r="L48" s="12"/>
      <c r="M48" s="12"/>
      <c r="N48" s="12"/>
      <c r="O48" s="12"/>
      <c r="P48" s="12"/>
      <c r="Q48" s="28"/>
      <c r="R48" s="28"/>
      <c r="S48" s="251"/>
      <c r="T48" s="0" t="n">
        <v>512</v>
      </c>
      <c r="V48" s="1"/>
      <c r="AB48" s="7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11"/>
      <c r="H49" s="11"/>
      <c r="I49" s="19"/>
      <c r="K49" s="8"/>
      <c r="L49" s="12"/>
      <c r="M49" s="12"/>
      <c r="N49" s="12"/>
      <c r="O49" s="12"/>
      <c r="P49" s="12"/>
      <c r="Q49" s="28"/>
      <c r="R49" s="28"/>
      <c r="S49" s="251"/>
      <c r="T49" s="0" t="n">
        <v>512</v>
      </c>
      <c r="V49" s="1"/>
      <c r="AB49" s="7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11"/>
      <c r="H50" s="11"/>
      <c r="I50" s="19"/>
      <c r="K50" s="8"/>
      <c r="L50" s="12"/>
      <c r="M50" s="12"/>
      <c r="N50" s="12"/>
      <c r="O50" s="12"/>
      <c r="P50" s="12"/>
      <c r="Q50" s="28"/>
      <c r="R50" s="28"/>
      <c r="S50" s="251"/>
      <c r="AB50" s="7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11"/>
      <c r="H51" s="11"/>
      <c r="I51" s="19"/>
      <c r="K51" s="8"/>
      <c r="L51" s="12"/>
      <c r="M51" s="12"/>
      <c r="N51" s="12"/>
      <c r="O51" s="12"/>
      <c r="P51" s="12"/>
      <c r="Q51" s="28"/>
      <c r="R51" s="28"/>
      <c r="S51" s="251"/>
      <c r="Y51" s="0" t="n">
        <v>20</v>
      </c>
    </row>
    <row r="52" customFormat="false" ht="15" hidden="false" customHeight="false" outlineLevel="0" collapsed="false">
      <c r="A52" s="8"/>
      <c r="B52" s="12"/>
      <c r="C52" s="12"/>
      <c r="D52" s="12"/>
      <c r="E52" s="12"/>
      <c r="F52" s="12"/>
      <c r="G52" s="11"/>
      <c r="H52" s="11"/>
      <c r="I52" s="19"/>
      <c r="K52" s="8"/>
      <c r="L52" s="12"/>
      <c r="M52" s="12"/>
      <c r="N52" s="12"/>
      <c r="O52" s="12"/>
      <c r="P52" s="12"/>
      <c r="Q52" s="28"/>
      <c r="R52" s="28"/>
      <c r="S52" s="251"/>
      <c r="Y52" s="0" t="n">
        <v>20</v>
      </c>
    </row>
    <row r="53" customFormat="false" ht="15" hidden="false" customHeight="false" outlineLevel="0" collapsed="false">
      <c r="A53" s="8"/>
      <c r="B53" s="12"/>
      <c r="C53" s="12"/>
      <c r="D53" s="12"/>
      <c r="E53" s="12"/>
      <c r="F53" s="12"/>
      <c r="G53" s="11"/>
      <c r="H53" s="11"/>
      <c r="I53" s="19"/>
      <c r="K53" s="8"/>
      <c r="L53" s="12"/>
      <c r="M53" s="12"/>
      <c r="N53" s="12"/>
      <c r="O53" s="12"/>
      <c r="P53" s="12"/>
      <c r="Q53" s="28"/>
      <c r="R53" s="28"/>
      <c r="S53" s="251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K54" s="16"/>
      <c r="L54" s="17"/>
      <c r="M54" s="17"/>
      <c r="N54" s="17"/>
      <c r="O54" s="17"/>
      <c r="P54" s="17"/>
      <c r="Q54" s="251"/>
      <c r="R54" s="251"/>
      <c r="S54" s="251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K55" s="16"/>
      <c r="L55" s="17"/>
      <c r="M55" s="17"/>
      <c r="N55" s="17"/>
      <c r="O55" s="17"/>
      <c r="P55" s="17"/>
      <c r="Q55" s="251"/>
      <c r="R55" s="251"/>
      <c r="S55" s="251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K56" s="16"/>
      <c r="L56" s="17"/>
      <c r="M56" s="17"/>
      <c r="N56" s="17"/>
      <c r="O56" s="17"/>
      <c r="P56" s="17"/>
      <c r="Q56" s="251"/>
      <c r="R56" s="251"/>
      <c r="S56" s="251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K57" s="16"/>
      <c r="L57" s="17"/>
      <c r="M57" s="17"/>
      <c r="N57" s="17"/>
      <c r="O57" s="17"/>
      <c r="P57" s="17"/>
      <c r="Q57" s="251"/>
      <c r="R57" s="251"/>
      <c r="S57" s="251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K58" s="16"/>
      <c r="L58" s="17"/>
      <c r="M58" s="17"/>
      <c r="N58" s="17"/>
      <c r="O58" s="17"/>
      <c r="P58" s="17"/>
      <c r="Q58" s="251"/>
      <c r="R58" s="251"/>
      <c r="S58" s="251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K59" s="16"/>
      <c r="L59" s="17"/>
      <c r="M59" s="17"/>
      <c r="N59" s="17"/>
      <c r="O59" s="17"/>
      <c r="P59" s="17"/>
      <c r="Q59" s="251"/>
      <c r="R59" s="251"/>
      <c r="S59" s="251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9"/>
      <c r="H60" s="19"/>
      <c r="I60" s="19"/>
      <c r="K60" s="16"/>
      <c r="L60" s="17"/>
      <c r="M60" s="17"/>
      <c r="N60" s="17"/>
      <c r="O60" s="17"/>
      <c r="P60" s="17"/>
      <c r="Q60" s="251"/>
      <c r="R60" s="251"/>
      <c r="S60" s="251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9"/>
      <c r="H61" s="19"/>
      <c r="I61" s="19"/>
      <c r="K61" s="16"/>
      <c r="L61" s="17"/>
      <c r="M61" s="17"/>
      <c r="N61" s="17"/>
      <c r="O61" s="17"/>
      <c r="P61" s="17"/>
      <c r="Q61" s="251"/>
      <c r="R61" s="251"/>
      <c r="S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9"/>
      <c r="H62" s="19"/>
      <c r="I62" s="19"/>
      <c r="K62" s="16"/>
      <c r="L62" s="17"/>
      <c r="M62" s="17"/>
      <c r="N62" s="17"/>
      <c r="O62" s="17"/>
      <c r="P62" s="17"/>
      <c r="Q62" s="251"/>
      <c r="R62" s="251"/>
      <c r="S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9"/>
      <c r="G63" s="19"/>
      <c r="H63" s="19"/>
      <c r="I63" s="19"/>
      <c r="K63" s="16"/>
      <c r="L63" s="17"/>
      <c r="M63" s="17"/>
      <c r="N63" s="17"/>
      <c r="O63" s="17"/>
      <c r="P63" s="19"/>
      <c r="Q63" s="251"/>
      <c r="R63" s="251"/>
      <c r="S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2" t="s">
        <v>13</v>
      </c>
      <c r="G64" s="22" t="n">
        <f aca="false">SUM(G36:G63)</f>
        <v>0</v>
      </c>
      <c r="H64" s="22" t="n">
        <f aca="false">SUM(H36:H63)</f>
        <v>0</v>
      </c>
      <c r="I64" s="22" t="n">
        <f aca="false">SUM(I36:I63)</f>
        <v>0</v>
      </c>
      <c r="K64" s="16"/>
      <c r="L64" s="17"/>
      <c r="M64" s="17"/>
      <c r="N64" s="17"/>
      <c r="O64" s="17"/>
      <c r="P64" s="22" t="s">
        <v>13</v>
      </c>
      <c r="Q64" s="22" t="n">
        <f aca="false">SUM(Q36:Q63)</f>
        <v>0</v>
      </c>
      <c r="R64" s="22" t="n">
        <f aca="false">SUM(R36:R63)</f>
        <v>0</v>
      </c>
      <c r="S64" s="22" t="n">
        <f aca="false">SUM(S36:S63)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2" t="s">
        <v>16</v>
      </c>
      <c r="G65" s="22" t="n">
        <f aca="false">G64*0.99</f>
        <v>0</v>
      </c>
      <c r="H65" s="19"/>
      <c r="I65" s="19"/>
      <c r="K65" s="16"/>
      <c r="L65" s="17"/>
      <c r="M65" s="17"/>
      <c r="N65" s="17"/>
      <c r="O65" s="17"/>
      <c r="P65" s="22" t="s">
        <v>16</v>
      </c>
      <c r="Q65" s="22" t="n">
        <f aca="false">Q64*0.99</f>
        <v>0</v>
      </c>
      <c r="R65" s="19"/>
      <c r="S65" s="19"/>
    </row>
    <row r="66" customFormat="false" ht="15.75" hidden="false" customHeight="false" outlineLevel="0" collapsed="false">
      <c r="F66" s="26" t="s">
        <v>17</v>
      </c>
      <c r="G66" s="26"/>
      <c r="H66" s="26"/>
      <c r="I66" s="211" t="n">
        <f aca="false">G65-I64</f>
        <v>0</v>
      </c>
      <c r="P66" s="26" t="s">
        <v>17</v>
      </c>
      <c r="Q66" s="26"/>
      <c r="R66" s="26"/>
      <c r="S66" s="211" t="n">
        <f aca="false">Q65-S64</f>
        <v>0</v>
      </c>
    </row>
    <row r="70" customFormat="false" ht="26.25" hidden="false" customHeight="false" outlineLevel="0" collapsed="false">
      <c r="C70" s="250" t="s">
        <v>20</v>
      </c>
      <c r="D70" s="250"/>
      <c r="E70" s="250"/>
      <c r="M70" s="250" t="s">
        <v>21</v>
      </c>
      <c r="N70" s="250"/>
      <c r="O70" s="250"/>
    </row>
    <row r="71" customFormat="false" ht="15" hidden="false" customHeight="false" outlineLevel="0" collapsed="false">
      <c r="A71" s="5" t="s">
        <v>2</v>
      </c>
      <c r="B71" s="5" t="s">
        <v>459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460</v>
      </c>
      <c r="I71" s="5" t="s">
        <v>292</v>
      </c>
      <c r="K71" s="5" t="s">
        <v>2</v>
      </c>
      <c r="L71" s="5" t="s">
        <v>459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465</v>
      </c>
      <c r="S71" s="5" t="s">
        <v>292</v>
      </c>
      <c r="W71" s="5" t="s">
        <v>2</v>
      </c>
      <c r="X71" s="5" t="s">
        <v>459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460</v>
      </c>
      <c r="AE71" s="5" t="s">
        <v>292</v>
      </c>
    </row>
    <row r="72" customFormat="false" ht="15" hidden="false" customHeight="false" outlineLevel="0" collapsed="false">
      <c r="A72" s="8"/>
      <c r="B72" s="12"/>
      <c r="C72" s="12"/>
      <c r="D72" s="12"/>
      <c r="E72" s="12"/>
      <c r="F72" s="12"/>
      <c r="G72" s="28"/>
      <c r="H72" s="28"/>
      <c r="I72" s="251"/>
      <c r="K72" s="8"/>
      <c r="L72" s="12"/>
      <c r="M72" s="12"/>
      <c r="N72" s="12"/>
      <c r="O72" s="12"/>
      <c r="P72" s="12"/>
      <c r="Q72" s="28"/>
      <c r="R72" s="28"/>
      <c r="S72" s="251"/>
      <c r="W72" s="8" t="n">
        <v>45050</v>
      </c>
      <c r="X72" s="12" t="s">
        <v>23</v>
      </c>
      <c r="Y72" s="12" t="s">
        <v>24</v>
      </c>
      <c r="Z72" s="12" t="s">
        <v>466</v>
      </c>
      <c r="AA72" s="12" t="s">
        <v>467</v>
      </c>
      <c r="AB72" s="12" t="n">
        <v>6970</v>
      </c>
      <c r="AC72" s="28" t="n">
        <v>350</v>
      </c>
      <c r="AD72" s="28"/>
      <c r="AE72" s="251" t="n">
        <v>330</v>
      </c>
    </row>
    <row r="73" customFormat="false" ht="15" hidden="false" customHeight="false" outlineLevel="0" collapsed="false">
      <c r="A73" s="8"/>
      <c r="B73" s="12"/>
      <c r="C73" s="12"/>
      <c r="D73" s="12"/>
      <c r="E73" s="12"/>
      <c r="F73" s="12"/>
      <c r="G73" s="28"/>
      <c r="H73" s="28"/>
      <c r="I73" s="251"/>
      <c r="K73" s="8"/>
      <c r="L73" s="12"/>
      <c r="M73" s="12"/>
      <c r="N73" s="12"/>
      <c r="O73" s="12"/>
      <c r="P73" s="12"/>
      <c r="Q73" s="28"/>
      <c r="R73" s="28"/>
      <c r="S73" s="251"/>
      <c r="W73" s="8" t="n">
        <v>45051</v>
      </c>
      <c r="X73" s="12" t="s">
        <v>468</v>
      </c>
      <c r="Y73" s="12" t="s">
        <v>47</v>
      </c>
      <c r="Z73" s="12" t="s">
        <v>466</v>
      </c>
      <c r="AA73" s="12" t="s">
        <v>469</v>
      </c>
      <c r="AB73" s="12" t="n">
        <v>6982</v>
      </c>
      <c r="AC73" s="28" t="n">
        <v>300</v>
      </c>
      <c r="AD73" s="28"/>
      <c r="AE73" s="251" t="n">
        <v>285</v>
      </c>
    </row>
    <row r="74" customFormat="false" ht="15" hidden="false" customHeight="false" outlineLevel="0" collapsed="false">
      <c r="A74" s="8"/>
      <c r="B74" s="12"/>
      <c r="C74" s="12"/>
      <c r="D74" s="12"/>
      <c r="E74" s="12"/>
      <c r="F74" s="12"/>
      <c r="G74" s="28"/>
      <c r="H74" s="28"/>
      <c r="I74" s="251"/>
      <c r="K74" s="8"/>
      <c r="L74" s="12"/>
      <c r="M74" s="12"/>
      <c r="N74" s="12"/>
      <c r="O74" s="12"/>
      <c r="P74" s="12"/>
      <c r="Q74" s="28"/>
      <c r="R74" s="28"/>
      <c r="S74" s="251"/>
      <c r="W74" s="8" t="n">
        <v>45053</v>
      </c>
      <c r="X74" s="12" t="s">
        <v>57</v>
      </c>
      <c r="Y74" s="12" t="s">
        <v>58</v>
      </c>
      <c r="Z74" s="12" t="s">
        <v>466</v>
      </c>
      <c r="AA74" s="12" t="s">
        <v>470</v>
      </c>
      <c r="AB74" s="12" t="n">
        <v>7001</v>
      </c>
      <c r="AC74" s="28" t="n">
        <v>300</v>
      </c>
      <c r="AD74" s="28"/>
      <c r="AE74" s="251" t="n">
        <v>285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28"/>
      <c r="H75" s="28"/>
      <c r="I75" s="251"/>
      <c r="K75" s="8"/>
      <c r="L75" s="12"/>
      <c r="M75" s="12"/>
      <c r="N75" s="12"/>
      <c r="O75" s="12"/>
      <c r="P75" s="12"/>
      <c r="Q75" s="28"/>
      <c r="R75" s="28"/>
      <c r="S75" s="251"/>
      <c r="W75" s="8" t="n">
        <v>45054</v>
      </c>
      <c r="X75" s="12" t="s">
        <v>23</v>
      </c>
      <c r="Y75" s="12" t="s">
        <v>24</v>
      </c>
      <c r="Z75" s="12" t="s">
        <v>466</v>
      </c>
      <c r="AA75" s="12" t="s">
        <v>470</v>
      </c>
      <c r="AB75" s="12" t="n">
        <v>7007</v>
      </c>
      <c r="AC75" s="28" t="n">
        <v>300</v>
      </c>
      <c r="AD75" s="28"/>
      <c r="AE75" s="251" t="n">
        <v>285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28"/>
      <c r="H76" s="28"/>
      <c r="I76" s="251"/>
      <c r="K76" s="8"/>
      <c r="L76" s="12"/>
      <c r="M76" s="12"/>
      <c r="N76" s="12"/>
      <c r="O76" s="12"/>
      <c r="P76" s="12"/>
      <c r="Q76" s="28"/>
      <c r="R76" s="28"/>
      <c r="S76" s="251"/>
      <c r="W76" s="8" t="n">
        <v>45056</v>
      </c>
      <c r="X76" s="12" t="s">
        <v>471</v>
      </c>
      <c r="Y76" s="12" t="s">
        <v>60</v>
      </c>
      <c r="Z76" s="12" t="s">
        <v>466</v>
      </c>
      <c r="AA76" s="12" t="s">
        <v>470</v>
      </c>
      <c r="AB76" s="12" t="n">
        <v>7029</v>
      </c>
      <c r="AC76" s="28" t="n">
        <v>300</v>
      </c>
      <c r="AD76" s="28"/>
      <c r="AE76" s="251" t="n">
        <v>285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28"/>
      <c r="H77" s="28"/>
      <c r="I77" s="251"/>
      <c r="K77" s="8"/>
      <c r="L77" s="12"/>
      <c r="M77" s="12"/>
      <c r="N77" s="12"/>
      <c r="O77" s="12"/>
      <c r="P77" s="12"/>
      <c r="Q77" s="28"/>
      <c r="R77" s="28"/>
      <c r="S77" s="251"/>
      <c r="W77" s="8" t="n">
        <v>45057</v>
      </c>
      <c r="X77" s="12" t="s">
        <v>30</v>
      </c>
      <c r="Y77" s="12" t="s">
        <v>31</v>
      </c>
      <c r="Z77" s="12" t="s">
        <v>466</v>
      </c>
      <c r="AA77" s="12" t="s">
        <v>470</v>
      </c>
      <c r="AB77" s="12" t="n">
        <v>7043</v>
      </c>
      <c r="AC77" s="28" t="n">
        <v>300</v>
      </c>
      <c r="AD77" s="28"/>
      <c r="AE77" s="251" t="n">
        <v>285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28"/>
      <c r="H78" s="28"/>
      <c r="I78" s="251"/>
      <c r="K78" s="8"/>
      <c r="L78" s="12"/>
      <c r="M78" s="12"/>
      <c r="N78" s="12"/>
      <c r="O78" s="12"/>
      <c r="P78" s="12"/>
      <c r="Q78" s="28"/>
      <c r="R78" s="28"/>
      <c r="S78" s="251"/>
      <c r="W78" s="8" t="n">
        <v>45057</v>
      </c>
      <c r="X78" s="12" t="s">
        <v>64</v>
      </c>
      <c r="Y78" s="12" t="s">
        <v>55</v>
      </c>
      <c r="Z78" s="12" t="s">
        <v>466</v>
      </c>
      <c r="AA78" s="12" t="s">
        <v>470</v>
      </c>
      <c r="AB78" s="12" t="n">
        <v>7044</v>
      </c>
      <c r="AC78" s="28" t="n">
        <v>300</v>
      </c>
      <c r="AD78" s="28"/>
      <c r="AE78" s="251" t="n">
        <v>285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28"/>
      <c r="H79" s="28"/>
      <c r="I79" s="251"/>
      <c r="K79" s="8"/>
      <c r="L79" s="12"/>
      <c r="M79" s="12"/>
      <c r="N79" s="12"/>
      <c r="O79" s="12"/>
      <c r="P79" s="12"/>
      <c r="Q79" s="28"/>
      <c r="R79" s="28"/>
      <c r="S79" s="251"/>
      <c r="W79" s="8" t="n">
        <v>45061</v>
      </c>
      <c r="X79" s="12" t="s">
        <v>23</v>
      </c>
      <c r="Y79" s="12" t="s">
        <v>24</v>
      </c>
      <c r="Z79" s="12" t="s">
        <v>472</v>
      </c>
      <c r="AA79" s="12" t="s">
        <v>470</v>
      </c>
      <c r="AB79" s="12" t="s">
        <v>473</v>
      </c>
      <c r="AC79" s="28" t="n">
        <v>380</v>
      </c>
      <c r="AD79" s="28" t="n">
        <v>40</v>
      </c>
      <c r="AE79" s="251" t="n">
        <v>325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28"/>
      <c r="H80" s="28"/>
      <c r="I80" s="251"/>
      <c r="K80" s="8"/>
      <c r="L80" s="12"/>
      <c r="M80" s="12"/>
      <c r="N80" s="12"/>
      <c r="O80" s="12"/>
      <c r="P80" s="12"/>
      <c r="Q80" s="28"/>
      <c r="R80" s="28"/>
      <c r="S80" s="251"/>
      <c r="W80" s="8" t="n">
        <v>45063</v>
      </c>
      <c r="X80" s="12" t="s">
        <v>23</v>
      </c>
      <c r="Y80" s="12" t="s">
        <v>24</v>
      </c>
      <c r="Z80" s="12" t="s">
        <v>466</v>
      </c>
      <c r="AA80" s="12" t="s">
        <v>474</v>
      </c>
      <c r="AB80" s="12" t="n">
        <v>7093</v>
      </c>
      <c r="AC80" s="28" t="n">
        <v>330</v>
      </c>
      <c r="AD80" s="28"/>
      <c r="AE80" s="251" t="n">
        <v>315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28"/>
      <c r="H81" s="28"/>
      <c r="I81" s="251"/>
      <c r="K81" s="8"/>
      <c r="L81" s="12"/>
      <c r="M81" s="12"/>
      <c r="N81" s="12"/>
      <c r="O81" s="12"/>
      <c r="P81" s="12"/>
      <c r="Q81" s="28"/>
      <c r="R81" s="28"/>
      <c r="S81" s="251"/>
      <c r="W81" s="8" t="n">
        <v>45124</v>
      </c>
      <c r="X81" s="12" t="s">
        <v>468</v>
      </c>
      <c r="Y81" s="12" t="s">
        <v>47</v>
      </c>
      <c r="Z81" s="12" t="s">
        <v>466</v>
      </c>
      <c r="AA81" s="12" t="s">
        <v>467</v>
      </c>
      <c r="AB81" s="12" t="n">
        <v>7091</v>
      </c>
      <c r="AC81" s="28" t="n">
        <v>350</v>
      </c>
      <c r="AD81" s="28"/>
      <c r="AE81" s="251" t="n">
        <v>330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28"/>
      <c r="H82" s="28"/>
      <c r="I82" s="251"/>
      <c r="K82" s="8"/>
      <c r="L82" s="12"/>
      <c r="M82" s="12"/>
      <c r="N82" s="12"/>
      <c r="O82" s="12"/>
      <c r="P82" s="12"/>
      <c r="Q82" s="28"/>
      <c r="R82" s="28"/>
      <c r="S82" s="251"/>
      <c r="W82" s="8" t="n">
        <v>45063</v>
      </c>
      <c r="X82" s="12" t="s">
        <v>59</v>
      </c>
      <c r="Y82" s="12" t="s">
        <v>60</v>
      </c>
      <c r="Z82" s="12" t="s">
        <v>472</v>
      </c>
      <c r="AA82" s="12" t="s">
        <v>475</v>
      </c>
      <c r="AB82" s="12" t="s">
        <v>473</v>
      </c>
      <c r="AC82" s="28" t="n">
        <v>150</v>
      </c>
      <c r="AD82" s="28" t="n">
        <v>150</v>
      </c>
      <c r="AE82" s="251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28"/>
      <c r="H83" s="28"/>
      <c r="I83" s="251"/>
      <c r="K83" s="8"/>
      <c r="L83" s="12"/>
      <c r="M83" s="12"/>
      <c r="N83" s="12"/>
      <c r="O83" s="12"/>
      <c r="P83" s="12"/>
      <c r="Q83" s="28"/>
      <c r="R83" s="28"/>
      <c r="S83" s="251"/>
      <c r="W83" s="8" t="n">
        <v>45064</v>
      </c>
      <c r="X83" s="12" t="s">
        <v>468</v>
      </c>
      <c r="Y83" s="12" t="s">
        <v>47</v>
      </c>
      <c r="Z83" s="12" t="s">
        <v>466</v>
      </c>
      <c r="AA83" s="12" t="s">
        <v>469</v>
      </c>
      <c r="AB83" s="12" t="n">
        <v>7105</v>
      </c>
      <c r="AC83" s="28" t="n">
        <v>300</v>
      </c>
      <c r="AD83" s="28"/>
      <c r="AE83" s="251" t="n">
        <v>285</v>
      </c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28"/>
      <c r="H84" s="28"/>
      <c r="I84" s="251"/>
      <c r="K84" s="8"/>
      <c r="L84" s="12"/>
      <c r="M84" s="12"/>
      <c r="N84" s="12"/>
      <c r="O84" s="12"/>
      <c r="P84" s="12"/>
      <c r="Q84" s="28"/>
      <c r="R84" s="28"/>
      <c r="S84" s="251"/>
      <c r="W84" s="8" t="n">
        <v>45003</v>
      </c>
      <c r="X84" s="12" t="s">
        <v>64</v>
      </c>
      <c r="Y84" s="12" t="s">
        <v>41</v>
      </c>
      <c r="Z84" s="12" t="s">
        <v>466</v>
      </c>
      <c r="AA84" s="12" t="s">
        <v>469</v>
      </c>
      <c r="AB84" s="12" t="n">
        <v>7102</v>
      </c>
      <c r="AC84" s="28" t="n">
        <v>300</v>
      </c>
      <c r="AD84" s="28"/>
      <c r="AE84" s="251" t="n">
        <v>285</v>
      </c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28"/>
      <c r="H85" s="28"/>
      <c r="I85" s="251"/>
      <c r="K85" s="8"/>
      <c r="L85" s="12"/>
      <c r="M85" s="12"/>
      <c r="N85" s="12"/>
      <c r="O85" s="12"/>
      <c r="P85" s="12"/>
      <c r="Q85" s="28"/>
      <c r="R85" s="28"/>
      <c r="S85" s="251"/>
      <c r="AC85" s="76" t="n">
        <f aca="false">SUM(AC72:AC84)</f>
        <v>3960</v>
      </c>
    </row>
    <row r="86" customFormat="false" ht="15" hidden="false" customHeight="false" outlineLevel="0" collapsed="false">
      <c r="A86" s="8"/>
      <c r="B86" s="12"/>
      <c r="C86" s="12"/>
      <c r="D86" s="12"/>
      <c r="E86" s="12"/>
      <c r="F86" s="12"/>
      <c r="G86" s="28"/>
      <c r="H86" s="28"/>
      <c r="I86" s="251"/>
      <c r="K86" s="8"/>
      <c r="L86" s="12"/>
      <c r="M86" s="12"/>
      <c r="N86" s="12"/>
      <c r="O86" s="12"/>
      <c r="P86" s="12"/>
      <c r="Q86" s="28"/>
      <c r="R86" s="28"/>
      <c r="S86" s="251"/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28"/>
      <c r="H87" s="28"/>
      <c r="I87" s="251"/>
      <c r="K87" s="8"/>
      <c r="L87" s="12"/>
      <c r="M87" s="12"/>
      <c r="N87" s="12"/>
      <c r="O87" s="12"/>
      <c r="P87" s="12"/>
      <c r="Q87" s="28"/>
      <c r="R87" s="28"/>
      <c r="S87" s="251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28"/>
      <c r="H88" s="28"/>
      <c r="I88" s="251"/>
      <c r="K88" s="8"/>
      <c r="L88" s="12"/>
      <c r="M88" s="12"/>
      <c r="N88" s="12"/>
      <c r="O88" s="12"/>
      <c r="P88" s="12"/>
      <c r="Q88" s="28"/>
      <c r="R88" s="28"/>
      <c r="S88" s="251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28"/>
      <c r="H89" s="28"/>
      <c r="I89" s="251"/>
      <c r="K89" s="8"/>
      <c r="L89" s="12"/>
      <c r="M89" s="12"/>
      <c r="N89" s="12"/>
      <c r="O89" s="12"/>
      <c r="P89" s="12"/>
      <c r="Q89" s="28"/>
      <c r="R89" s="28"/>
      <c r="S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K90" s="16"/>
      <c r="L90" s="17"/>
      <c r="M90" s="17"/>
      <c r="N90" s="17"/>
      <c r="O90" s="17"/>
      <c r="P90" s="17"/>
      <c r="Q90" s="251"/>
      <c r="R90" s="251"/>
      <c r="S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K91" s="16"/>
      <c r="L91" s="17"/>
      <c r="M91" s="17"/>
      <c r="N91" s="17"/>
      <c r="O91" s="17"/>
      <c r="P91" s="17"/>
      <c r="Q91" s="251"/>
      <c r="R91" s="251"/>
      <c r="S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K92" s="16"/>
      <c r="L92" s="17"/>
      <c r="M92" s="17"/>
      <c r="N92" s="17"/>
      <c r="O92" s="17"/>
      <c r="P92" s="17"/>
      <c r="Q92" s="251"/>
      <c r="R92" s="251"/>
      <c r="S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K93" s="16"/>
      <c r="L93" s="17"/>
      <c r="M93" s="17"/>
      <c r="N93" s="17"/>
      <c r="O93" s="17"/>
      <c r="P93" s="17"/>
      <c r="Q93" s="251"/>
      <c r="R93" s="251"/>
      <c r="S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K94" s="16"/>
      <c r="L94" s="17"/>
      <c r="M94" s="17"/>
      <c r="N94" s="17"/>
      <c r="O94" s="17"/>
      <c r="P94" s="19"/>
      <c r="Q94" s="251"/>
      <c r="R94" s="251"/>
      <c r="S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9"/>
      <c r="G95" s="251"/>
      <c r="H95" s="251"/>
      <c r="I95" s="251"/>
      <c r="K95" s="16"/>
      <c r="L95" s="17"/>
      <c r="M95" s="17"/>
      <c r="N95" s="17"/>
      <c r="O95" s="17"/>
      <c r="P95" s="22" t="s">
        <v>13</v>
      </c>
      <c r="Q95" s="22" t="n">
        <f aca="false">SUM(Q72:Q94)</f>
        <v>0</v>
      </c>
      <c r="R95" s="22" t="n">
        <f aca="false">SUM(R88:R94)</f>
        <v>0</v>
      </c>
      <c r="S95" s="22" t="n">
        <f aca="false">SUM(S72:S94)</f>
        <v>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2" t="s">
        <v>13</v>
      </c>
      <c r="G96" s="22" t="n">
        <f aca="false">SUM(G72:G95)</f>
        <v>0</v>
      </c>
      <c r="H96" s="22" t="n">
        <f aca="false">SUM(H72:H95)</f>
        <v>0</v>
      </c>
      <c r="I96" s="22" t="n">
        <f aca="false">SUM(I72:I95)</f>
        <v>0</v>
      </c>
      <c r="K96" s="16"/>
      <c r="L96" s="17"/>
      <c r="M96" s="17"/>
      <c r="N96" s="17"/>
      <c r="O96" s="17"/>
      <c r="P96" s="22" t="s">
        <v>16</v>
      </c>
      <c r="Q96" s="22" t="n">
        <f aca="false">Q95*0.99</f>
        <v>0</v>
      </c>
      <c r="R96" s="19"/>
      <c r="S96" s="19"/>
    </row>
    <row r="97" customFormat="false" ht="15.75" hidden="false" customHeight="false" outlineLevel="0" collapsed="false">
      <c r="A97" s="16"/>
      <c r="B97" s="17"/>
      <c r="C97" s="17"/>
      <c r="D97" s="17"/>
      <c r="E97" s="17"/>
      <c r="F97" s="22" t="s">
        <v>16</v>
      </c>
      <c r="G97" s="22" t="n">
        <f aca="false">G96*0.99</f>
        <v>0</v>
      </c>
      <c r="H97" s="19"/>
      <c r="I97" s="19"/>
      <c r="P97" s="26" t="s">
        <v>17</v>
      </c>
      <c r="Q97" s="26"/>
      <c r="R97" s="26"/>
      <c r="S97" s="211" t="n">
        <f aca="false">Q96-S95</f>
        <v>0</v>
      </c>
    </row>
    <row r="98" customFormat="false" ht="15.75" hidden="false" customHeight="false" outlineLevel="0" collapsed="false">
      <c r="F98" s="26" t="s">
        <v>17</v>
      </c>
      <c r="G98" s="26"/>
      <c r="H98" s="26"/>
      <c r="I98" s="211" t="n">
        <f aca="false">G97-I96</f>
        <v>0</v>
      </c>
    </row>
    <row r="102" customFormat="false" ht="26.25" hidden="false" customHeight="false" outlineLevel="0" collapsed="false">
      <c r="M102" s="250" t="s">
        <v>75</v>
      </c>
      <c r="N102" s="250"/>
      <c r="O102" s="250"/>
      <c r="W102" s="252"/>
      <c r="X102" s="252"/>
      <c r="Y102" s="252"/>
    </row>
    <row r="103" customFormat="false" ht="26.25" hidden="false" customHeight="false" outlineLevel="0" collapsed="false">
      <c r="C103" s="250" t="s">
        <v>74</v>
      </c>
      <c r="D103" s="250"/>
      <c r="E103" s="250"/>
      <c r="F103" s="0" t="s">
        <v>476</v>
      </c>
      <c r="K103" s="5" t="s">
        <v>2</v>
      </c>
      <c r="L103" s="5" t="s">
        <v>459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460</v>
      </c>
      <c r="S103" s="5" t="s">
        <v>292</v>
      </c>
      <c r="U103" s="30"/>
      <c r="V103" s="30"/>
      <c r="W103" s="30"/>
      <c r="X103" s="30"/>
      <c r="Y103" s="30"/>
      <c r="Z103" s="30"/>
      <c r="AA103" s="30"/>
    </row>
    <row r="104" customFormat="false" ht="15" hidden="false" customHeight="false" outlineLevel="0" collapsed="false">
      <c r="A104" s="5" t="s">
        <v>2</v>
      </c>
      <c r="B104" s="5" t="s">
        <v>459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477</v>
      </c>
      <c r="I104" s="5" t="s">
        <v>292</v>
      </c>
      <c r="K104" s="8" t="n">
        <v>45145</v>
      </c>
      <c r="L104" s="12" t="s">
        <v>30</v>
      </c>
      <c r="M104" s="12" t="s">
        <v>31</v>
      </c>
      <c r="N104" s="12" t="s">
        <v>466</v>
      </c>
      <c r="O104" s="12" t="s">
        <v>478</v>
      </c>
      <c r="P104" s="12" t="n">
        <v>7933</v>
      </c>
      <c r="Q104" s="28" t="n">
        <v>300</v>
      </c>
      <c r="R104" s="253" t="n">
        <v>695</v>
      </c>
      <c r="S104" s="251" t="n">
        <v>285</v>
      </c>
      <c r="U104" s="1"/>
      <c r="AA104" s="76"/>
    </row>
    <row r="105" customFormat="false" ht="15" hidden="false" customHeight="false" outlineLevel="0" collapsed="false">
      <c r="A105" s="8" t="n">
        <v>45111</v>
      </c>
      <c r="B105" s="12" t="s">
        <v>49</v>
      </c>
      <c r="C105" s="12" t="s">
        <v>50</v>
      </c>
      <c r="D105" s="12" t="s">
        <v>479</v>
      </c>
      <c r="E105" s="12" t="s">
        <v>463</v>
      </c>
      <c r="F105" s="12" t="n">
        <v>7583</v>
      </c>
      <c r="G105" s="28" t="n">
        <v>300</v>
      </c>
      <c r="H105" s="28"/>
      <c r="I105" s="251" t="n">
        <v>285</v>
      </c>
      <c r="K105" s="8" t="n">
        <v>45146</v>
      </c>
      <c r="L105" s="12" t="s">
        <v>99</v>
      </c>
      <c r="M105" s="12" t="s">
        <v>38</v>
      </c>
      <c r="N105" s="12" t="s">
        <v>466</v>
      </c>
      <c r="O105" s="12" t="s">
        <v>478</v>
      </c>
      <c r="P105" s="12" t="n">
        <v>7944</v>
      </c>
      <c r="Q105" s="28" t="n">
        <v>300</v>
      </c>
      <c r="R105" s="253" t="n">
        <v>695</v>
      </c>
      <c r="S105" s="251" t="n">
        <v>285</v>
      </c>
      <c r="U105" s="1"/>
      <c r="AA105" s="76"/>
    </row>
    <row r="106" customFormat="false" ht="15" hidden="false" customHeight="false" outlineLevel="0" collapsed="false">
      <c r="A106" s="8" t="n">
        <v>45111</v>
      </c>
      <c r="B106" s="12" t="s">
        <v>23</v>
      </c>
      <c r="C106" s="12" t="s">
        <v>24</v>
      </c>
      <c r="D106" s="12" t="s">
        <v>479</v>
      </c>
      <c r="E106" s="12" t="s">
        <v>470</v>
      </c>
      <c r="F106" s="12" t="n">
        <v>7589</v>
      </c>
      <c r="G106" s="28" t="n">
        <v>300</v>
      </c>
      <c r="H106" s="28"/>
      <c r="I106" s="251" t="n">
        <v>285</v>
      </c>
      <c r="K106" s="8" t="n">
        <v>45154</v>
      </c>
      <c r="L106" s="12" t="s">
        <v>49</v>
      </c>
      <c r="M106" s="12" t="s">
        <v>50</v>
      </c>
      <c r="N106" s="12" t="s">
        <v>466</v>
      </c>
      <c r="O106" s="12" t="s">
        <v>480</v>
      </c>
      <c r="P106" s="12" t="n">
        <v>8015</v>
      </c>
      <c r="Q106" s="28" t="n">
        <v>300</v>
      </c>
      <c r="R106" s="253" t="n">
        <v>695</v>
      </c>
      <c r="S106" s="251" t="n">
        <v>285</v>
      </c>
      <c r="U106" s="1"/>
      <c r="AA106" s="76"/>
    </row>
    <row r="107" customFormat="false" ht="15" hidden="false" customHeight="false" outlineLevel="0" collapsed="false">
      <c r="A107" s="8" t="n">
        <v>45112</v>
      </c>
      <c r="B107" s="12" t="s">
        <v>23</v>
      </c>
      <c r="C107" s="12" t="s">
        <v>123</v>
      </c>
      <c r="D107" s="12" t="s">
        <v>479</v>
      </c>
      <c r="E107" s="12" t="s">
        <v>470</v>
      </c>
      <c r="F107" s="12" t="n">
        <v>7598</v>
      </c>
      <c r="G107" s="28" t="n">
        <v>300</v>
      </c>
      <c r="H107" s="28"/>
      <c r="I107" s="251" t="n">
        <v>285</v>
      </c>
      <c r="K107" s="8" t="n">
        <v>45154</v>
      </c>
      <c r="L107" s="12" t="s">
        <v>44</v>
      </c>
      <c r="M107" s="12" t="s">
        <v>45</v>
      </c>
      <c r="N107" s="12" t="s">
        <v>466</v>
      </c>
      <c r="O107" s="12" t="s">
        <v>480</v>
      </c>
      <c r="P107" s="12" t="n">
        <v>8018</v>
      </c>
      <c r="Q107" s="28" t="n">
        <v>300</v>
      </c>
      <c r="R107" s="253" t="n">
        <v>695</v>
      </c>
      <c r="S107" s="251" t="n">
        <v>285</v>
      </c>
      <c r="U107" s="1"/>
      <c r="AA107" s="76"/>
    </row>
    <row r="108" customFormat="false" ht="15" hidden="false" customHeight="false" outlineLevel="0" collapsed="false">
      <c r="A108" s="8" t="n">
        <v>45116</v>
      </c>
      <c r="B108" s="12" t="s">
        <v>49</v>
      </c>
      <c r="C108" s="12" t="s">
        <v>50</v>
      </c>
      <c r="D108" s="12" t="s">
        <v>479</v>
      </c>
      <c r="E108" s="12" t="s">
        <v>463</v>
      </c>
      <c r="F108" s="12" t="n">
        <v>7636</v>
      </c>
      <c r="G108" s="28" t="n">
        <v>300</v>
      </c>
      <c r="H108" s="28"/>
      <c r="I108" s="251" t="n">
        <v>285</v>
      </c>
      <c r="K108" s="8" t="n">
        <v>45155</v>
      </c>
      <c r="L108" s="12" t="s">
        <v>32</v>
      </c>
      <c r="M108" s="12" t="s">
        <v>41</v>
      </c>
      <c r="N108" s="12" t="s">
        <v>466</v>
      </c>
      <c r="O108" s="12" t="s">
        <v>480</v>
      </c>
      <c r="P108" s="12" t="n">
        <v>8029</v>
      </c>
      <c r="Q108" s="28" t="n">
        <v>300</v>
      </c>
      <c r="R108" s="253" t="n">
        <v>695</v>
      </c>
      <c r="S108" s="251" t="n">
        <v>285</v>
      </c>
      <c r="U108" s="1"/>
      <c r="AA108" s="76"/>
    </row>
    <row r="109" customFormat="false" ht="15" hidden="false" customHeight="false" outlineLevel="0" collapsed="false">
      <c r="A109" s="8" t="n">
        <v>45119</v>
      </c>
      <c r="B109" s="12" t="s">
        <v>49</v>
      </c>
      <c r="C109" s="12" t="s">
        <v>50</v>
      </c>
      <c r="D109" s="12" t="s">
        <v>481</v>
      </c>
      <c r="E109" s="12" t="s">
        <v>474</v>
      </c>
      <c r="F109" s="12"/>
      <c r="G109" s="28" t="n">
        <v>510</v>
      </c>
      <c r="H109" s="28" t="s">
        <v>482</v>
      </c>
      <c r="I109" s="251" t="n">
        <v>460</v>
      </c>
      <c r="K109" s="8" t="n">
        <v>45155</v>
      </c>
      <c r="L109" s="12" t="s">
        <v>116</v>
      </c>
      <c r="M109" s="12" t="s">
        <v>31</v>
      </c>
      <c r="N109" s="12" t="s">
        <v>483</v>
      </c>
      <c r="O109" s="12" t="s">
        <v>480</v>
      </c>
      <c r="P109" s="12" t="n">
        <v>8025</v>
      </c>
      <c r="Q109" s="28" t="n">
        <v>300</v>
      </c>
      <c r="R109" s="253" t="n">
        <v>695</v>
      </c>
      <c r="S109" s="251" t="n">
        <v>285</v>
      </c>
      <c r="U109" s="1"/>
      <c r="AA109" s="76"/>
    </row>
    <row r="110" customFormat="false" ht="15" hidden="false" customHeight="false" outlineLevel="0" collapsed="false">
      <c r="A110" s="8" t="n">
        <v>45119</v>
      </c>
      <c r="B110" s="12" t="s">
        <v>80</v>
      </c>
      <c r="C110" s="12" t="s">
        <v>60</v>
      </c>
      <c r="D110" s="12" t="s">
        <v>479</v>
      </c>
      <c r="E110" s="12" t="s">
        <v>463</v>
      </c>
      <c r="F110" s="12" t="n">
        <v>7659</v>
      </c>
      <c r="G110" s="28" t="n">
        <v>300</v>
      </c>
      <c r="H110" s="28"/>
      <c r="I110" s="251" t="n">
        <v>285</v>
      </c>
      <c r="K110" s="8" t="n">
        <v>45158</v>
      </c>
      <c r="L110" s="12" t="s">
        <v>116</v>
      </c>
      <c r="M110" s="12" t="s">
        <v>31</v>
      </c>
      <c r="N110" s="12" t="s">
        <v>483</v>
      </c>
      <c r="O110" s="12" t="s">
        <v>480</v>
      </c>
      <c r="P110" s="12" t="n">
        <v>8056</v>
      </c>
      <c r="Q110" s="28" t="n">
        <v>300</v>
      </c>
      <c r="R110" s="253" t="n">
        <v>695</v>
      </c>
      <c r="S110" s="251" t="n">
        <v>285</v>
      </c>
      <c r="U110" s="1"/>
      <c r="AA110" s="76"/>
    </row>
    <row r="111" customFormat="false" ht="15" hidden="false" customHeight="false" outlineLevel="0" collapsed="false">
      <c r="A111" s="8" t="n">
        <v>45119</v>
      </c>
      <c r="B111" s="12" t="s">
        <v>37</v>
      </c>
      <c r="C111" s="12" t="s">
        <v>38</v>
      </c>
      <c r="D111" s="12" t="s">
        <v>479</v>
      </c>
      <c r="E111" s="12" t="s">
        <v>470</v>
      </c>
      <c r="F111" s="12" t="n">
        <v>7662</v>
      </c>
      <c r="G111" s="28" t="n">
        <v>300</v>
      </c>
      <c r="H111" s="28"/>
      <c r="I111" s="251" t="n">
        <v>285</v>
      </c>
      <c r="K111" s="8" t="n">
        <v>45167</v>
      </c>
      <c r="L111" s="12" t="s">
        <v>99</v>
      </c>
      <c r="M111" s="12" t="s">
        <v>38</v>
      </c>
      <c r="N111" s="12" t="s">
        <v>483</v>
      </c>
      <c r="O111" s="12" t="s">
        <v>480</v>
      </c>
      <c r="P111" s="12" t="n">
        <v>8155</v>
      </c>
      <c r="Q111" s="28" t="n">
        <v>300</v>
      </c>
      <c r="R111" s="253" t="n">
        <v>695</v>
      </c>
      <c r="S111" s="251" t="n">
        <v>285</v>
      </c>
      <c r="U111" s="1"/>
      <c r="AA111" s="76"/>
    </row>
    <row r="112" customFormat="false" ht="15" hidden="false" customHeight="false" outlineLevel="0" collapsed="false">
      <c r="A112" s="8" t="n">
        <v>45120</v>
      </c>
      <c r="B112" s="12" t="s">
        <v>484</v>
      </c>
      <c r="C112" s="12" t="s">
        <v>58</v>
      </c>
      <c r="D112" s="12" t="s">
        <v>479</v>
      </c>
      <c r="E112" s="12" t="s">
        <v>470</v>
      </c>
      <c r="F112" s="12" t="n">
        <v>7673</v>
      </c>
      <c r="G112" s="28" t="n">
        <v>300</v>
      </c>
      <c r="H112" s="28"/>
      <c r="I112" s="251" t="n">
        <v>285</v>
      </c>
      <c r="K112" s="8" t="n">
        <v>45167</v>
      </c>
      <c r="L112" s="12" t="s">
        <v>32</v>
      </c>
      <c r="M112" s="12" t="s">
        <v>33</v>
      </c>
      <c r="N112" s="12" t="s">
        <v>479</v>
      </c>
      <c r="O112" s="12" t="s">
        <v>480</v>
      </c>
      <c r="P112" s="12" t="n">
        <v>8152</v>
      </c>
      <c r="Q112" s="28" t="n">
        <v>300</v>
      </c>
      <c r="R112" s="253" t="n">
        <v>695</v>
      </c>
      <c r="S112" s="251" t="n">
        <v>285</v>
      </c>
      <c r="U112" s="1"/>
      <c r="AA112" s="76"/>
    </row>
    <row r="113" customFormat="false" ht="15" hidden="false" customHeight="false" outlineLevel="0" collapsed="false">
      <c r="A113" s="8" t="n">
        <v>45120</v>
      </c>
      <c r="B113" s="12" t="s">
        <v>37</v>
      </c>
      <c r="C113" s="12" t="s">
        <v>38</v>
      </c>
      <c r="D113" s="12" t="s">
        <v>479</v>
      </c>
      <c r="E113" s="12" t="s">
        <v>480</v>
      </c>
      <c r="F113" s="12" t="n">
        <v>7672</v>
      </c>
      <c r="G113" s="28" t="n">
        <v>300</v>
      </c>
      <c r="H113" s="28"/>
      <c r="I113" s="251" t="n">
        <v>285</v>
      </c>
      <c r="K113" s="8" t="n">
        <v>45167</v>
      </c>
      <c r="L113" s="12" t="s">
        <v>49</v>
      </c>
      <c r="M113" s="12" t="s">
        <v>50</v>
      </c>
      <c r="N113" s="12" t="s">
        <v>466</v>
      </c>
      <c r="O113" s="12" t="s">
        <v>478</v>
      </c>
      <c r="P113" s="17" t="n">
        <v>8153</v>
      </c>
      <c r="Q113" s="28" t="n">
        <v>300</v>
      </c>
      <c r="R113" s="253" t="n">
        <v>695</v>
      </c>
      <c r="S113" s="251" t="n">
        <v>285</v>
      </c>
      <c r="U113" s="1"/>
      <c r="AA113" s="76"/>
    </row>
    <row r="114" customFormat="false" ht="15" hidden="false" customHeight="false" outlineLevel="0" collapsed="false">
      <c r="A114" s="8" t="n">
        <v>45121</v>
      </c>
      <c r="B114" s="12" t="s">
        <v>49</v>
      </c>
      <c r="C114" s="12" t="s">
        <v>50</v>
      </c>
      <c r="D114" s="12" t="s">
        <v>479</v>
      </c>
      <c r="E114" s="12" t="s">
        <v>463</v>
      </c>
      <c r="F114" s="12" t="n">
        <v>7681</v>
      </c>
      <c r="G114" s="28" t="n">
        <v>300</v>
      </c>
      <c r="H114" s="28"/>
      <c r="I114" s="251" t="n">
        <v>285</v>
      </c>
      <c r="K114" s="8" t="n">
        <v>45168</v>
      </c>
      <c r="L114" s="12" t="s">
        <v>49</v>
      </c>
      <c r="M114" s="12" t="s">
        <v>50</v>
      </c>
      <c r="N114" s="12" t="s">
        <v>462</v>
      </c>
      <c r="O114" s="12" t="s">
        <v>485</v>
      </c>
      <c r="P114" s="17" t="n">
        <v>8176</v>
      </c>
      <c r="Q114" s="28" t="n">
        <v>300</v>
      </c>
      <c r="R114" s="253" t="n">
        <v>695</v>
      </c>
      <c r="S114" s="251" t="n">
        <v>285</v>
      </c>
      <c r="U114" s="1"/>
      <c r="AA114" s="76"/>
    </row>
    <row r="115" customFormat="false" ht="15" hidden="false" customHeight="false" outlineLevel="0" collapsed="false">
      <c r="A115" s="8" t="n">
        <v>45121</v>
      </c>
      <c r="B115" s="12" t="s">
        <v>69</v>
      </c>
      <c r="C115" s="12" t="s">
        <v>31</v>
      </c>
      <c r="D115" s="12" t="s">
        <v>479</v>
      </c>
      <c r="E115" s="12" t="s">
        <v>486</v>
      </c>
      <c r="F115" s="12" t="n">
        <v>7680</v>
      </c>
      <c r="G115" s="28" t="n">
        <v>300</v>
      </c>
      <c r="H115" s="28"/>
      <c r="I115" s="251" t="n">
        <v>285</v>
      </c>
      <c r="K115" s="8"/>
      <c r="L115" s="12"/>
      <c r="M115" s="12"/>
      <c r="N115" s="12"/>
      <c r="O115" s="12"/>
      <c r="P115" s="12"/>
      <c r="Q115" s="28"/>
      <c r="R115" s="28"/>
      <c r="S115" s="251"/>
      <c r="Y115" s="254"/>
      <c r="Z115" s="254"/>
      <c r="AA115" s="255"/>
    </row>
    <row r="116" customFormat="false" ht="15" hidden="false" customHeight="false" outlineLevel="0" collapsed="false">
      <c r="A116" s="8" t="n">
        <v>45121</v>
      </c>
      <c r="B116" s="12" t="s">
        <v>37</v>
      </c>
      <c r="C116" s="12" t="s">
        <v>38</v>
      </c>
      <c r="D116" s="12" t="s">
        <v>479</v>
      </c>
      <c r="E116" s="12" t="s">
        <v>470</v>
      </c>
      <c r="F116" s="12" t="n">
        <v>7689</v>
      </c>
      <c r="G116" s="28" t="n">
        <v>300</v>
      </c>
      <c r="H116" s="28"/>
      <c r="I116" s="251" t="n">
        <v>285</v>
      </c>
      <c r="K116" s="8"/>
      <c r="L116" s="12"/>
      <c r="M116" s="12"/>
      <c r="N116" s="12"/>
      <c r="O116" s="12"/>
      <c r="P116" s="12"/>
      <c r="Q116" s="28"/>
      <c r="R116" s="28"/>
      <c r="S116" s="251"/>
    </row>
    <row r="117" customFormat="false" ht="15" hidden="false" customHeight="false" outlineLevel="0" collapsed="false">
      <c r="A117" s="8" t="n">
        <v>45124</v>
      </c>
      <c r="B117" s="12" t="s">
        <v>69</v>
      </c>
      <c r="C117" s="12" t="s">
        <v>31</v>
      </c>
      <c r="D117" s="12" t="s">
        <v>479</v>
      </c>
      <c r="E117" s="12" t="s">
        <v>486</v>
      </c>
      <c r="F117" s="12" t="n">
        <v>7708</v>
      </c>
      <c r="G117" s="28" t="n">
        <v>350</v>
      </c>
      <c r="H117" s="28"/>
      <c r="I117" s="251" t="n">
        <v>330</v>
      </c>
      <c r="K117" s="8"/>
      <c r="L117" s="12"/>
      <c r="M117" s="12"/>
      <c r="N117" s="12"/>
      <c r="O117" s="12"/>
      <c r="P117" s="12"/>
      <c r="Q117" s="28"/>
      <c r="R117" s="28"/>
      <c r="S117" s="251"/>
    </row>
    <row r="118" customFormat="false" ht="15" hidden="false" customHeight="false" outlineLevel="0" collapsed="false">
      <c r="A118" s="8" t="n">
        <v>45124</v>
      </c>
      <c r="B118" s="12" t="s">
        <v>85</v>
      </c>
      <c r="C118" s="12" t="s">
        <v>45</v>
      </c>
      <c r="D118" s="12" t="s">
        <v>479</v>
      </c>
      <c r="E118" s="12" t="s">
        <v>463</v>
      </c>
      <c r="F118" s="12" t="n">
        <v>7706</v>
      </c>
      <c r="G118" s="28" t="n">
        <v>300</v>
      </c>
      <c r="H118" s="28"/>
      <c r="I118" s="251" t="n">
        <v>285</v>
      </c>
      <c r="K118" s="8"/>
      <c r="L118" s="12"/>
      <c r="M118" s="12"/>
      <c r="N118" s="12"/>
      <c r="O118" s="12"/>
      <c r="P118" s="12"/>
      <c r="Q118" s="28"/>
      <c r="R118" s="28"/>
      <c r="S118" s="251"/>
    </row>
    <row r="119" customFormat="false" ht="15" hidden="false" customHeight="false" outlineLevel="0" collapsed="false">
      <c r="A119" s="8" t="n">
        <v>45124</v>
      </c>
      <c r="B119" s="12" t="s">
        <v>37</v>
      </c>
      <c r="C119" s="12" t="s">
        <v>38</v>
      </c>
      <c r="D119" s="12" t="s">
        <v>479</v>
      </c>
      <c r="E119" s="12" t="s">
        <v>463</v>
      </c>
      <c r="F119" s="12" t="n">
        <v>7701</v>
      </c>
      <c r="G119" s="28" t="n">
        <v>300</v>
      </c>
      <c r="H119" s="28"/>
      <c r="I119" s="251" t="n">
        <v>285</v>
      </c>
      <c r="K119" s="8"/>
      <c r="L119" s="12"/>
      <c r="M119" s="12"/>
      <c r="N119" s="12"/>
      <c r="O119" s="12"/>
      <c r="P119" s="12"/>
      <c r="Q119" s="28"/>
      <c r="R119" s="28"/>
      <c r="S119" s="251"/>
    </row>
    <row r="120" customFormat="false" ht="15" hidden="false" customHeight="false" outlineLevel="0" collapsed="false">
      <c r="A120" s="8" t="n">
        <v>45125</v>
      </c>
      <c r="B120" s="12" t="s">
        <v>49</v>
      </c>
      <c r="C120" s="12" t="s">
        <v>50</v>
      </c>
      <c r="D120" s="12" t="s">
        <v>479</v>
      </c>
      <c r="E120" s="12" t="s">
        <v>486</v>
      </c>
      <c r="F120" s="12" t="n">
        <v>7718</v>
      </c>
      <c r="G120" s="28" t="n">
        <v>350</v>
      </c>
      <c r="H120" s="28"/>
      <c r="I120" s="251" t="n">
        <v>330</v>
      </c>
      <c r="K120" s="8"/>
      <c r="L120" s="12"/>
      <c r="M120" s="12"/>
      <c r="N120" s="12"/>
      <c r="O120" s="12"/>
      <c r="P120" s="12"/>
      <c r="Q120" s="28"/>
      <c r="R120" s="28"/>
      <c r="S120" s="251"/>
    </row>
    <row r="121" customFormat="false" ht="15" hidden="false" customHeight="false" outlineLevel="0" collapsed="false">
      <c r="A121" s="8" t="n">
        <v>45126</v>
      </c>
      <c r="B121" s="12" t="s">
        <v>85</v>
      </c>
      <c r="C121" s="12" t="s">
        <v>45</v>
      </c>
      <c r="D121" s="12" t="s">
        <v>479</v>
      </c>
      <c r="E121" s="12" t="s">
        <v>470</v>
      </c>
      <c r="F121" s="12" t="n">
        <v>7724</v>
      </c>
      <c r="G121" s="28" t="n">
        <v>300</v>
      </c>
      <c r="H121" s="28"/>
      <c r="I121" s="251" t="n">
        <v>285</v>
      </c>
      <c r="K121" s="8"/>
      <c r="L121" s="12"/>
      <c r="M121" s="12"/>
      <c r="N121" s="12"/>
      <c r="O121" s="12"/>
      <c r="P121" s="12"/>
      <c r="Q121" s="28"/>
      <c r="R121" s="28"/>
      <c r="S121" s="251"/>
    </row>
    <row r="122" customFormat="false" ht="15" hidden="false" customHeight="false" outlineLevel="0" collapsed="false">
      <c r="A122" s="8" t="n">
        <v>45126</v>
      </c>
      <c r="B122" s="12" t="s">
        <v>23</v>
      </c>
      <c r="C122" s="12" t="s">
        <v>24</v>
      </c>
      <c r="D122" s="12" t="s">
        <v>479</v>
      </c>
      <c r="E122" s="12" t="s">
        <v>470</v>
      </c>
      <c r="F122" s="12" t="n">
        <v>7723</v>
      </c>
      <c r="G122" s="28" t="n">
        <v>300</v>
      </c>
      <c r="H122" s="28"/>
      <c r="I122" s="251" t="n">
        <v>285</v>
      </c>
      <c r="K122" s="16"/>
      <c r="L122" s="17"/>
      <c r="M122" s="17"/>
      <c r="N122" s="17"/>
      <c r="O122" s="17"/>
      <c r="P122" s="17"/>
      <c r="Q122" s="251"/>
      <c r="R122" s="251"/>
      <c r="S122" s="251"/>
    </row>
    <row r="123" customFormat="false" ht="15" hidden="false" customHeight="false" outlineLevel="0" collapsed="false">
      <c r="A123" s="16" t="n">
        <v>45127</v>
      </c>
      <c r="B123" s="17" t="s">
        <v>69</v>
      </c>
      <c r="C123" s="17" t="s">
        <v>31</v>
      </c>
      <c r="D123" s="17" t="s">
        <v>479</v>
      </c>
      <c r="E123" s="17" t="s">
        <v>463</v>
      </c>
      <c r="F123" s="17" t="n">
        <v>7746</v>
      </c>
      <c r="G123" s="251" t="n">
        <v>300</v>
      </c>
      <c r="H123" s="251"/>
      <c r="I123" s="251" t="n">
        <v>285</v>
      </c>
      <c r="K123" s="16"/>
      <c r="L123" s="17"/>
      <c r="M123" s="17"/>
      <c r="N123" s="17"/>
      <c r="O123" s="17"/>
      <c r="P123" s="17"/>
      <c r="Q123" s="251"/>
      <c r="R123" s="251"/>
      <c r="S123" s="251"/>
    </row>
    <row r="124" customFormat="false" ht="15" hidden="false" customHeight="false" outlineLevel="0" collapsed="false">
      <c r="A124" s="16" t="n">
        <v>45127</v>
      </c>
      <c r="B124" s="17" t="s">
        <v>23</v>
      </c>
      <c r="C124" s="17" t="s">
        <v>24</v>
      </c>
      <c r="D124" s="17" t="s">
        <v>479</v>
      </c>
      <c r="E124" s="17" t="s">
        <v>463</v>
      </c>
      <c r="F124" s="17" t="n">
        <v>7749</v>
      </c>
      <c r="G124" s="251" t="n">
        <v>300</v>
      </c>
      <c r="H124" s="251"/>
      <c r="I124" s="251" t="n">
        <v>285</v>
      </c>
      <c r="K124" s="16"/>
      <c r="L124" s="17"/>
      <c r="M124" s="17"/>
      <c r="N124" s="17"/>
      <c r="O124" s="17"/>
      <c r="P124" s="17"/>
      <c r="Q124" s="251"/>
      <c r="R124" s="251"/>
      <c r="S124" s="251"/>
    </row>
    <row r="125" customFormat="false" ht="15" hidden="false" customHeight="false" outlineLevel="0" collapsed="false">
      <c r="A125" s="16" t="n">
        <v>45131</v>
      </c>
      <c r="B125" s="17" t="s">
        <v>85</v>
      </c>
      <c r="C125" s="17" t="s">
        <v>45</v>
      </c>
      <c r="D125" s="17" t="s">
        <v>479</v>
      </c>
      <c r="E125" s="17" t="s">
        <v>470</v>
      </c>
      <c r="F125" s="17" t="n">
        <v>7767</v>
      </c>
      <c r="G125" s="251" t="n">
        <v>300</v>
      </c>
      <c r="H125" s="251"/>
      <c r="I125" s="251" t="n">
        <v>285</v>
      </c>
      <c r="K125" s="16"/>
      <c r="L125" s="17"/>
      <c r="M125" s="17"/>
      <c r="N125" s="17"/>
      <c r="O125" s="17"/>
      <c r="P125" s="17"/>
      <c r="Q125" s="251"/>
      <c r="R125" s="251"/>
      <c r="S125" s="251"/>
    </row>
    <row r="126" customFormat="false" ht="15" hidden="false" customHeight="false" outlineLevel="0" collapsed="false">
      <c r="A126" s="16" t="n">
        <v>45132</v>
      </c>
      <c r="B126" s="17" t="s">
        <v>49</v>
      </c>
      <c r="C126" s="17" t="s">
        <v>50</v>
      </c>
      <c r="D126" s="17" t="s">
        <v>479</v>
      </c>
      <c r="E126" s="17" t="s">
        <v>463</v>
      </c>
      <c r="F126" s="17" t="n">
        <v>7777</v>
      </c>
      <c r="G126" s="251" t="n">
        <v>300</v>
      </c>
      <c r="H126" s="251"/>
      <c r="I126" s="251" t="n">
        <v>285</v>
      </c>
      <c r="K126" s="16"/>
      <c r="L126" s="17"/>
      <c r="M126" s="17"/>
      <c r="N126" s="17"/>
      <c r="O126" s="17"/>
      <c r="P126" s="17"/>
      <c r="Q126" s="251"/>
      <c r="R126" s="251"/>
      <c r="S126" s="251"/>
    </row>
    <row r="127" customFormat="false" ht="15" hidden="false" customHeight="false" outlineLevel="0" collapsed="false">
      <c r="A127" s="16" t="n">
        <v>45132</v>
      </c>
      <c r="B127" s="17" t="s">
        <v>37</v>
      </c>
      <c r="C127" s="17" t="s">
        <v>38</v>
      </c>
      <c r="D127" s="17" t="s">
        <v>479</v>
      </c>
      <c r="E127" s="17" t="s">
        <v>470</v>
      </c>
      <c r="F127" s="17" t="n">
        <v>7781</v>
      </c>
      <c r="G127" s="251" t="n">
        <v>300</v>
      </c>
      <c r="H127" s="251"/>
      <c r="I127" s="251" t="n">
        <v>285</v>
      </c>
      <c r="K127" s="16"/>
      <c r="L127" s="17"/>
      <c r="M127" s="17"/>
      <c r="N127" s="17"/>
      <c r="O127" s="17"/>
      <c r="P127" s="17"/>
      <c r="Q127" s="251"/>
      <c r="R127" s="251"/>
      <c r="S127" s="251"/>
    </row>
    <row r="128" customFormat="false" ht="15" hidden="false" customHeight="false" outlineLevel="0" collapsed="false">
      <c r="A128" s="16" t="n">
        <v>45132</v>
      </c>
      <c r="B128" s="17" t="s">
        <v>64</v>
      </c>
      <c r="C128" s="17" t="s">
        <v>41</v>
      </c>
      <c r="D128" s="17" t="s">
        <v>479</v>
      </c>
      <c r="E128" s="17" t="s">
        <v>486</v>
      </c>
      <c r="F128" s="17" t="n">
        <v>7786</v>
      </c>
      <c r="G128" s="251" t="n">
        <v>350</v>
      </c>
      <c r="H128" s="251"/>
      <c r="I128" s="251" t="n">
        <v>330</v>
      </c>
      <c r="K128" s="16"/>
      <c r="L128" s="17"/>
      <c r="M128" s="17"/>
      <c r="N128" s="17"/>
      <c r="O128" s="17"/>
      <c r="P128" s="17"/>
      <c r="Q128" s="251"/>
      <c r="R128" s="251"/>
      <c r="S128" s="251"/>
    </row>
    <row r="129" customFormat="false" ht="15" hidden="false" customHeight="false" outlineLevel="0" collapsed="false">
      <c r="A129" s="16" t="n">
        <v>45134</v>
      </c>
      <c r="B129" s="17" t="s">
        <v>23</v>
      </c>
      <c r="C129" s="17" t="s">
        <v>24</v>
      </c>
      <c r="D129" s="17" t="s">
        <v>479</v>
      </c>
      <c r="E129" s="17" t="s">
        <v>486</v>
      </c>
      <c r="F129" s="17" t="n">
        <v>7809</v>
      </c>
      <c r="G129" s="251" t="n">
        <v>350</v>
      </c>
      <c r="H129" s="251"/>
      <c r="I129" s="251" t="n">
        <v>330</v>
      </c>
      <c r="K129" s="16"/>
      <c r="L129" s="17"/>
      <c r="M129" s="17"/>
      <c r="N129" s="17"/>
      <c r="O129" s="17"/>
      <c r="P129" s="17"/>
      <c r="Q129" s="251"/>
      <c r="R129" s="251"/>
      <c r="S129" s="251"/>
    </row>
    <row r="130" customFormat="false" ht="15" hidden="false" customHeight="false" outlineLevel="0" collapsed="false">
      <c r="A130" s="16" t="n">
        <v>45135</v>
      </c>
      <c r="B130" s="17" t="s">
        <v>49</v>
      </c>
      <c r="C130" s="17" t="s">
        <v>50</v>
      </c>
      <c r="D130" s="17" t="s">
        <v>479</v>
      </c>
      <c r="E130" s="17" t="s">
        <v>486</v>
      </c>
      <c r="F130" s="17" t="n">
        <v>7828</v>
      </c>
      <c r="G130" s="251" t="n">
        <v>350</v>
      </c>
      <c r="H130" s="251"/>
      <c r="I130" s="251" t="n">
        <v>330</v>
      </c>
      <c r="K130" s="16"/>
      <c r="L130" s="17"/>
      <c r="M130" s="17"/>
      <c r="N130" s="17"/>
      <c r="O130" s="17"/>
      <c r="P130" s="17"/>
      <c r="Q130" s="251"/>
      <c r="R130" s="251"/>
      <c r="S130" s="251"/>
    </row>
    <row r="131" customFormat="false" ht="15" hidden="false" customHeight="false" outlineLevel="0" collapsed="false">
      <c r="A131" s="16" t="n">
        <v>45137</v>
      </c>
      <c r="B131" s="17" t="s">
        <v>80</v>
      </c>
      <c r="C131" s="17" t="s">
        <v>60</v>
      </c>
      <c r="D131" s="17" t="s">
        <v>479</v>
      </c>
      <c r="E131" s="17" t="s">
        <v>474</v>
      </c>
      <c r="F131" s="17" t="n">
        <v>7853</v>
      </c>
      <c r="G131" s="251" t="n">
        <v>330</v>
      </c>
      <c r="H131" s="251"/>
      <c r="I131" s="251" t="n">
        <v>310</v>
      </c>
      <c r="K131" s="16"/>
      <c r="L131" s="17"/>
      <c r="M131" s="17"/>
      <c r="N131" s="17"/>
      <c r="O131" s="17"/>
      <c r="P131" s="17"/>
      <c r="Q131" s="251"/>
      <c r="R131" s="251"/>
      <c r="S131" s="251"/>
    </row>
    <row r="132" customFormat="false" ht="15" hidden="false" customHeight="false" outlineLevel="0" collapsed="false">
      <c r="A132" s="16" t="n">
        <v>45138</v>
      </c>
      <c r="B132" s="17" t="s">
        <v>69</v>
      </c>
      <c r="C132" s="17" t="s">
        <v>38</v>
      </c>
      <c r="D132" s="17" t="s">
        <v>479</v>
      </c>
      <c r="E132" s="17" t="s">
        <v>486</v>
      </c>
      <c r="F132" s="17" t="n">
        <v>7871</v>
      </c>
      <c r="G132" s="251" t="n">
        <v>350</v>
      </c>
      <c r="H132" s="251"/>
      <c r="I132" s="251" t="n">
        <v>330</v>
      </c>
      <c r="K132" s="16"/>
      <c r="L132" s="17"/>
      <c r="M132" s="17"/>
      <c r="N132" s="17"/>
      <c r="O132" s="17"/>
      <c r="P132" s="17"/>
      <c r="Q132" s="251"/>
      <c r="R132" s="251"/>
      <c r="S132" s="251"/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17"/>
      <c r="G133" s="251"/>
      <c r="H133" s="251"/>
      <c r="I133" s="251"/>
      <c r="K133" s="16"/>
      <c r="L133" s="17"/>
      <c r="M133" s="17"/>
      <c r="N133" s="17"/>
      <c r="O133" s="17"/>
      <c r="P133" s="17"/>
      <c r="Q133" s="251"/>
      <c r="R133" s="251"/>
      <c r="S133" s="251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7"/>
      <c r="G134" s="251"/>
      <c r="H134" s="251"/>
      <c r="I134" s="251"/>
      <c r="K134" s="16"/>
      <c r="L134" s="17"/>
      <c r="M134" s="17"/>
      <c r="N134" s="17"/>
      <c r="O134" s="17"/>
      <c r="P134" s="17"/>
      <c r="Q134" s="251"/>
      <c r="R134" s="251"/>
      <c r="S134" s="251"/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251"/>
      <c r="H135" s="251"/>
      <c r="I135" s="251"/>
      <c r="K135" s="16"/>
      <c r="L135" s="17"/>
      <c r="M135" s="17"/>
      <c r="N135" s="17"/>
      <c r="O135" s="17"/>
      <c r="P135" s="19"/>
      <c r="Q135" s="251"/>
      <c r="R135" s="251"/>
      <c r="S135" s="251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9"/>
      <c r="G136" s="251"/>
      <c r="H136" s="251"/>
      <c r="I136" s="251"/>
      <c r="K136" s="16"/>
      <c r="L136" s="17"/>
      <c r="M136" s="17"/>
      <c r="N136" s="17"/>
      <c r="O136" s="17"/>
      <c r="P136" s="22" t="s">
        <v>13</v>
      </c>
      <c r="Q136" s="22" t="n">
        <f aca="false">SUM(Q104:Q135)</f>
        <v>3300</v>
      </c>
      <c r="R136" s="22" t="n">
        <f aca="false">SUM(R120:R135)</f>
        <v>0</v>
      </c>
      <c r="S136" s="22" t="n">
        <f aca="false">SUM(S104:S135)</f>
        <v>3135</v>
      </c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22" t="s">
        <v>13</v>
      </c>
      <c r="G137" s="22" t="n">
        <f aca="false">SUM(G105:G136)</f>
        <v>8940</v>
      </c>
      <c r="H137" s="22" t="n">
        <f aca="false">SUM(H121:H136)</f>
        <v>0</v>
      </c>
      <c r="I137" s="22" t="n">
        <f aca="false">SUM(I105:I136)</f>
        <v>8450</v>
      </c>
      <c r="K137" s="16"/>
      <c r="L137" s="17"/>
      <c r="M137" s="17"/>
      <c r="N137" s="17"/>
      <c r="O137" s="17"/>
      <c r="P137" s="22" t="s">
        <v>16</v>
      </c>
      <c r="Q137" s="22" t="n">
        <f aca="false">Q136*0.99</f>
        <v>3267</v>
      </c>
      <c r="R137" s="19"/>
      <c r="S137" s="19"/>
    </row>
    <row r="138" customFormat="false" ht="15.75" hidden="false" customHeight="false" outlineLevel="0" collapsed="false">
      <c r="A138" s="16"/>
      <c r="B138" s="17"/>
      <c r="C138" s="17"/>
      <c r="D138" s="17"/>
      <c r="E138" s="17"/>
      <c r="F138" s="22" t="s">
        <v>16</v>
      </c>
      <c r="G138" s="22" t="n">
        <f aca="false">G137*0.99</f>
        <v>8850.6</v>
      </c>
      <c r="H138" s="19"/>
      <c r="I138" s="19"/>
      <c r="P138" s="26" t="s">
        <v>17</v>
      </c>
      <c r="Q138" s="26"/>
      <c r="R138" s="26"/>
      <c r="S138" s="211" t="n">
        <f aca="false">Q137-S136</f>
        <v>132</v>
      </c>
    </row>
    <row r="139" customFormat="false" ht="15.75" hidden="false" customHeight="false" outlineLevel="0" collapsed="false">
      <c r="F139" s="26" t="s">
        <v>17</v>
      </c>
      <c r="G139" s="26"/>
      <c r="H139" s="26"/>
      <c r="I139" s="211" t="n">
        <f aca="false">G138-I137</f>
        <v>400.6</v>
      </c>
    </row>
    <row r="143" customFormat="false" ht="26.25" hidden="false" customHeight="false" outlineLevel="0" collapsed="false">
      <c r="M143" s="250" t="s">
        <v>167</v>
      </c>
      <c r="N143" s="250"/>
      <c r="O143" s="250"/>
    </row>
    <row r="144" customFormat="false" ht="26.25" hidden="false" customHeight="false" outlineLevel="0" collapsed="false">
      <c r="C144" s="250" t="s">
        <v>97</v>
      </c>
      <c r="D144" s="250"/>
      <c r="E144" s="250"/>
      <c r="G144" s="0" t="s">
        <v>487</v>
      </c>
      <c r="K144" s="5" t="s">
        <v>2</v>
      </c>
      <c r="L144" s="5" t="s">
        <v>459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460</v>
      </c>
      <c r="S144" s="5" t="s">
        <v>292</v>
      </c>
    </row>
    <row r="145" customFormat="false" ht="15" hidden="false" customHeight="false" outlineLevel="0" collapsed="false">
      <c r="A145" s="5" t="s">
        <v>2</v>
      </c>
      <c r="B145" s="5" t="s">
        <v>459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460</v>
      </c>
      <c r="I145" s="5" t="s">
        <v>292</v>
      </c>
      <c r="K145" s="8" t="n">
        <v>45202</v>
      </c>
      <c r="L145" s="12" t="s">
        <v>164</v>
      </c>
      <c r="M145" s="12" t="s">
        <v>58</v>
      </c>
      <c r="N145" s="12" t="s">
        <v>466</v>
      </c>
      <c r="O145" s="12" t="s">
        <v>265</v>
      </c>
      <c r="P145" s="12" t="n">
        <v>8489</v>
      </c>
      <c r="Q145" s="28" t="n">
        <v>300</v>
      </c>
      <c r="R145" s="28"/>
      <c r="S145" s="251" t="n">
        <v>285</v>
      </c>
    </row>
    <row r="146" customFormat="false" ht="15" hidden="false" customHeight="false" outlineLevel="0" collapsed="false">
      <c r="A146" s="8" t="n">
        <v>45177</v>
      </c>
      <c r="B146" s="12" t="s">
        <v>121</v>
      </c>
      <c r="C146" s="12" t="s">
        <v>50</v>
      </c>
      <c r="D146" s="12" t="s">
        <v>462</v>
      </c>
      <c r="E146" s="12" t="s">
        <v>265</v>
      </c>
      <c r="F146" s="12" t="n">
        <v>8257</v>
      </c>
      <c r="G146" s="28" t="n">
        <v>300</v>
      </c>
      <c r="H146" s="28"/>
      <c r="I146" s="251" t="n">
        <v>285</v>
      </c>
      <c r="K146" s="8" t="n">
        <v>45202</v>
      </c>
      <c r="L146" s="12" t="s">
        <v>144</v>
      </c>
      <c r="M146" s="12" t="s">
        <v>24</v>
      </c>
      <c r="N146" s="12" t="s">
        <v>466</v>
      </c>
      <c r="O146" s="12" t="s">
        <v>485</v>
      </c>
      <c r="P146" s="12" t="n">
        <v>8491</v>
      </c>
      <c r="Q146" s="28" t="n">
        <v>300</v>
      </c>
      <c r="R146" s="28"/>
      <c r="S146" s="251" t="n">
        <v>285</v>
      </c>
    </row>
    <row r="147" customFormat="false" ht="15" hidden="false" customHeight="false" outlineLevel="0" collapsed="false">
      <c r="A147" s="8" t="n">
        <v>45184</v>
      </c>
      <c r="B147" s="12" t="s">
        <v>121</v>
      </c>
      <c r="C147" s="12" t="s">
        <v>50</v>
      </c>
      <c r="D147" s="12" t="s">
        <v>462</v>
      </c>
      <c r="E147" s="12" t="s">
        <v>480</v>
      </c>
      <c r="F147" s="12" t="n">
        <v>8338</v>
      </c>
      <c r="G147" s="28" t="n">
        <v>300</v>
      </c>
      <c r="H147" s="28"/>
      <c r="I147" s="251" t="n">
        <v>285</v>
      </c>
      <c r="K147" s="8" t="n">
        <v>45202</v>
      </c>
      <c r="L147" s="12" t="s">
        <v>99</v>
      </c>
      <c r="M147" s="12" t="s">
        <v>38</v>
      </c>
      <c r="N147" s="12" t="s">
        <v>466</v>
      </c>
      <c r="O147" s="12" t="s">
        <v>485</v>
      </c>
      <c r="P147" s="12" t="n">
        <v>8490</v>
      </c>
      <c r="Q147" s="28" t="n">
        <v>300</v>
      </c>
      <c r="R147" s="28"/>
      <c r="S147" s="251" t="n">
        <v>285</v>
      </c>
    </row>
    <row r="148" customFormat="false" ht="15" hidden="false" customHeight="false" outlineLevel="0" collapsed="false">
      <c r="A148" s="8" t="n">
        <v>45188</v>
      </c>
      <c r="B148" s="12" t="s">
        <v>121</v>
      </c>
      <c r="C148" s="12" t="s">
        <v>50</v>
      </c>
      <c r="D148" s="12" t="s">
        <v>462</v>
      </c>
      <c r="E148" s="12" t="s">
        <v>480</v>
      </c>
      <c r="F148" s="12" t="n">
        <v>8360</v>
      </c>
      <c r="G148" s="28" t="n">
        <v>300</v>
      </c>
      <c r="H148" s="28"/>
      <c r="I148" s="251" t="n">
        <v>285</v>
      </c>
      <c r="K148" s="8" t="n">
        <v>45207</v>
      </c>
      <c r="L148" s="12" t="s">
        <v>164</v>
      </c>
      <c r="M148" s="12" t="s">
        <v>58</v>
      </c>
      <c r="N148" s="12" t="s">
        <v>466</v>
      </c>
      <c r="O148" s="12" t="s">
        <v>265</v>
      </c>
      <c r="P148" s="12" t="n">
        <v>163607</v>
      </c>
      <c r="Q148" s="28" t="n">
        <v>300</v>
      </c>
      <c r="R148" s="28"/>
      <c r="S148" s="251" t="n">
        <v>285</v>
      </c>
    </row>
    <row r="149" customFormat="false" ht="15" hidden="false" customHeight="false" outlineLevel="0" collapsed="false">
      <c r="A149" s="8" t="n">
        <v>45188</v>
      </c>
      <c r="B149" s="12" t="s">
        <v>144</v>
      </c>
      <c r="C149" s="12" t="s">
        <v>45</v>
      </c>
      <c r="D149" s="12" t="s">
        <v>462</v>
      </c>
      <c r="E149" s="12" t="s">
        <v>265</v>
      </c>
      <c r="F149" s="12" t="n">
        <v>8355</v>
      </c>
      <c r="G149" s="28" t="n">
        <v>300</v>
      </c>
      <c r="H149" s="28"/>
      <c r="I149" s="251" t="n">
        <v>285</v>
      </c>
      <c r="K149" s="8" t="n">
        <v>45207</v>
      </c>
      <c r="L149" s="12" t="s">
        <v>121</v>
      </c>
      <c r="M149" s="12" t="s">
        <v>50</v>
      </c>
      <c r="N149" s="12" t="s">
        <v>466</v>
      </c>
      <c r="O149" s="12" t="s">
        <v>265</v>
      </c>
      <c r="P149" s="12" t="n">
        <v>163608</v>
      </c>
      <c r="Q149" s="28" t="n">
        <v>300</v>
      </c>
      <c r="R149" s="28"/>
      <c r="S149" s="251" t="n">
        <v>285</v>
      </c>
    </row>
    <row r="150" customFormat="false" ht="15" hidden="false" customHeight="false" outlineLevel="0" collapsed="false">
      <c r="A150" s="8" t="n">
        <v>45189</v>
      </c>
      <c r="B150" s="12" t="s">
        <v>121</v>
      </c>
      <c r="C150" s="12" t="s">
        <v>50</v>
      </c>
      <c r="D150" s="12" t="s">
        <v>462</v>
      </c>
      <c r="E150" s="12" t="s">
        <v>480</v>
      </c>
      <c r="F150" s="12" t="n">
        <v>8372</v>
      </c>
      <c r="G150" s="28" t="n">
        <v>300</v>
      </c>
      <c r="H150" s="28"/>
      <c r="I150" s="251" t="n">
        <v>285</v>
      </c>
      <c r="K150" s="8" t="n">
        <v>45200</v>
      </c>
      <c r="L150" s="12" t="s">
        <v>116</v>
      </c>
      <c r="M150" s="12" t="s">
        <v>31</v>
      </c>
      <c r="N150" s="12" t="s">
        <v>466</v>
      </c>
      <c r="O150" s="12" t="s">
        <v>416</v>
      </c>
      <c r="P150" s="12" t="n">
        <v>8479</v>
      </c>
      <c r="Q150" s="28" t="n">
        <v>330</v>
      </c>
      <c r="R150" s="28" t="n">
        <v>100</v>
      </c>
      <c r="S150" s="251" t="n">
        <v>310</v>
      </c>
      <c r="T150" s="0" t="n">
        <v>210</v>
      </c>
    </row>
    <row r="151" customFormat="false" ht="15" hidden="false" customHeight="false" outlineLevel="0" collapsed="false">
      <c r="A151" s="8" t="n">
        <v>45190</v>
      </c>
      <c r="B151" s="12" t="s">
        <v>99</v>
      </c>
      <c r="C151" s="12" t="s">
        <v>38</v>
      </c>
      <c r="D151" s="12" t="s">
        <v>462</v>
      </c>
      <c r="E151" s="12" t="s">
        <v>450</v>
      </c>
      <c r="F151" s="12" t="n">
        <v>8382</v>
      </c>
      <c r="G151" s="28" t="n">
        <v>350</v>
      </c>
      <c r="H151" s="28"/>
      <c r="I151" s="251" t="n">
        <v>330</v>
      </c>
      <c r="K151" s="8" t="n">
        <v>45210</v>
      </c>
      <c r="L151" s="12" t="s">
        <v>144</v>
      </c>
      <c r="M151" s="12" t="s">
        <v>24</v>
      </c>
      <c r="N151" s="12" t="s">
        <v>466</v>
      </c>
      <c r="O151" s="12" t="s">
        <v>485</v>
      </c>
      <c r="P151" s="12" t="n">
        <v>163618</v>
      </c>
      <c r="Q151" s="28" t="n">
        <v>300</v>
      </c>
      <c r="R151" s="28"/>
      <c r="S151" s="251" t="n">
        <v>285</v>
      </c>
    </row>
    <row r="152" customFormat="false" ht="15" hidden="false" customHeight="false" outlineLevel="0" collapsed="false">
      <c r="A152" s="8" t="n">
        <v>45194</v>
      </c>
      <c r="B152" s="12" t="s">
        <v>121</v>
      </c>
      <c r="C152" s="12" t="s">
        <v>50</v>
      </c>
      <c r="D152" s="12" t="s">
        <v>462</v>
      </c>
      <c r="E152" s="12" t="s">
        <v>265</v>
      </c>
      <c r="F152" s="12" t="n">
        <v>8419</v>
      </c>
      <c r="G152" s="28" t="n">
        <v>300</v>
      </c>
      <c r="H152" s="28"/>
      <c r="I152" s="251" t="n">
        <v>285</v>
      </c>
      <c r="K152" s="8" t="n">
        <v>45210</v>
      </c>
      <c r="L152" s="12" t="s">
        <v>116</v>
      </c>
      <c r="M152" s="12" t="s">
        <v>31</v>
      </c>
      <c r="N152" s="12" t="s">
        <v>466</v>
      </c>
      <c r="O152" s="12" t="s">
        <v>485</v>
      </c>
      <c r="P152" s="12" t="n">
        <v>163621</v>
      </c>
      <c r="Q152" s="28" t="n">
        <v>300</v>
      </c>
      <c r="R152" s="28"/>
      <c r="S152" s="251" t="n">
        <v>285</v>
      </c>
    </row>
    <row r="153" customFormat="false" ht="15" hidden="false" customHeight="false" outlineLevel="0" collapsed="false">
      <c r="A153" s="8" t="n">
        <v>45187</v>
      </c>
      <c r="B153" s="12" t="s">
        <v>164</v>
      </c>
      <c r="C153" s="12" t="s">
        <v>58</v>
      </c>
      <c r="D153" s="12" t="s">
        <v>462</v>
      </c>
      <c r="E153" s="12" t="s">
        <v>450</v>
      </c>
      <c r="F153" s="12"/>
      <c r="G153" s="28" t="n">
        <v>350</v>
      </c>
      <c r="H153" s="28"/>
      <c r="I153" s="251" t="n">
        <v>330</v>
      </c>
      <c r="K153" s="8" t="n">
        <v>45211</v>
      </c>
      <c r="L153" s="12" t="s">
        <v>116</v>
      </c>
      <c r="M153" s="12" t="s">
        <v>31</v>
      </c>
      <c r="N153" s="12" t="s">
        <v>466</v>
      </c>
      <c r="O153" s="12" t="s">
        <v>485</v>
      </c>
      <c r="P153" s="12" t="n">
        <v>8572</v>
      </c>
      <c r="Q153" s="28" t="n">
        <v>300</v>
      </c>
      <c r="R153" s="28"/>
      <c r="S153" s="251" t="n">
        <v>285</v>
      </c>
    </row>
    <row r="154" customFormat="false" ht="15" hidden="false" customHeight="false" outlineLevel="0" collapsed="false">
      <c r="A154" s="8"/>
      <c r="B154" s="12"/>
      <c r="C154" s="12"/>
      <c r="D154" s="12"/>
      <c r="E154" s="12"/>
      <c r="F154" s="12"/>
      <c r="G154" s="28"/>
      <c r="H154" s="28"/>
      <c r="I154" s="251"/>
      <c r="K154" s="8" t="n">
        <v>45215</v>
      </c>
      <c r="L154" s="12" t="s">
        <v>121</v>
      </c>
      <c r="M154" s="12" t="s">
        <v>50</v>
      </c>
      <c r="N154" s="12" t="s">
        <v>466</v>
      </c>
      <c r="O154" s="12" t="s">
        <v>485</v>
      </c>
      <c r="P154" s="12" t="n">
        <v>8601</v>
      </c>
      <c r="Q154" s="28" t="n">
        <v>300</v>
      </c>
      <c r="R154" s="28"/>
      <c r="S154" s="251" t="n">
        <v>285</v>
      </c>
    </row>
    <row r="155" customFormat="false" ht="15" hidden="false" customHeight="false" outlineLevel="0" collapsed="false">
      <c r="A155" s="8"/>
      <c r="B155" s="12"/>
      <c r="C155" s="12"/>
      <c r="D155" s="12"/>
      <c r="E155" s="12"/>
      <c r="F155" s="12"/>
      <c r="G155" s="28"/>
      <c r="H155" s="28"/>
      <c r="I155" s="251"/>
      <c r="K155" s="8" t="n">
        <v>45216</v>
      </c>
      <c r="L155" s="12" t="s">
        <v>79</v>
      </c>
      <c r="M155" s="12" t="s">
        <v>33</v>
      </c>
      <c r="N155" s="12" t="s">
        <v>466</v>
      </c>
      <c r="O155" s="12" t="s">
        <v>485</v>
      </c>
      <c r="P155" s="12" t="n">
        <v>8619</v>
      </c>
      <c r="Q155" s="28" t="n">
        <v>300</v>
      </c>
      <c r="R155" s="28"/>
      <c r="S155" s="251" t="n">
        <v>285</v>
      </c>
    </row>
    <row r="156" customFormat="false" ht="15" hidden="false" customHeight="false" outlineLevel="0" collapsed="false">
      <c r="A156" s="8"/>
      <c r="B156" s="12"/>
      <c r="C156" s="12"/>
      <c r="D156" s="12"/>
      <c r="E156" s="12"/>
      <c r="F156" s="12"/>
      <c r="G156" s="28"/>
      <c r="H156" s="28"/>
      <c r="I156" s="251"/>
      <c r="K156" s="8" t="n">
        <v>45216</v>
      </c>
      <c r="L156" s="12" t="s">
        <v>144</v>
      </c>
      <c r="M156" s="12" t="s">
        <v>24</v>
      </c>
      <c r="N156" s="12" t="s">
        <v>466</v>
      </c>
      <c r="O156" s="12" t="s">
        <v>265</v>
      </c>
      <c r="P156" s="12" t="n">
        <v>8612</v>
      </c>
      <c r="Q156" s="28" t="n">
        <v>300</v>
      </c>
      <c r="R156" s="28"/>
      <c r="S156" s="251" t="n">
        <v>285</v>
      </c>
    </row>
    <row r="157" customFormat="false" ht="15" hidden="false" customHeight="false" outlineLevel="0" collapsed="false">
      <c r="A157" s="8"/>
      <c r="B157" s="12"/>
      <c r="C157" s="12"/>
      <c r="D157" s="12"/>
      <c r="E157" s="12"/>
      <c r="F157" s="12"/>
      <c r="G157" s="28"/>
      <c r="H157" s="28"/>
      <c r="I157" s="251"/>
      <c r="K157" s="8" t="n">
        <v>45217</v>
      </c>
      <c r="L157" s="12" t="s">
        <v>144</v>
      </c>
      <c r="M157" s="12" t="s">
        <v>123</v>
      </c>
      <c r="N157" s="12" t="s">
        <v>466</v>
      </c>
      <c r="O157" s="12" t="s">
        <v>265</v>
      </c>
      <c r="P157" s="12" t="n">
        <v>8627</v>
      </c>
      <c r="Q157" s="28" t="n">
        <v>300</v>
      </c>
      <c r="R157" s="28"/>
      <c r="S157" s="251" t="n">
        <v>285</v>
      </c>
    </row>
    <row r="158" customFormat="false" ht="15" hidden="false" customHeight="false" outlineLevel="0" collapsed="false">
      <c r="A158" s="8"/>
      <c r="B158" s="12"/>
      <c r="C158" s="12"/>
      <c r="D158" s="12"/>
      <c r="E158" s="12"/>
      <c r="F158" s="12"/>
      <c r="G158" s="28"/>
      <c r="H158" s="28"/>
      <c r="I158" s="251"/>
      <c r="K158" s="8" t="n">
        <v>45217</v>
      </c>
      <c r="L158" s="12" t="s">
        <v>121</v>
      </c>
      <c r="M158" s="12" t="s">
        <v>50</v>
      </c>
      <c r="N158" s="12" t="s">
        <v>466</v>
      </c>
      <c r="O158" s="12" t="s">
        <v>265</v>
      </c>
      <c r="P158" s="12" t="n">
        <v>8625</v>
      </c>
      <c r="Q158" s="28" t="n">
        <v>300</v>
      </c>
      <c r="R158" s="28"/>
      <c r="S158" s="251" t="n">
        <v>285</v>
      </c>
    </row>
    <row r="159" customFormat="false" ht="15" hidden="false" customHeight="false" outlineLevel="0" collapsed="false">
      <c r="A159" s="8"/>
      <c r="B159" s="12"/>
      <c r="C159" s="12"/>
      <c r="D159" s="12"/>
      <c r="E159" s="12"/>
      <c r="F159" s="12"/>
      <c r="G159" s="28"/>
      <c r="H159" s="28"/>
      <c r="I159" s="251"/>
      <c r="K159" s="8" t="n">
        <v>45218</v>
      </c>
      <c r="L159" s="12" t="s">
        <v>116</v>
      </c>
      <c r="M159" s="12" t="s">
        <v>31</v>
      </c>
      <c r="N159" s="12" t="s">
        <v>466</v>
      </c>
      <c r="O159" s="12" t="s">
        <v>485</v>
      </c>
      <c r="P159" s="12" t="n">
        <v>8638</v>
      </c>
      <c r="Q159" s="28" t="n">
        <v>300</v>
      </c>
      <c r="R159" s="28"/>
      <c r="S159" s="251" t="n">
        <v>285</v>
      </c>
    </row>
    <row r="160" customFormat="false" ht="15" hidden="false" customHeight="false" outlineLevel="0" collapsed="false">
      <c r="A160" s="8"/>
      <c r="B160" s="12"/>
      <c r="C160" s="12"/>
      <c r="D160" s="12"/>
      <c r="E160" s="12"/>
      <c r="F160" s="12"/>
      <c r="G160" s="28"/>
      <c r="H160" s="28"/>
      <c r="I160" s="251"/>
      <c r="K160" s="8" t="n">
        <v>45224</v>
      </c>
      <c r="L160" s="12" t="s">
        <v>202</v>
      </c>
      <c r="M160" s="12" t="s">
        <v>33</v>
      </c>
      <c r="N160" s="12" t="s">
        <v>466</v>
      </c>
      <c r="O160" s="12" t="s">
        <v>265</v>
      </c>
      <c r="P160" s="12" t="n">
        <v>8703</v>
      </c>
      <c r="Q160" s="28" t="n">
        <v>300</v>
      </c>
      <c r="R160" s="28"/>
      <c r="S160" s="251" t="n">
        <v>285</v>
      </c>
    </row>
    <row r="161" customFormat="false" ht="15" hidden="false" customHeight="false" outlineLevel="0" collapsed="false">
      <c r="A161" s="8"/>
      <c r="B161" s="12"/>
      <c r="C161" s="12"/>
      <c r="D161" s="12"/>
      <c r="E161" s="12"/>
      <c r="F161" s="12"/>
      <c r="G161" s="28"/>
      <c r="H161" s="28"/>
      <c r="I161" s="251"/>
      <c r="K161" s="8" t="n">
        <v>45225</v>
      </c>
      <c r="L161" s="12" t="s">
        <v>202</v>
      </c>
      <c r="M161" s="12" t="s">
        <v>55</v>
      </c>
      <c r="N161" s="12" t="s">
        <v>466</v>
      </c>
      <c r="O161" s="12" t="s">
        <v>485</v>
      </c>
      <c r="P161" s="12" t="n">
        <v>8710</v>
      </c>
      <c r="Q161" s="28" t="n">
        <v>300</v>
      </c>
      <c r="R161" s="28"/>
      <c r="S161" s="251" t="n">
        <v>285</v>
      </c>
    </row>
    <row r="162" customFormat="false" ht="15" hidden="false" customHeight="false" outlineLevel="0" collapsed="false">
      <c r="A162" s="8"/>
      <c r="B162" s="12"/>
      <c r="C162" s="12"/>
      <c r="D162" s="12"/>
      <c r="E162" s="12"/>
      <c r="F162" s="12"/>
      <c r="G162" s="28"/>
      <c r="H162" s="28"/>
      <c r="I162" s="251"/>
      <c r="K162" s="8" t="n">
        <v>45225</v>
      </c>
      <c r="L162" s="12" t="s">
        <v>116</v>
      </c>
      <c r="M162" s="12" t="s">
        <v>31</v>
      </c>
      <c r="N162" s="12" t="s">
        <v>466</v>
      </c>
      <c r="O162" s="12" t="s">
        <v>416</v>
      </c>
      <c r="P162" s="12" t="n">
        <v>8714</v>
      </c>
      <c r="Q162" s="28" t="n">
        <v>330</v>
      </c>
      <c r="R162" s="28"/>
      <c r="S162" s="251" t="n">
        <v>310</v>
      </c>
    </row>
    <row r="163" customFormat="false" ht="15" hidden="false" customHeight="false" outlineLevel="0" collapsed="false">
      <c r="A163" s="8"/>
      <c r="B163" s="12"/>
      <c r="C163" s="12"/>
      <c r="D163" s="12"/>
      <c r="E163" s="12"/>
      <c r="F163" s="12"/>
      <c r="G163" s="28"/>
      <c r="H163" s="28"/>
      <c r="I163" s="251"/>
      <c r="K163" s="16" t="n">
        <v>45226</v>
      </c>
      <c r="L163" s="17" t="s">
        <v>144</v>
      </c>
      <c r="M163" s="17" t="s">
        <v>24</v>
      </c>
      <c r="N163" s="17" t="s">
        <v>488</v>
      </c>
      <c r="O163" s="17" t="s">
        <v>489</v>
      </c>
      <c r="P163" s="17"/>
      <c r="Q163" s="251" t="n">
        <v>150</v>
      </c>
      <c r="R163" s="251"/>
      <c r="S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K164" s="16"/>
      <c r="L164" s="17"/>
      <c r="M164" s="17"/>
      <c r="N164" s="17"/>
      <c r="O164" s="17"/>
      <c r="P164" s="17"/>
      <c r="Q164" s="251"/>
      <c r="R164" s="251"/>
      <c r="S164" s="251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K165" s="16"/>
      <c r="L165" s="17"/>
      <c r="M165" s="17"/>
      <c r="N165" s="17"/>
      <c r="O165" s="17"/>
      <c r="P165" s="17"/>
      <c r="Q165" s="251"/>
      <c r="R165" s="251"/>
      <c r="S165" s="251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K166" s="16"/>
      <c r="L166" s="17"/>
      <c r="M166" s="17"/>
      <c r="N166" s="17"/>
      <c r="O166" s="17"/>
      <c r="P166" s="17"/>
      <c r="Q166" s="251"/>
      <c r="R166" s="251"/>
      <c r="S166" s="251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K167" s="16"/>
      <c r="L167" s="17"/>
      <c r="M167" s="17"/>
      <c r="N167" s="17"/>
      <c r="O167" s="17"/>
      <c r="P167" s="19"/>
      <c r="Q167" s="251"/>
      <c r="R167" s="251"/>
      <c r="S167" s="251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9"/>
      <c r="G168" s="251"/>
      <c r="H168" s="251"/>
      <c r="I168" s="251"/>
      <c r="K168" s="16"/>
      <c r="L168" s="17"/>
      <c r="M168" s="17"/>
      <c r="N168" s="17"/>
      <c r="O168" s="17"/>
      <c r="P168" s="22" t="s">
        <v>13</v>
      </c>
      <c r="Q168" s="22" t="n">
        <f aca="false">SUM(Q145:Q167)</f>
        <v>5610</v>
      </c>
      <c r="R168" s="22" t="n">
        <f aca="false">SUM(R161:R167)</f>
        <v>0</v>
      </c>
      <c r="S168" s="22" t="n">
        <f aca="false">SUM(S145:S167)</f>
        <v>5320</v>
      </c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2" t="s">
        <v>13</v>
      </c>
      <c r="G169" s="22" t="n">
        <f aca="false">SUM(G146:G168)</f>
        <v>2500</v>
      </c>
      <c r="H169" s="22" t="n">
        <f aca="false">SUM(H162:H168)</f>
        <v>0</v>
      </c>
      <c r="I169" s="22" t="n">
        <f aca="false">SUM(I146:I168)</f>
        <v>2370</v>
      </c>
      <c r="K169" s="16"/>
      <c r="L169" s="17"/>
      <c r="M169" s="17"/>
      <c r="N169" s="17"/>
      <c r="O169" s="17"/>
      <c r="P169" s="22" t="s">
        <v>16</v>
      </c>
      <c r="Q169" s="22" t="n">
        <f aca="false">Q168*0.99</f>
        <v>5553.9</v>
      </c>
      <c r="R169" s="19"/>
      <c r="S169" s="19"/>
    </row>
    <row r="170" customFormat="false" ht="15.75" hidden="false" customHeight="false" outlineLevel="0" collapsed="false">
      <c r="A170" s="16"/>
      <c r="B170" s="17"/>
      <c r="C170" s="17"/>
      <c r="D170" s="17"/>
      <c r="E170" s="17"/>
      <c r="F170" s="22" t="s">
        <v>16</v>
      </c>
      <c r="G170" s="22" t="n">
        <f aca="false">G169*0.99</f>
        <v>2475</v>
      </c>
      <c r="H170" s="19"/>
      <c r="I170" s="19"/>
      <c r="P170" s="26" t="s">
        <v>17</v>
      </c>
      <c r="Q170" s="26"/>
      <c r="R170" s="26"/>
      <c r="S170" s="211" t="n">
        <f aca="false">Q169-S168</f>
        <v>233.9</v>
      </c>
    </row>
    <row r="171" customFormat="false" ht="15.75" hidden="false" customHeight="false" outlineLevel="0" collapsed="false">
      <c r="F171" s="26" t="s">
        <v>17</v>
      </c>
      <c r="G171" s="26"/>
      <c r="H171" s="26"/>
      <c r="I171" s="211" t="n">
        <f aca="false">G170-I169</f>
        <v>105</v>
      </c>
    </row>
    <row r="176" customFormat="false" ht="26.25" hidden="false" customHeight="false" outlineLevel="0" collapsed="false">
      <c r="M176" s="250" t="s">
        <v>203</v>
      </c>
      <c r="N176" s="250"/>
      <c r="O176" s="250"/>
    </row>
    <row r="177" customFormat="false" ht="26.25" hidden="false" customHeight="false" outlineLevel="0" collapsed="false">
      <c r="C177" s="250" t="s">
        <v>102</v>
      </c>
      <c r="D177" s="250"/>
      <c r="E177" s="250"/>
      <c r="K177" s="5" t="s">
        <v>2</v>
      </c>
      <c r="L177" s="5" t="s">
        <v>459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460</v>
      </c>
      <c r="S177" s="5" t="s">
        <v>292</v>
      </c>
    </row>
    <row r="178" customFormat="false" ht="15" hidden="false" customHeight="false" outlineLevel="0" collapsed="false">
      <c r="A178" s="5" t="s">
        <v>2</v>
      </c>
      <c r="B178" s="5" t="s">
        <v>459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460</v>
      </c>
      <c r="I178" s="5" t="s">
        <v>292</v>
      </c>
      <c r="K178" s="8" t="n">
        <v>45266</v>
      </c>
      <c r="L178" s="12" t="s">
        <v>79</v>
      </c>
      <c r="M178" s="12" t="s">
        <v>41</v>
      </c>
      <c r="N178" s="12" t="s">
        <v>490</v>
      </c>
      <c r="O178" s="12" t="s">
        <v>480</v>
      </c>
      <c r="P178" s="12"/>
      <c r="Q178" s="28" t="n">
        <v>340</v>
      </c>
      <c r="R178" s="28"/>
      <c r="S178" s="251" t="n">
        <v>320</v>
      </c>
    </row>
    <row r="179" customFormat="false" ht="15" hidden="false" customHeight="false" outlineLevel="0" collapsed="false">
      <c r="A179" s="8" t="n">
        <v>45238</v>
      </c>
      <c r="B179" s="12" t="s">
        <v>116</v>
      </c>
      <c r="C179" s="12" t="s">
        <v>31</v>
      </c>
      <c r="D179" s="12" t="s">
        <v>462</v>
      </c>
      <c r="E179" s="12" t="s">
        <v>480</v>
      </c>
      <c r="F179" s="12" t="n">
        <v>8810</v>
      </c>
      <c r="G179" s="28" t="n">
        <v>300</v>
      </c>
      <c r="H179" s="256" t="n">
        <v>780</v>
      </c>
      <c r="I179" s="251" t="n">
        <v>285</v>
      </c>
      <c r="K179" s="8" t="n">
        <v>45270</v>
      </c>
      <c r="L179" s="12" t="s">
        <v>121</v>
      </c>
      <c r="M179" s="12" t="s">
        <v>50</v>
      </c>
      <c r="N179" s="12" t="s">
        <v>462</v>
      </c>
      <c r="O179" s="12" t="s">
        <v>491</v>
      </c>
      <c r="P179" s="12" t="n">
        <v>164039</v>
      </c>
      <c r="Q179" s="28" t="n">
        <v>300</v>
      </c>
      <c r="R179" s="28"/>
      <c r="S179" s="251" t="n">
        <v>285</v>
      </c>
    </row>
    <row r="180" customFormat="false" ht="15" hidden="false" customHeight="false" outlineLevel="0" collapsed="false">
      <c r="A180" s="8" t="n">
        <v>45256</v>
      </c>
      <c r="B180" s="12" t="s">
        <v>122</v>
      </c>
      <c r="C180" s="12" t="s">
        <v>123</v>
      </c>
      <c r="D180" s="12" t="s">
        <v>462</v>
      </c>
      <c r="E180" s="12" t="s">
        <v>480</v>
      </c>
      <c r="F180" s="12" t="n">
        <v>8986</v>
      </c>
      <c r="G180" s="28" t="n">
        <v>300</v>
      </c>
      <c r="H180" s="256" t="n">
        <v>780</v>
      </c>
      <c r="I180" s="251" t="n">
        <v>285</v>
      </c>
      <c r="K180" s="8" t="n">
        <v>45271</v>
      </c>
      <c r="L180" s="12" t="s">
        <v>115</v>
      </c>
      <c r="M180" s="12" t="s">
        <v>45</v>
      </c>
      <c r="N180" s="12" t="s">
        <v>462</v>
      </c>
      <c r="O180" s="12" t="s">
        <v>265</v>
      </c>
      <c r="P180" s="12" t="n">
        <v>9121</v>
      </c>
      <c r="Q180" s="28" t="n">
        <v>300</v>
      </c>
      <c r="R180" s="28"/>
      <c r="S180" s="251" t="n">
        <v>285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28"/>
      <c r="H181" s="28"/>
      <c r="I181" s="251"/>
      <c r="K181" s="8" t="n">
        <v>45271</v>
      </c>
      <c r="L181" s="12" t="s">
        <v>186</v>
      </c>
      <c r="M181" s="12" t="s">
        <v>60</v>
      </c>
      <c r="N181" s="12" t="s">
        <v>462</v>
      </c>
      <c r="O181" s="12" t="s">
        <v>265</v>
      </c>
      <c r="P181" s="12" t="n">
        <v>9127</v>
      </c>
      <c r="Q181" s="28" t="n">
        <v>300</v>
      </c>
      <c r="R181" s="28" t="n">
        <v>250</v>
      </c>
      <c r="S181" s="251" t="n">
        <v>35</v>
      </c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28"/>
      <c r="H182" s="28"/>
      <c r="I182" s="251"/>
      <c r="K182" s="8" t="n">
        <v>45272</v>
      </c>
      <c r="L182" s="12" t="s">
        <v>186</v>
      </c>
      <c r="M182" s="12" t="s">
        <v>60</v>
      </c>
      <c r="N182" s="12" t="s">
        <v>462</v>
      </c>
      <c r="O182" s="12" t="s">
        <v>265</v>
      </c>
      <c r="P182" s="12" t="n">
        <v>9136</v>
      </c>
      <c r="Q182" s="28" t="n">
        <v>300</v>
      </c>
      <c r="R182" s="28"/>
      <c r="S182" s="251" t="n">
        <v>285</v>
      </c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28"/>
      <c r="H183" s="28"/>
      <c r="I183" s="251"/>
      <c r="K183" s="8" t="n">
        <v>45274</v>
      </c>
      <c r="L183" s="12" t="s">
        <v>186</v>
      </c>
      <c r="M183" s="12" t="s">
        <v>60</v>
      </c>
      <c r="N183" s="12" t="s">
        <v>492</v>
      </c>
      <c r="O183" s="12" t="s">
        <v>88</v>
      </c>
      <c r="P183" s="12"/>
      <c r="Q183" s="28" t="n">
        <v>140</v>
      </c>
      <c r="R183" s="28"/>
      <c r="S183" s="251" t="n">
        <v>130</v>
      </c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28"/>
      <c r="H184" s="28"/>
      <c r="I184" s="251"/>
      <c r="K184" s="8"/>
      <c r="L184" s="12"/>
      <c r="M184" s="12"/>
      <c r="N184" s="12"/>
      <c r="O184" s="12"/>
      <c r="P184" s="12"/>
      <c r="Q184" s="28"/>
      <c r="R184" s="28"/>
      <c r="S184" s="251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28"/>
      <c r="H185" s="28"/>
      <c r="I185" s="251"/>
      <c r="K185" s="8"/>
      <c r="L185" s="12"/>
      <c r="M185" s="12"/>
      <c r="N185" s="12"/>
      <c r="O185" s="12"/>
      <c r="P185" s="12"/>
      <c r="Q185" s="28"/>
      <c r="R185" s="28"/>
      <c r="S185" s="251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28"/>
      <c r="H186" s="28"/>
      <c r="I186" s="251"/>
      <c r="K186" s="8"/>
      <c r="L186" s="12"/>
      <c r="M186" s="12"/>
      <c r="N186" s="12"/>
      <c r="O186" s="12"/>
      <c r="P186" s="12"/>
      <c r="Q186" s="28"/>
      <c r="R186" s="28"/>
      <c r="S186" s="251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28"/>
      <c r="H187" s="28"/>
      <c r="I187" s="251"/>
      <c r="K187" s="8"/>
      <c r="L187" s="12"/>
      <c r="M187" s="12"/>
      <c r="N187" s="12"/>
      <c r="O187" s="12"/>
      <c r="P187" s="12"/>
      <c r="Q187" s="28"/>
      <c r="R187" s="28"/>
      <c r="S187" s="251"/>
    </row>
    <row r="188" customFormat="false" ht="15" hidden="false" customHeight="false" outlineLevel="0" collapsed="false">
      <c r="A188" s="8"/>
      <c r="B188" s="12"/>
      <c r="C188" s="12"/>
      <c r="D188" s="12"/>
      <c r="E188" s="12"/>
      <c r="F188" s="12"/>
      <c r="G188" s="28"/>
      <c r="H188" s="28"/>
      <c r="I188" s="251"/>
      <c r="K188" s="8"/>
      <c r="L188" s="12"/>
      <c r="M188" s="12"/>
      <c r="N188" s="12"/>
      <c r="O188" s="12"/>
      <c r="P188" s="12"/>
      <c r="Q188" s="28"/>
      <c r="R188" s="28"/>
      <c r="S188" s="251"/>
    </row>
    <row r="189" customFormat="false" ht="15" hidden="false" customHeight="false" outlineLevel="0" collapsed="false">
      <c r="A189" s="8"/>
      <c r="B189" s="12"/>
      <c r="C189" s="12"/>
      <c r="D189" s="12"/>
      <c r="E189" s="12"/>
      <c r="F189" s="12"/>
      <c r="G189" s="28"/>
      <c r="H189" s="28"/>
      <c r="I189" s="251"/>
      <c r="K189" s="8"/>
      <c r="L189" s="12"/>
      <c r="M189" s="12"/>
      <c r="N189" s="12"/>
      <c r="O189" s="12"/>
      <c r="P189" s="12"/>
      <c r="Q189" s="28"/>
      <c r="R189" s="28"/>
      <c r="S189" s="251"/>
    </row>
    <row r="190" customFormat="false" ht="15" hidden="false" customHeight="false" outlineLevel="0" collapsed="false">
      <c r="A190" s="8"/>
      <c r="B190" s="12"/>
      <c r="C190" s="12"/>
      <c r="D190" s="12"/>
      <c r="E190" s="12"/>
      <c r="F190" s="12"/>
      <c r="G190" s="28"/>
      <c r="H190" s="28"/>
      <c r="I190" s="251"/>
      <c r="K190" s="8"/>
      <c r="L190" s="12"/>
      <c r="M190" s="12"/>
      <c r="N190" s="12"/>
      <c r="O190" s="12"/>
      <c r="P190" s="12"/>
      <c r="Q190" s="28"/>
      <c r="R190" s="28"/>
      <c r="S190" s="251"/>
    </row>
    <row r="191" customFormat="false" ht="15" hidden="false" customHeight="false" outlineLevel="0" collapsed="false">
      <c r="A191" s="8"/>
      <c r="B191" s="12"/>
      <c r="C191" s="12"/>
      <c r="D191" s="12"/>
      <c r="E191" s="12"/>
      <c r="F191" s="12"/>
      <c r="G191" s="28"/>
      <c r="H191" s="28"/>
      <c r="I191" s="251"/>
      <c r="K191" s="8"/>
      <c r="L191" s="12"/>
      <c r="M191" s="12"/>
      <c r="N191" s="12"/>
      <c r="O191" s="12"/>
      <c r="P191" s="12"/>
      <c r="Q191" s="28"/>
      <c r="R191" s="28"/>
      <c r="S191" s="251"/>
    </row>
    <row r="192" customFormat="false" ht="15" hidden="false" customHeight="false" outlineLevel="0" collapsed="false">
      <c r="A192" s="8"/>
      <c r="B192" s="12"/>
      <c r="C192" s="12"/>
      <c r="D192" s="12"/>
      <c r="E192" s="12"/>
      <c r="F192" s="12"/>
      <c r="G192" s="28"/>
      <c r="H192" s="28"/>
      <c r="I192" s="251"/>
      <c r="K192" s="8"/>
      <c r="L192" s="12"/>
      <c r="M192" s="12"/>
      <c r="N192" s="12"/>
      <c r="O192" s="12"/>
      <c r="P192" s="12"/>
      <c r="Q192" s="28"/>
      <c r="R192" s="28"/>
      <c r="S192" s="251"/>
    </row>
    <row r="193" customFormat="false" ht="15" hidden="false" customHeight="false" outlineLevel="0" collapsed="false">
      <c r="A193" s="8"/>
      <c r="B193" s="12"/>
      <c r="C193" s="12"/>
      <c r="D193" s="12"/>
      <c r="E193" s="12"/>
      <c r="F193" s="12"/>
      <c r="G193" s="28"/>
      <c r="H193" s="28"/>
      <c r="I193" s="251"/>
      <c r="K193" s="8"/>
      <c r="L193" s="12"/>
      <c r="M193" s="12"/>
      <c r="N193" s="12"/>
      <c r="O193" s="12"/>
      <c r="P193" s="12"/>
      <c r="Q193" s="28"/>
      <c r="R193" s="28"/>
      <c r="S193" s="251"/>
    </row>
    <row r="194" customFormat="false" ht="15" hidden="false" customHeight="false" outlineLevel="0" collapsed="false">
      <c r="A194" s="8"/>
      <c r="B194" s="12"/>
      <c r="C194" s="12"/>
      <c r="D194" s="12"/>
      <c r="E194" s="12"/>
      <c r="F194" s="12"/>
      <c r="G194" s="28"/>
      <c r="H194" s="28"/>
      <c r="I194" s="251"/>
      <c r="K194" s="8"/>
      <c r="L194" s="12"/>
      <c r="M194" s="12"/>
      <c r="N194" s="12"/>
      <c r="O194" s="12"/>
      <c r="P194" s="12"/>
      <c r="Q194" s="28"/>
      <c r="R194" s="28"/>
      <c r="S194" s="251"/>
    </row>
    <row r="195" customFormat="false" ht="15" hidden="false" customHeight="false" outlineLevel="0" collapsed="false">
      <c r="A195" s="8"/>
      <c r="B195" s="12"/>
      <c r="C195" s="12"/>
      <c r="D195" s="12"/>
      <c r="E195" s="12"/>
      <c r="F195" s="12"/>
      <c r="G195" s="28"/>
      <c r="H195" s="28"/>
      <c r="I195" s="251"/>
      <c r="K195" s="8"/>
      <c r="L195" s="12"/>
      <c r="M195" s="12"/>
      <c r="N195" s="12"/>
      <c r="O195" s="12"/>
      <c r="P195" s="12"/>
      <c r="Q195" s="28"/>
      <c r="R195" s="28"/>
      <c r="S195" s="251"/>
    </row>
    <row r="196" customFormat="false" ht="15" hidden="false" customHeight="false" outlineLevel="0" collapsed="false">
      <c r="A196" s="8"/>
      <c r="B196" s="12"/>
      <c r="C196" s="12"/>
      <c r="D196" s="12"/>
      <c r="E196" s="12"/>
      <c r="F196" s="12"/>
      <c r="G196" s="28"/>
      <c r="H196" s="28"/>
      <c r="I196" s="251"/>
      <c r="K196" s="16"/>
      <c r="L196" s="17"/>
      <c r="M196" s="17"/>
      <c r="N196" s="17"/>
      <c r="O196" s="17"/>
      <c r="P196" s="17"/>
      <c r="Q196" s="251"/>
      <c r="R196" s="251"/>
      <c r="S196" s="251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251"/>
      <c r="H197" s="251"/>
      <c r="I197" s="251"/>
      <c r="K197" s="16"/>
      <c r="L197" s="17"/>
      <c r="M197" s="17"/>
      <c r="N197" s="17"/>
      <c r="O197" s="17"/>
      <c r="P197" s="17"/>
      <c r="Q197" s="251"/>
      <c r="R197" s="251"/>
      <c r="S197" s="251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251"/>
      <c r="H198" s="251"/>
      <c r="I198" s="251"/>
      <c r="K198" s="16"/>
      <c r="L198" s="17"/>
      <c r="M198" s="17"/>
      <c r="N198" s="17"/>
      <c r="O198" s="17"/>
      <c r="P198" s="17"/>
      <c r="Q198" s="251"/>
      <c r="R198" s="251"/>
      <c r="S198" s="251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251"/>
      <c r="H199" s="251"/>
      <c r="I199" s="251"/>
      <c r="K199" s="16"/>
      <c r="L199" s="17"/>
      <c r="M199" s="17"/>
      <c r="N199" s="17"/>
      <c r="O199" s="17"/>
      <c r="P199" s="17"/>
      <c r="Q199" s="251"/>
      <c r="R199" s="251"/>
      <c r="S199" s="251"/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251"/>
      <c r="H200" s="251"/>
      <c r="I200" s="251"/>
      <c r="K200" s="16"/>
      <c r="L200" s="17"/>
      <c r="M200" s="17"/>
      <c r="N200" s="17"/>
      <c r="O200" s="17"/>
      <c r="P200" s="19"/>
      <c r="Q200" s="251"/>
      <c r="R200" s="251"/>
      <c r="S200" s="251"/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9"/>
      <c r="G201" s="251"/>
      <c r="H201" s="251"/>
      <c r="I201" s="251"/>
      <c r="K201" s="16"/>
      <c r="L201" s="17"/>
      <c r="M201" s="17"/>
      <c r="N201" s="17"/>
      <c r="O201" s="17"/>
      <c r="P201" s="22" t="s">
        <v>13</v>
      </c>
      <c r="Q201" s="22" t="n">
        <f aca="false">SUM(Q178:Q200)</f>
        <v>1680</v>
      </c>
      <c r="R201" s="22" t="n">
        <f aca="false">SUM(R194:R200)</f>
        <v>0</v>
      </c>
      <c r="S201" s="22" t="n">
        <f aca="false">SUM(S178:S200)</f>
        <v>1340</v>
      </c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22" t="s">
        <v>13</v>
      </c>
      <c r="G202" s="22" t="n">
        <f aca="false">SUM(G179:G201)</f>
        <v>600</v>
      </c>
      <c r="H202" s="22" t="n">
        <f aca="false">SUM(H195:H201)</f>
        <v>0</v>
      </c>
      <c r="I202" s="22" t="n">
        <f aca="false">SUM(I179:I201)</f>
        <v>570</v>
      </c>
      <c r="K202" s="16"/>
      <c r="L202" s="17"/>
      <c r="M202" s="17"/>
      <c r="N202" s="17"/>
      <c r="O202" s="17"/>
      <c r="P202" s="22" t="s">
        <v>16</v>
      </c>
      <c r="Q202" s="22" t="n">
        <f aca="false">Q201*0.99</f>
        <v>1663.2</v>
      </c>
      <c r="R202" s="19"/>
      <c r="S202" s="19"/>
    </row>
    <row r="203" customFormat="false" ht="15.75" hidden="false" customHeight="false" outlineLevel="0" collapsed="false">
      <c r="A203" s="16"/>
      <c r="B203" s="17"/>
      <c r="C203" s="17"/>
      <c r="D203" s="17"/>
      <c r="E203" s="17"/>
      <c r="F203" s="22" t="s">
        <v>16</v>
      </c>
      <c r="G203" s="22" t="n">
        <f aca="false">G202*0.99</f>
        <v>594</v>
      </c>
      <c r="H203" s="19"/>
      <c r="I203" s="19"/>
      <c r="P203" s="26" t="s">
        <v>17</v>
      </c>
      <c r="Q203" s="26"/>
      <c r="R203" s="26"/>
      <c r="S203" s="211" t="n">
        <f aca="false">Q202-S201</f>
        <v>323.2</v>
      </c>
    </row>
    <row r="204" customFormat="false" ht="15.75" hidden="false" customHeight="false" outlineLevel="0" collapsed="false">
      <c r="F204" s="26" t="s">
        <v>17</v>
      </c>
      <c r="G204" s="26"/>
      <c r="H204" s="26"/>
      <c r="I204" s="211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3" activeCellId="0" sqref="J13"/>
    </sheetView>
  </sheetViews>
  <sheetFormatPr defaultColWidth="10.75" defaultRowHeight="13.8" zeroHeight="false" outlineLevelRow="0" outlineLevelCol="0"/>
  <cols>
    <col collapsed="false" customWidth="true" hidden="false" outlineLevel="0" max="1" min="1" style="0" width="11.86"/>
    <col collapsed="false" customWidth="true" hidden="false" outlineLevel="0" max="5" min="5" style="0" width="12.14"/>
    <col collapsed="false" customWidth="true" hidden="false" outlineLevel="0" max="6" min="6" style="0" width="11.99"/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3.8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3.8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3.8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437</v>
      </c>
      <c r="I3" s="5" t="s">
        <v>438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437</v>
      </c>
      <c r="T3" s="5" t="s">
        <v>438</v>
      </c>
      <c r="U3" s="38" t="s">
        <v>108</v>
      </c>
    </row>
    <row r="4" customFormat="false" ht="13.8" hidden="false" customHeight="false" outlineLevel="0" collapsed="false">
      <c r="A4" s="8" t="n">
        <v>45294</v>
      </c>
      <c r="B4" s="9" t="s">
        <v>122</v>
      </c>
      <c r="C4" s="9" t="s">
        <v>123</v>
      </c>
      <c r="D4" s="9" t="s">
        <v>86</v>
      </c>
      <c r="E4" s="9" t="s">
        <v>112</v>
      </c>
      <c r="F4" s="12" t="n">
        <v>7807026694</v>
      </c>
      <c r="G4" s="11" t="n">
        <v>560</v>
      </c>
      <c r="H4" s="11"/>
      <c r="I4" s="11"/>
      <c r="J4" s="193" t="n">
        <v>540</v>
      </c>
      <c r="K4" s="257" t="n">
        <v>845</v>
      </c>
      <c r="L4" s="8"/>
      <c r="M4" s="12"/>
      <c r="N4" s="12"/>
      <c r="O4" s="12"/>
      <c r="P4" s="12"/>
      <c r="Q4" s="12"/>
      <c r="R4" s="11"/>
      <c r="S4" s="11"/>
      <c r="T4" s="11"/>
      <c r="U4" s="11"/>
      <c r="V4" s="13"/>
    </row>
    <row r="5" customFormat="false" ht="13.8" hidden="false" customHeight="false" outlineLevel="0" collapsed="false">
      <c r="A5" s="8" t="n">
        <v>45294</v>
      </c>
      <c r="B5" s="9" t="s">
        <v>99</v>
      </c>
      <c r="C5" s="9" t="s">
        <v>38</v>
      </c>
      <c r="D5" s="9" t="s">
        <v>86</v>
      </c>
      <c r="E5" s="9" t="s">
        <v>112</v>
      </c>
      <c r="F5" s="12" t="n">
        <v>7807026697</v>
      </c>
      <c r="G5" s="11" t="n">
        <v>560</v>
      </c>
      <c r="H5" s="11"/>
      <c r="I5" s="11"/>
      <c r="J5" s="193" t="n">
        <v>540</v>
      </c>
      <c r="K5" s="257" t="n">
        <v>845</v>
      </c>
      <c r="L5" s="8"/>
      <c r="M5" s="12"/>
      <c r="N5" s="12"/>
      <c r="O5" s="12"/>
      <c r="P5" s="12"/>
      <c r="Q5" s="12"/>
      <c r="R5" s="11"/>
      <c r="S5" s="11"/>
      <c r="T5" s="11"/>
      <c r="U5" s="11"/>
      <c r="V5" s="13"/>
    </row>
    <row r="6" customFormat="false" ht="13.8" hidden="false" customHeight="false" outlineLevel="0" collapsed="false">
      <c r="A6" s="8" t="n">
        <v>45295</v>
      </c>
      <c r="B6" s="9" t="s">
        <v>164</v>
      </c>
      <c r="C6" s="9" t="s">
        <v>58</v>
      </c>
      <c r="D6" s="9" t="s">
        <v>86</v>
      </c>
      <c r="E6" s="9" t="s">
        <v>88</v>
      </c>
      <c r="F6" s="12" t="n">
        <v>7807026698</v>
      </c>
      <c r="G6" s="11" t="n">
        <v>140</v>
      </c>
      <c r="H6" s="11"/>
      <c r="I6" s="11"/>
      <c r="J6" s="193" t="n">
        <v>130</v>
      </c>
      <c r="K6" s="257" t="n">
        <v>845</v>
      </c>
      <c r="L6" s="8"/>
      <c r="M6" s="12"/>
      <c r="N6" s="12"/>
      <c r="O6" s="12"/>
      <c r="P6" s="12"/>
      <c r="Q6" s="12"/>
      <c r="R6" s="11"/>
      <c r="S6" s="11"/>
      <c r="T6" s="11"/>
      <c r="U6" s="11"/>
      <c r="V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12"/>
      <c r="G7" s="11"/>
      <c r="H7" s="11"/>
      <c r="I7" s="11"/>
      <c r="J7" s="12"/>
      <c r="K7" s="13"/>
      <c r="L7" s="8"/>
      <c r="M7" s="12"/>
      <c r="N7" s="12"/>
      <c r="O7" s="12"/>
      <c r="P7" s="12"/>
      <c r="Q7" s="12"/>
      <c r="R7" s="11"/>
      <c r="S7" s="11"/>
      <c r="T7" s="11"/>
      <c r="U7" s="11"/>
      <c r="V7" s="13"/>
    </row>
    <row r="8" customFormat="false" ht="13.8" hidden="false" customHeight="false" outlineLevel="0" collapsed="false">
      <c r="A8" s="8"/>
      <c r="B8" s="9"/>
      <c r="C8" s="9"/>
      <c r="D8" s="9"/>
      <c r="E8" s="12"/>
      <c r="F8" s="12"/>
      <c r="G8" s="11"/>
      <c r="H8" s="11"/>
      <c r="I8" s="11"/>
      <c r="J8" s="12"/>
      <c r="K8" s="13"/>
      <c r="L8" s="8"/>
      <c r="M8" s="12"/>
      <c r="N8" s="12"/>
      <c r="O8" s="12"/>
      <c r="P8" s="12"/>
      <c r="Q8" s="12"/>
      <c r="R8" s="11"/>
      <c r="S8" s="11"/>
      <c r="T8" s="11"/>
      <c r="U8" s="11"/>
      <c r="V8" s="13"/>
    </row>
    <row r="9" customFormat="false" ht="13.8" hidden="false" customHeight="false" outlineLevel="0" collapsed="false">
      <c r="A9" s="8"/>
      <c r="B9" s="9"/>
      <c r="C9" s="9"/>
      <c r="D9" s="9"/>
      <c r="E9" s="12"/>
      <c r="F9" s="12"/>
      <c r="G9" s="11"/>
      <c r="H9" s="11"/>
      <c r="I9" s="11"/>
      <c r="J9" s="12"/>
      <c r="K9" s="13"/>
      <c r="L9" s="8"/>
      <c r="M9" s="12"/>
      <c r="N9" s="12"/>
      <c r="O9" s="12"/>
      <c r="P9" s="12"/>
      <c r="Q9" s="12"/>
      <c r="R9" s="11"/>
      <c r="S9" s="11"/>
      <c r="T9" s="11"/>
      <c r="U9" s="11"/>
      <c r="V9" s="13"/>
    </row>
    <row r="10" customFormat="false" ht="13.8" hidden="false" customHeight="false" outlineLevel="0" collapsed="false">
      <c r="A10" s="8"/>
      <c r="B10" s="9"/>
      <c r="C10" s="9"/>
      <c r="D10" s="9"/>
      <c r="E10" s="12"/>
      <c r="F10" s="12"/>
      <c r="G10" s="11"/>
      <c r="H10" s="11"/>
      <c r="I10" s="51"/>
      <c r="J10" s="12"/>
      <c r="K10" s="13"/>
      <c r="L10" s="8"/>
      <c r="M10" s="12"/>
      <c r="N10" s="12"/>
      <c r="O10" s="12"/>
      <c r="P10" s="12"/>
      <c r="Q10" s="12"/>
      <c r="R10" s="11"/>
      <c r="S10" s="11"/>
      <c r="T10" s="11"/>
      <c r="U10" s="11"/>
      <c r="V10" s="13"/>
    </row>
    <row r="11" customFormat="false" ht="13.8" hidden="false" customHeight="false" outlineLevel="0" collapsed="false">
      <c r="A11" s="8"/>
      <c r="B11" s="9"/>
      <c r="C11" s="9"/>
      <c r="D11" s="9"/>
      <c r="E11" s="12"/>
      <c r="F11" s="12"/>
      <c r="G11" s="11"/>
      <c r="H11" s="11"/>
      <c r="I11" s="11"/>
      <c r="J11" s="12"/>
      <c r="K11" s="13"/>
      <c r="L11" s="8"/>
      <c r="M11" s="12"/>
      <c r="N11" s="12"/>
      <c r="O11" s="12"/>
      <c r="P11" s="12"/>
      <c r="Q11" s="12"/>
      <c r="R11" s="11"/>
      <c r="S11" s="11"/>
      <c r="T11" s="11"/>
      <c r="U11" s="11"/>
      <c r="V11" s="13"/>
    </row>
    <row r="12" customFormat="false" ht="13.8" hidden="false" customHeight="false" outlineLevel="0" collapsed="false">
      <c r="A12" s="8"/>
      <c r="B12" s="9"/>
      <c r="C12" s="9"/>
      <c r="D12" s="9"/>
      <c r="E12" s="12"/>
      <c r="F12" s="12"/>
      <c r="G12" s="11"/>
      <c r="H12" s="11"/>
      <c r="I12" s="11"/>
      <c r="J12" s="12"/>
      <c r="K12" s="13"/>
      <c r="L12" s="8"/>
      <c r="M12" s="12"/>
      <c r="N12" s="12"/>
      <c r="O12" s="12"/>
      <c r="P12" s="12"/>
      <c r="Q12" s="12"/>
      <c r="R12" s="11"/>
      <c r="S12" s="11"/>
      <c r="T12" s="11"/>
      <c r="U12" s="11"/>
      <c r="V12" s="13"/>
    </row>
    <row r="13" customFormat="false" ht="13.8" hidden="false" customHeight="false" outlineLevel="0" collapsed="false">
      <c r="A13" s="8"/>
      <c r="B13" s="9"/>
      <c r="C13" s="9"/>
      <c r="D13" s="9"/>
      <c r="E13" s="12"/>
      <c r="F13" s="12"/>
      <c r="G13" s="11"/>
      <c r="H13" s="11"/>
      <c r="I13" s="11"/>
      <c r="J13" s="12"/>
      <c r="K13" s="13"/>
      <c r="L13" s="8"/>
      <c r="M13" s="12"/>
      <c r="N13" s="12"/>
      <c r="O13" s="12"/>
      <c r="P13" s="12"/>
      <c r="Q13" s="12"/>
      <c r="R13" s="11"/>
      <c r="S13" s="11"/>
      <c r="T13" s="11"/>
      <c r="U13" s="11"/>
      <c r="V13" s="13"/>
    </row>
    <row r="14" customFormat="false" ht="13.8" hidden="false" customHeight="false" outlineLevel="0" collapsed="false">
      <c r="A14" s="8"/>
      <c r="B14" s="9"/>
      <c r="C14" s="9"/>
      <c r="D14" s="9"/>
      <c r="E14" s="12"/>
      <c r="F14" s="61"/>
      <c r="G14" s="11"/>
      <c r="H14" s="11"/>
      <c r="I14" s="11"/>
      <c r="J14" s="12"/>
      <c r="K14" s="13"/>
      <c r="L14" s="8"/>
      <c r="M14" s="12"/>
      <c r="N14" s="12"/>
      <c r="O14" s="12"/>
      <c r="P14" s="12"/>
      <c r="Q14" s="12"/>
      <c r="R14" s="11"/>
      <c r="S14" s="11"/>
      <c r="T14" s="11"/>
      <c r="U14" s="11"/>
      <c r="V14" s="13"/>
    </row>
    <row r="15" customFormat="false" ht="13.8" hidden="false" customHeight="false" outlineLevel="0" collapsed="false">
      <c r="A15" s="8"/>
      <c r="B15" s="9"/>
      <c r="C15" s="9"/>
      <c r="D15" s="9"/>
      <c r="E15" s="12"/>
      <c r="F15" s="12"/>
      <c r="G15" s="11"/>
      <c r="H15" s="11"/>
      <c r="I15" s="11"/>
      <c r="J15" s="12"/>
      <c r="K15" s="13"/>
      <c r="L15" s="8"/>
      <c r="M15" s="12"/>
      <c r="N15" s="12"/>
      <c r="O15" s="12"/>
      <c r="P15" s="12"/>
      <c r="Q15" s="12"/>
      <c r="R15" s="11"/>
      <c r="S15" s="11"/>
      <c r="T15" s="11"/>
      <c r="U15" s="11"/>
      <c r="V15" s="13"/>
    </row>
    <row r="16" customFormat="false" ht="13.8" hidden="false" customHeight="false" outlineLevel="0" collapsed="false">
      <c r="A16" s="8"/>
      <c r="B16" s="9"/>
      <c r="C16" s="9"/>
      <c r="D16" s="9"/>
      <c r="E16" s="9"/>
      <c r="F16" s="12"/>
      <c r="G16" s="11"/>
      <c r="H16" s="11"/>
      <c r="I16" s="11"/>
      <c r="J16" s="9"/>
      <c r="K16" s="13"/>
      <c r="L16" s="8"/>
      <c r="M16" s="12"/>
      <c r="N16" s="12"/>
      <c r="O16" s="12"/>
      <c r="P16" s="12"/>
      <c r="Q16" s="12"/>
      <c r="R16" s="11"/>
      <c r="S16" s="11"/>
      <c r="T16" s="11"/>
      <c r="U16" s="11"/>
      <c r="V16" s="13"/>
    </row>
    <row r="17" customFormat="false" ht="13.8" hidden="false" customHeight="false" outlineLevel="0" collapsed="false">
      <c r="A17" s="8"/>
      <c r="B17" s="9"/>
      <c r="C17" s="9"/>
      <c r="D17" s="9"/>
      <c r="E17" s="9"/>
      <c r="F17" s="12"/>
      <c r="G17" s="11"/>
      <c r="H17" s="11"/>
      <c r="I17" s="11"/>
      <c r="J17" s="9"/>
      <c r="K17" s="13"/>
      <c r="L17" s="8"/>
      <c r="M17" s="12"/>
      <c r="N17" s="12"/>
      <c r="O17" s="12"/>
      <c r="P17" s="12"/>
      <c r="Q17" s="12"/>
      <c r="R17" s="11"/>
      <c r="S17" s="11"/>
      <c r="T17" s="11"/>
      <c r="U17" s="11"/>
      <c r="V17" s="13"/>
    </row>
    <row r="18" customFormat="false" ht="13.8" hidden="false" customHeight="false" outlineLevel="0" collapsed="false">
      <c r="A18" s="85"/>
      <c r="B18" s="9"/>
      <c r="C18" s="9"/>
      <c r="D18" s="9"/>
      <c r="E18" s="9"/>
      <c r="F18" s="12"/>
      <c r="G18" s="11"/>
      <c r="H18" s="11"/>
      <c r="I18" s="11"/>
      <c r="J18" s="9"/>
      <c r="K18" s="13"/>
      <c r="L18" s="85"/>
      <c r="M18" s="12"/>
      <c r="N18" s="12"/>
      <c r="O18" s="12"/>
      <c r="P18" s="12"/>
      <c r="Q18" s="12"/>
      <c r="R18" s="11"/>
      <c r="S18" s="11"/>
      <c r="T18" s="11"/>
      <c r="U18" s="11"/>
      <c r="V18" s="13"/>
    </row>
    <row r="19" customFormat="false" ht="13.8" hidden="false" customHeight="false" outlineLevel="0" collapsed="false">
      <c r="A19" s="85"/>
      <c r="B19" s="9"/>
      <c r="C19" s="9"/>
      <c r="D19" s="9"/>
      <c r="E19" s="9"/>
      <c r="F19" s="9"/>
      <c r="G19" s="11"/>
      <c r="H19" s="11"/>
      <c r="I19" s="11"/>
      <c r="J19" s="9"/>
      <c r="K19" s="13"/>
      <c r="L19" s="85"/>
      <c r="M19" s="12"/>
      <c r="N19" s="12"/>
      <c r="O19" s="12"/>
      <c r="P19" s="12"/>
      <c r="Q19" s="12"/>
      <c r="R19" s="11"/>
      <c r="S19" s="11"/>
      <c r="T19" s="11"/>
      <c r="U19" s="11"/>
      <c r="V19" s="13"/>
    </row>
    <row r="20" customFormat="false" ht="13.8" hidden="false" customHeight="false" outlineLevel="0" collapsed="false">
      <c r="A20" s="85"/>
      <c r="B20" s="9"/>
      <c r="C20" s="9"/>
      <c r="D20" s="9"/>
      <c r="E20" s="9"/>
      <c r="F20" s="9"/>
      <c r="G20" s="11"/>
      <c r="H20" s="11"/>
      <c r="I20" s="11"/>
      <c r="J20" s="9"/>
      <c r="K20" s="13"/>
      <c r="L20" s="85"/>
      <c r="M20" s="12"/>
      <c r="N20" s="12"/>
      <c r="O20" s="12"/>
      <c r="P20" s="12"/>
      <c r="Q20" s="12"/>
      <c r="R20" s="11"/>
      <c r="S20" s="11"/>
      <c r="T20" s="11"/>
      <c r="U20" s="11"/>
      <c r="V20" s="13"/>
    </row>
    <row r="21" customFormat="false" ht="13.8" hidden="false" customHeight="false" outlineLevel="0" collapsed="false">
      <c r="A21" s="85"/>
      <c r="B21" s="9"/>
      <c r="C21" s="9"/>
      <c r="D21" s="9"/>
      <c r="E21" s="9"/>
      <c r="F21" s="9"/>
      <c r="G21" s="11"/>
      <c r="H21" s="11"/>
      <c r="I21" s="11"/>
      <c r="J21" s="9"/>
      <c r="K21" s="13"/>
      <c r="L21" s="85"/>
      <c r="M21" s="9"/>
      <c r="N21" s="9"/>
      <c r="O21" s="9"/>
      <c r="P21" s="9"/>
      <c r="Q21" s="9"/>
      <c r="R21" s="11"/>
      <c r="S21" s="11"/>
      <c r="T21" s="11"/>
      <c r="U21" s="11"/>
      <c r="V21" s="13"/>
    </row>
    <row r="22" customFormat="false" ht="13.8" hidden="false" customHeight="false" outlineLevel="0" collapsed="false">
      <c r="A22" s="85"/>
      <c r="B22" s="9"/>
      <c r="C22" s="9"/>
      <c r="D22" s="9"/>
      <c r="E22" s="9"/>
      <c r="F22" s="9"/>
      <c r="G22" s="11"/>
      <c r="H22" s="11"/>
      <c r="I22" s="11"/>
      <c r="J22" s="9"/>
      <c r="K22" s="13"/>
      <c r="L22" s="85"/>
      <c r="M22" s="9"/>
      <c r="N22" s="9"/>
      <c r="O22" s="9"/>
      <c r="P22" s="9"/>
      <c r="Q22" s="9"/>
      <c r="R22" s="11"/>
      <c r="S22" s="11"/>
      <c r="T22" s="11"/>
      <c r="U22" s="11"/>
      <c r="V22" s="13"/>
    </row>
    <row r="23" customFormat="false" ht="13.8" hidden="false" customHeight="false" outlineLevel="0" collapsed="false">
      <c r="A23" s="85"/>
      <c r="B23" s="9"/>
      <c r="C23" s="9"/>
      <c r="D23" s="9"/>
      <c r="E23" s="9"/>
      <c r="F23" s="9"/>
      <c r="G23" s="11"/>
      <c r="H23" s="11"/>
      <c r="I23" s="11"/>
      <c r="J23" s="9"/>
      <c r="K23" s="13"/>
      <c r="L23" s="85"/>
      <c r="M23" s="9"/>
      <c r="N23" s="9"/>
      <c r="O23" s="9"/>
      <c r="P23" s="9"/>
      <c r="Q23" s="9"/>
      <c r="R23" s="11"/>
      <c r="S23" s="11"/>
      <c r="T23" s="11"/>
      <c r="U23" s="11"/>
      <c r="V23" s="13"/>
    </row>
    <row r="24" customFormat="false" ht="13.8" hidden="false" customHeight="false" outlineLevel="0" collapsed="false">
      <c r="A24" s="85"/>
      <c r="B24" s="9"/>
      <c r="C24" s="9"/>
      <c r="D24" s="9"/>
      <c r="E24" s="9"/>
      <c r="F24" s="9"/>
      <c r="G24" s="11"/>
      <c r="H24" s="11"/>
      <c r="I24" s="11"/>
      <c r="J24" s="9"/>
      <c r="K24" s="13"/>
      <c r="L24" s="85"/>
      <c r="M24" s="9"/>
      <c r="N24" s="9"/>
      <c r="O24" s="9"/>
      <c r="P24" s="9"/>
      <c r="Q24" s="9"/>
      <c r="R24" s="11"/>
      <c r="S24" s="11"/>
      <c r="T24" s="11"/>
      <c r="U24" s="11"/>
      <c r="V24" s="13"/>
    </row>
    <row r="25" customFormat="false" ht="13.8" hidden="false" customHeight="false" outlineLevel="0" collapsed="false">
      <c r="A25" s="85"/>
      <c r="B25" s="9"/>
      <c r="C25" s="9"/>
      <c r="D25" s="9"/>
      <c r="E25" s="9"/>
      <c r="F25" s="9"/>
      <c r="G25" s="11"/>
      <c r="H25" s="11"/>
      <c r="I25" s="11"/>
      <c r="J25" s="9"/>
      <c r="K25" s="13"/>
      <c r="L25" s="85"/>
      <c r="M25" s="9"/>
      <c r="N25" s="9"/>
      <c r="O25" s="9"/>
      <c r="P25" s="9"/>
      <c r="Q25" s="9"/>
      <c r="R25" s="11"/>
      <c r="S25" s="11"/>
      <c r="T25" s="11"/>
      <c r="U25" s="11"/>
      <c r="V25" s="13"/>
    </row>
    <row r="26" customFormat="false" ht="13.8" hidden="false" customHeight="false" outlineLevel="0" collapsed="false">
      <c r="A26" s="85"/>
      <c r="B26" s="9"/>
      <c r="C26" s="9"/>
      <c r="D26" s="9"/>
      <c r="E26" s="9"/>
      <c r="F26" s="9"/>
      <c r="G26" s="11"/>
      <c r="H26" s="11"/>
      <c r="I26" s="11"/>
      <c r="J26" s="9"/>
      <c r="K26" s="13"/>
      <c r="L26" s="85"/>
      <c r="M26" s="9"/>
      <c r="N26" s="9"/>
      <c r="O26" s="9"/>
      <c r="P26" s="9"/>
      <c r="Q26" s="9"/>
      <c r="R26" s="11"/>
      <c r="S26" s="11"/>
      <c r="T26" s="11"/>
      <c r="U26" s="11"/>
      <c r="V26" s="13"/>
    </row>
    <row r="27" customFormat="false" ht="13.8" hidden="false" customHeight="false" outlineLevel="0" collapsed="false">
      <c r="A27" s="85"/>
      <c r="B27" s="9"/>
      <c r="C27" s="9"/>
      <c r="D27" s="9"/>
      <c r="E27" s="9"/>
      <c r="F27" s="9"/>
      <c r="G27" s="11"/>
      <c r="H27" s="11"/>
      <c r="I27" s="11"/>
      <c r="J27" s="9"/>
      <c r="K27" s="13"/>
      <c r="L27" s="85"/>
      <c r="M27" s="9"/>
      <c r="N27" s="9"/>
      <c r="O27" s="9"/>
      <c r="P27" s="9"/>
      <c r="Q27" s="9"/>
      <c r="R27" s="11"/>
      <c r="S27" s="11"/>
      <c r="T27" s="11"/>
      <c r="U27" s="11"/>
      <c r="V27" s="13"/>
    </row>
    <row r="28" customFormat="false" ht="13.8" hidden="false" customHeight="false" outlineLevel="0" collapsed="false">
      <c r="A28" s="85"/>
      <c r="B28" s="9"/>
      <c r="C28" s="9"/>
      <c r="D28" s="9"/>
      <c r="E28" s="9"/>
      <c r="F28" s="9"/>
      <c r="G28" s="11"/>
      <c r="H28" s="11"/>
      <c r="I28" s="11"/>
      <c r="J28" s="9"/>
      <c r="K28" s="13"/>
      <c r="L28" s="85"/>
      <c r="M28" s="9"/>
      <c r="N28" s="9"/>
      <c r="O28" s="9"/>
      <c r="P28" s="9"/>
      <c r="Q28" s="9"/>
      <c r="R28" s="11"/>
      <c r="S28" s="11"/>
      <c r="T28" s="11"/>
      <c r="U28" s="11"/>
      <c r="V28" s="13"/>
    </row>
    <row r="29" customFormat="false" ht="13.8" hidden="false" customHeight="false" outlineLevel="0" collapsed="false">
      <c r="A29" s="85"/>
      <c r="B29" s="9"/>
      <c r="C29" s="9"/>
      <c r="D29" s="9"/>
      <c r="E29" s="9"/>
      <c r="F29" s="9"/>
      <c r="G29" s="11"/>
      <c r="H29" s="11"/>
      <c r="I29" s="11"/>
      <c r="J29" s="9"/>
      <c r="K29" s="13"/>
      <c r="L29" s="85"/>
      <c r="M29" s="9"/>
      <c r="N29" s="9"/>
      <c r="O29" s="9"/>
      <c r="P29" s="9"/>
      <c r="Q29" s="9"/>
      <c r="R29" s="11"/>
      <c r="S29" s="11"/>
      <c r="T29" s="11"/>
      <c r="U29" s="11"/>
      <c r="V29" s="13"/>
    </row>
    <row r="30" customFormat="false" ht="13.8" hidden="false" customHeight="false" outlineLevel="0" collapsed="false">
      <c r="A30" s="85"/>
      <c r="B30" s="9"/>
      <c r="C30" s="9"/>
      <c r="D30" s="9"/>
      <c r="E30" s="9"/>
      <c r="F30" s="9"/>
      <c r="G30" s="11"/>
      <c r="H30" s="11"/>
      <c r="I30" s="11"/>
      <c r="J30" s="9"/>
      <c r="K30" s="13"/>
      <c r="L30" s="85"/>
      <c r="M30" s="9"/>
      <c r="N30" s="9"/>
      <c r="O30" s="9"/>
      <c r="P30" s="9"/>
      <c r="Q30" s="9"/>
      <c r="R30" s="11"/>
      <c r="S30" s="11"/>
      <c r="T30" s="11"/>
      <c r="U30" s="11"/>
      <c r="V30" s="13"/>
    </row>
    <row r="31" customFormat="false" ht="13.8" hidden="false" customHeight="false" outlineLevel="0" collapsed="false">
      <c r="A31" s="85"/>
      <c r="B31" s="9"/>
      <c r="C31" s="9"/>
      <c r="D31" s="9"/>
      <c r="E31" s="9"/>
      <c r="F31" s="9"/>
      <c r="G31" s="11"/>
      <c r="H31" s="11"/>
      <c r="I31" s="11"/>
      <c r="J31" s="9"/>
      <c r="K31" s="13"/>
      <c r="L31" s="85"/>
      <c r="M31" s="9"/>
      <c r="N31" s="9"/>
      <c r="O31" s="9"/>
      <c r="P31" s="9"/>
      <c r="Q31" s="9"/>
      <c r="R31" s="11"/>
      <c r="S31" s="11"/>
      <c r="T31" s="11"/>
      <c r="U31" s="11"/>
      <c r="V31" s="13"/>
    </row>
    <row r="32" customFormat="false" ht="13.8" hidden="false" customHeight="false" outlineLevel="0" collapsed="false">
      <c r="A32" s="85"/>
      <c r="B32" s="9"/>
      <c r="C32" s="9"/>
      <c r="D32" s="9"/>
      <c r="E32" s="9"/>
      <c r="F32" s="9"/>
      <c r="G32" s="11"/>
      <c r="H32" s="11"/>
      <c r="I32" s="11"/>
      <c r="J32" s="9"/>
      <c r="K32" s="13"/>
      <c r="L32" s="85"/>
      <c r="M32" s="9"/>
      <c r="N32" s="9"/>
      <c r="O32" s="9"/>
      <c r="P32" s="9"/>
      <c r="Q32" s="9"/>
      <c r="R32" s="11"/>
      <c r="S32" s="11"/>
      <c r="T32" s="11"/>
      <c r="U32" s="11"/>
      <c r="V32" s="13"/>
    </row>
    <row r="33" customFormat="false" ht="13.8" hidden="false" customHeight="false" outlineLevel="0" collapsed="false">
      <c r="A33" s="85"/>
      <c r="B33" s="9"/>
      <c r="C33" s="9"/>
      <c r="D33" s="9"/>
      <c r="E33" s="9"/>
      <c r="F33" s="9"/>
      <c r="G33" s="11"/>
      <c r="H33" s="11"/>
      <c r="I33" s="11"/>
      <c r="J33" s="9"/>
      <c r="K33" s="13"/>
      <c r="L33" s="85"/>
      <c r="M33" s="9"/>
      <c r="N33" s="9"/>
      <c r="O33" s="9"/>
      <c r="P33" s="9"/>
      <c r="Q33" s="9"/>
      <c r="R33" s="11"/>
      <c r="S33" s="11"/>
      <c r="T33" s="11"/>
      <c r="U33" s="11"/>
      <c r="V33" s="13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21" t="s">
        <v>13</v>
      </c>
      <c r="G34" s="22" t="n">
        <f aca="false">SUM(G4:G20)</f>
        <v>1260</v>
      </c>
      <c r="H34" s="22"/>
      <c r="I34" s="22" t="n">
        <f aca="false">SUM(I4:I20)</f>
        <v>0</v>
      </c>
      <c r="J34" s="22"/>
      <c r="L34" s="17"/>
      <c r="M34" s="17"/>
      <c r="N34" s="17"/>
      <c r="O34" s="17"/>
      <c r="P34" s="17"/>
      <c r="Q34" s="21" t="s">
        <v>13</v>
      </c>
      <c r="R34" s="22" t="n">
        <f aca="false">SUM(R4:R32)</f>
        <v>0</v>
      </c>
      <c r="S34" s="22" t="n">
        <f aca="false">SUM(S4:S18)</f>
        <v>0</v>
      </c>
      <c r="T34" s="22" t="n">
        <f aca="false">SUM(T4:T18)</f>
        <v>0</v>
      </c>
      <c r="U34" s="22" t="n">
        <f aca="false">SUM(U4:U32)</f>
        <v>0</v>
      </c>
    </row>
    <row r="35" customFormat="false" ht="13.8" hidden="false" customHeight="false" outlineLevel="0" collapsed="false">
      <c r="A35" s="17"/>
      <c r="B35" s="200" t="s">
        <v>303</v>
      </c>
      <c r="C35" s="17"/>
      <c r="D35" s="17"/>
      <c r="E35" s="17"/>
      <c r="F35" s="21" t="s">
        <v>16</v>
      </c>
      <c r="G35" s="21" t="n">
        <f aca="false">G34*0.99</f>
        <v>1247.4</v>
      </c>
      <c r="H35" s="17"/>
      <c r="I35" s="17"/>
      <c r="J35" s="17"/>
      <c r="L35" s="17"/>
      <c r="M35" s="200" t="s">
        <v>303</v>
      </c>
      <c r="N35" s="17"/>
      <c r="O35" s="17"/>
      <c r="P35" s="17"/>
      <c r="Q35" s="21" t="s">
        <v>16</v>
      </c>
      <c r="R35" s="21" t="n">
        <f aca="false">R34*0.99</f>
        <v>0</v>
      </c>
      <c r="S35" s="17"/>
      <c r="T35" s="19" t="n">
        <f aca="false">R35-S34</f>
        <v>0</v>
      </c>
      <c r="U35" s="17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128" t="s">
        <v>17</v>
      </c>
      <c r="G36" s="128"/>
      <c r="H36" s="128"/>
      <c r="I36" s="211" t="n">
        <f aca="false">G35-I34</f>
        <v>1247.4</v>
      </c>
      <c r="L36" s="17"/>
      <c r="M36" s="17"/>
      <c r="N36" s="17"/>
      <c r="O36" s="17"/>
      <c r="P36" s="17"/>
      <c r="Q36" s="128" t="s">
        <v>17</v>
      </c>
      <c r="R36" s="128"/>
      <c r="S36" s="128"/>
      <c r="T36" s="211" t="n">
        <f aca="false">T35-U34</f>
        <v>0</v>
      </c>
    </row>
    <row r="40" customFormat="false" ht="13.8" hidden="false" customHeight="false" outlineLevel="0" collapsed="false">
      <c r="D40" s="3" t="s">
        <v>18</v>
      </c>
      <c r="E40" s="3"/>
      <c r="F40" s="3"/>
      <c r="G40" s="3"/>
      <c r="O40" s="3" t="s">
        <v>86</v>
      </c>
      <c r="P40" s="3"/>
      <c r="Q40" s="3"/>
      <c r="R40" s="3"/>
    </row>
    <row r="41" customFormat="false" ht="13.8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3.8" hidden="false" customHeight="false" outlineLevel="0" collapsed="false">
      <c r="A42" s="5" t="s">
        <v>228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53" t="s">
        <v>437</v>
      </c>
      <c r="I42" s="5" t="s">
        <v>438</v>
      </c>
      <c r="J42" s="38" t="s">
        <v>108</v>
      </c>
      <c r="K42" s="38" t="s">
        <v>297</v>
      </c>
      <c r="L42" s="5" t="s">
        <v>228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53" t="s">
        <v>437</v>
      </c>
      <c r="T42" s="5" t="s">
        <v>438</v>
      </c>
      <c r="U42" s="38" t="s">
        <v>108</v>
      </c>
    </row>
    <row r="43" customFormat="false" ht="13.8" hidden="false" customHeight="false" outlineLevel="0" collapsed="false">
      <c r="A43" s="16" t="n">
        <v>44999</v>
      </c>
      <c r="B43" s="17" t="s">
        <v>32</v>
      </c>
      <c r="C43" s="17" t="s">
        <v>41</v>
      </c>
      <c r="D43" s="17" t="s">
        <v>336</v>
      </c>
      <c r="E43" s="17" t="s">
        <v>474</v>
      </c>
      <c r="F43" s="17"/>
      <c r="G43" s="19" t="n">
        <v>450</v>
      </c>
      <c r="H43" s="19" t="n">
        <v>80</v>
      </c>
      <c r="I43" s="19" t="n">
        <v>370</v>
      </c>
      <c r="J43" s="19" t="n">
        <v>350</v>
      </c>
      <c r="K43" s="42" t="n">
        <v>484</v>
      </c>
      <c r="L43" s="16"/>
      <c r="M43" s="17"/>
      <c r="N43" s="17"/>
      <c r="O43" s="17"/>
      <c r="P43" s="17"/>
      <c r="Q43" s="17"/>
      <c r="R43" s="19"/>
      <c r="S43" s="19"/>
      <c r="T43" s="19"/>
      <c r="U43" s="19"/>
    </row>
    <row r="44" customFormat="false" ht="13.8" hidden="false" customHeight="false" outlineLevel="0" collapsed="false">
      <c r="A44" s="16"/>
      <c r="B44" s="17"/>
      <c r="C44" s="17"/>
      <c r="D44" s="17"/>
      <c r="E44" s="17"/>
      <c r="F44" s="17"/>
      <c r="G44" s="19"/>
      <c r="H44" s="19"/>
      <c r="I44" s="19"/>
      <c r="J44" s="19"/>
      <c r="L44" s="16"/>
      <c r="M44" s="17"/>
      <c r="N44" s="17"/>
      <c r="O44" s="17"/>
      <c r="P44" s="17"/>
      <c r="Q44" s="17"/>
      <c r="R44" s="19"/>
      <c r="S44" s="19"/>
      <c r="T44" s="19"/>
      <c r="U44" s="19"/>
    </row>
    <row r="45" customFormat="false" ht="13.8" hidden="false" customHeight="false" outlineLevel="0" collapsed="false">
      <c r="A45" s="16"/>
      <c r="B45" s="17"/>
      <c r="C45" s="17"/>
      <c r="D45" s="17"/>
      <c r="E45" s="17"/>
      <c r="F45" s="17"/>
      <c r="G45" s="19"/>
      <c r="H45" s="19"/>
      <c r="I45" s="19"/>
      <c r="J45" s="19"/>
      <c r="L45" s="16"/>
      <c r="M45" s="17"/>
      <c r="N45" s="17"/>
      <c r="O45" s="17"/>
      <c r="P45" s="17"/>
      <c r="Q45" s="17"/>
      <c r="R45" s="19"/>
      <c r="S45" s="19"/>
      <c r="T45" s="19"/>
      <c r="U45" s="19"/>
    </row>
    <row r="46" customFormat="false" ht="13.8" hidden="false" customHeight="false" outlineLevel="0" collapsed="false">
      <c r="A46" s="16"/>
      <c r="B46" s="17"/>
      <c r="C46" s="17"/>
      <c r="D46" s="17"/>
      <c r="E46" s="17"/>
      <c r="F46" s="17"/>
      <c r="G46" s="19"/>
      <c r="H46" s="19"/>
      <c r="I46" s="19"/>
      <c r="J46" s="19"/>
      <c r="L46" s="16"/>
      <c r="M46" s="17"/>
      <c r="N46" s="17"/>
      <c r="O46" s="17"/>
      <c r="P46" s="17"/>
      <c r="Q46" s="17"/>
      <c r="R46" s="19"/>
      <c r="S46" s="19"/>
      <c r="T46" s="19"/>
      <c r="U46" s="19"/>
    </row>
    <row r="47" customFormat="false" ht="13.8" hidden="false" customHeight="false" outlineLevel="0" collapsed="false">
      <c r="A47" s="16"/>
      <c r="B47" s="17"/>
      <c r="C47" s="17"/>
      <c r="D47" s="17"/>
      <c r="E47" s="17"/>
      <c r="F47" s="17"/>
      <c r="G47" s="19"/>
      <c r="H47" s="19"/>
      <c r="I47" s="19"/>
      <c r="J47" s="19"/>
      <c r="L47" s="16"/>
      <c r="M47" s="17"/>
      <c r="N47" s="17"/>
      <c r="O47" s="17"/>
      <c r="P47" s="17"/>
      <c r="Q47" s="17"/>
      <c r="R47" s="19"/>
      <c r="S47" s="19"/>
      <c r="T47" s="19"/>
      <c r="U47" s="19"/>
    </row>
    <row r="48" customFormat="false" ht="13.8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9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3.8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3.8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3.8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3.8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3.8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3.8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3.8" hidden="false" customHeight="false" outlineLevel="0" collapsed="false">
      <c r="A55" s="17"/>
      <c r="B55" s="17"/>
      <c r="C55" s="17"/>
      <c r="D55" s="17"/>
      <c r="E55" s="17"/>
      <c r="F55" s="17"/>
      <c r="G55" s="19"/>
      <c r="H55" s="19"/>
      <c r="I55" s="19"/>
      <c r="J55" s="19"/>
      <c r="L55" s="17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3.8" hidden="false" customHeight="false" outlineLevel="0" collapsed="false">
      <c r="A56" s="17"/>
      <c r="B56" s="17"/>
      <c r="C56" s="17"/>
      <c r="D56" s="17"/>
      <c r="E56" s="17"/>
      <c r="F56" s="21" t="s">
        <v>13</v>
      </c>
      <c r="G56" s="22" t="n">
        <f aca="false">SUM(G43:G55)</f>
        <v>450</v>
      </c>
      <c r="H56" s="22" t="n">
        <f aca="false">SUM(H43:H55)</f>
        <v>80</v>
      </c>
      <c r="I56" s="22" t="n">
        <f aca="false">SUM(I43:I55)</f>
        <v>370</v>
      </c>
      <c r="J56" s="22" t="n">
        <f aca="false">SUM(J43:J55)</f>
        <v>350</v>
      </c>
      <c r="L56" s="17"/>
      <c r="M56" s="17"/>
      <c r="N56" s="17"/>
      <c r="O56" s="17"/>
      <c r="P56" s="17"/>
      <c r="Q56" s="21" t="s">
        <v>13</v>
      </c>
      <c r="R56" s="22" t="n">
        <f aca="false">SUM(R43:R55)</f>
        <v>0</v>
      </c>
      <c r="S56" s="22" t="n">
        <f aca="false">SUM(S43:S55)</f>
        <v>0</v>
      </c>
      <c r="T56" s="22" t="n">
        <f aca="false">SUM(T43:T55)</f>
        <v>0</v>
      </c>
      <c r="U56" s="22" t="n">
        <f aca="false">R57-S56</f>
        <v>0</v>
      </c>
    </row>
    <row r="57" customFormat="false" ht="13.8" hidden="false" customHeight="false" outlineLevel="0" collapsed="false">
      <c r="A57" s="17"/>
      <c r="B57" s="200" t="s">
        <v>303</v>
      </c>
      <c r="C57" s="17"/>
      <c r="D57" s="17"/>
      <c r="E57" s="17"/>
      <c r="F57" s="21" t="s">
        <v>16</v>
      </c>
      <c r="G57" s="21" t="n">
        <f aca="false">G56*0.99</f>
        <v>445.5</v>
      </c>
      <c r="H57" s="17"/>
      <c r="I57" s="19" t="n">
        <f aca="false">G57-H56</f>
        <v>365.5</v>
      </c>
      <c r="J57" s="17"/>
      <c r="L57" s="17"/>
      <c r="M57" s="200" t="s">
        <v>303</v>
      </c>
      <c r="N57" s="17"/>
      <c r="O57" s="17"/>
      <c r="P57" s="17"/>
      <c r="Q57" s="21" t="s">
        <v>16</v>
      </c>
      <c r="R57" s="21" t="n">
        <f aca="false">R56*0.99</f>
        <v>0</v>
      </c>
      <c r="S57" s="17"/>
      <c r="T57" s="17"/>
      <c r="U57" s="17"/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128" t="s">
        <v>17</v>
      </c>
      <c r="G58" s="128"/>
      <c r="H58" s="128"/>
      <c r="I58" s="211" t="n">
        <f aca="false">I57-J56</f>
        <v>15.5</v>
      </c>
      <c r="L58" s="17"/>
      <c r="M58" s="17"/>
      <c r="N58" s="17"/>
      <c r="O58" s="17"/>
      <c r="P58" s="17"/>
      <c r="Q58" s="128" t="s">
        <v>17</v>
      </c>
      <c r="R58" s="128"/>
      <c r="S58" s="128"/>
      <c r="T58" s="211" t="n">
        <f aca="false">R57-T56</f>
        <v>0</v>
      </c>
    </row>
    <row r="62" customFormat="false" ht="13.8" hidden="false" customHeight="false" outlineLevel="0" collapsed="false">
      <c r="D62" s="3" t="s">
        <v>20</v>
      </c>
      <c r="E62" s="3"/>
      <c r="F62" s="3"/>
      <c r="G62" s="3"/>
      <c r="O62" s="3" t="s">
        <v>21</v>
      </c>
      <c r="P62" s="3"/>
      <c r="Q62" s="3"/>
      <c r="R62" s="3"/>
    </row>
    <row r="63" customFormat="false" ht="13.8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3.8" hidden="false" customHeight="false" outlineLevel="0" collapsed="false">
      <c r="A64" s="5" t="s">
        <v>228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53" t="s">
        <v>437</v>
      </c>
      <c r="I64" s="5" t="s">
        <v>317</v>
      </c>
      <c r="J64" s="38" t="s">
        <v>108</v>
      </c>
      <c r="L64" s="5" t="s">
        <v>228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53" t="s">
        <v>437</v>
      </c>
      <c r="T64" s="5" t="s">
        <v>438</v>
      </c>
      <c r="U64" s="38" t="s">
        <v>108</v>
      </c>
    </row>
    <row r="65" customFormat="false" ht="13.8" hidden="false" customHeight="false" outlineLevel="0" collapsed="false">
      <c r="A65" s="16" t="n">
        <v>45062</v>
      </c>
      <c r="B65" s="17" t="s">
        <v>43</v>
      </c>
      <c r="C65" s="17" t="s">
        <v>47</v>
      </c>
      <c r="D65" s="17" t="s">
        <v>427</v>
      </c>
      <c r="E65" s="17" t="s">
        <v>427</v>
      </c>
      <c r="F65" s="17" t="n">
        <v>701562</v>
      </c>
      <c r="G65" s="19" t="n">
        <v>140</v>
      </c>
      <c r="H65" s="19"/>
      <c r="I65" s="17" t="n">
        <v>573</v>
      </c>
      <c r="J65" s="19" t="n">
        <v>130</v>
      </c>
      <c r="L65" s="16"/>
      <c r="M65" s="17"/>
      <c r="N65" s="17"/>
      <c r="O65" s="17"/>
      <c r="P65" s="17"/>
      <c r="Q65" s="17"/>
      <c r="R65" s="19"/>
      <c r="S65" s="19"/>
      <c r="T65" s="19"/>
      <c r="U65" s="19"/>
    </row>
    <row r="66" customFormat="false" ht="13.8" hidden="false" customHeight="false" outlineLevel="0" collapsed="false">
      <c r="A66" s="16"/>
      <c r="B66" s="17"/>
      <c r="C66" s="17"/>
      <c r="D66" s="17"/>
      <c r="E66" s="17"/>
      <c r="F66" s="17"/>
      <c r="G66" s="19"/>
      <c r="H66" s="19"/>
      <c r="I66" s="19"/>
      <c r="J66" s="19"/>
      <c r="L66" s="16"/>
      <c r="M66" s="17"/>
      <c r="N66" s="17"/>
      <c r="O66" s="17"/>
      <c r="P66" s="17"/>
      <c r="Q66" s="17"/>
      <c r="R66" s="19"/>
      <c r="S66" s="19"/>
      <c r="T66" s="19"/>
      <c r="U66" s="19"/>
    </row>
    <row r="67" customFormat="false" ht="13.8" hidden="false" customHeight="false" outlineLevel="0" collapsed="false">
      <c r="A67" s="16"/>
      <c r="B67" s="17"/>
      <c r="C67" s="17"/>
      <c r="D67" s="17"/>
      <c r="E67" s="17"/>
      <c r="F67" s="17"/>
      <c r="G67" s="19"/>
      <c r="H67" s="19"/>
      <c r="I67" s="19"/>
      <c r="J67" s="19"/>
      <c r="L67" s="16"/>
      <c r="M67" s="17"/>
      <c r="N67" s="17"/>
      <c r="O67" s="17"/>
      <c r="P67" s="17"/>
      <c r="Q67" s="17"/>
      <c r="R67" s="19"/>
      <c r="S67" s="19"/>
      <c r="T67" s="19"/>
      <c r="U67" s="19"/>
    </row>
    <row r="68" customFormat="false" ht="13.8" hidden="false" customHeight="false" outlineLevel="0" collapsed="false">
      <c r="A68" s="16"/>
      <c r="B68" s="17"/>
      <c r="C68" s="17"/>
      <c r="D68" s="17"/>
      <c r="E68" s="17"/>
      <c r="F68" s="17"/>
      <c r="G68" s="19"/>
      <c r="H68" s="19"/>
      <c r="I68" s="19"/>
      <c r="J68" s="19"/>
      <c r="L68" s="16"/>
      <c r="M68" s="17"/>
      <c r="N68" s="17"/>
      <c r="O68" s="17"/>
      <c r="P68" s="17"/>
      <c r="Q68" s="17"/>
      <c r="R68" s="19"/>
      <c r="S68" s="19"/>
      <c r="T68" s="19"/>
      <c r="U68" s="19"/>
    </row>
    <row r="69" customFormat="false" ht="13.8" hidden="false" customHeight="false" outlineLevel="0" collapsed="false">
      <c r="A69" s="16"/>
      <c r="B69" s="17"/>
      <c r="C69" s="17"/>
      <c r="D69" s="17"/>
      <c r="E69" s="17"/>
      <c r="F69" s="17"/>
      <c r="G69" s="19"/>
      <c r="H69" s="19"/>
      <c r="I69" s="19"/>
      <c r="J69" s="19"/>
      <c r="L69" s="16"/>
      <c r="M69" s="17"/>
      <c r="N69" s="17"/>
      <c r="O69" s="17"/>
      <c r="P69" s="17"/>
      <c r="Q69" s="17"/>
      <c r="R69" s="19"/>
      <c r="S69" s="19"/>
      <c r="T69" s="19"/>
      <c r="U69" s="19"/>
    </row>
    <row r="70" customFormat="false" ht="13.8" hidden="false" customHeight="false" outlineLevel="0" collapsed="false">
      <c r="A70" s="16"/>
      <c r="B70" s="17"/>
      <c r="C70" s="17"/>
      <c r="D70" s="17"/>
      <c r="E70" s="17"/>
      <c r="F70" s="17"/>
      <c r="G70" s="19"/>
      <c r="H70" s="19"/>
      <c r="I70" s="19"/>
      <c r="J70" s="19"/>
      <c r="L70" s="16"/>
      <c r="M70" s="17"/>
      <c r="N70" s="17"/>
      <c r="O70" s="17"/>
      <c r="P70" s="17"/>
      <c r="Q70" s="17"/>
      <c r="R70" s="19"/>
      <c r="S70" s="19"/>
      <c r="T70" s="19"/>
      <c r="U70" s="19"/>
    </row>
    <row r="71" customFormat="false" ht="13.8" hidden="false" customHeight="false" outlineLevel="0" collapsed="false">
      <c r="A71" s="16"/>
      <c r="B71" s="17"/>
      <c r="C71" s="17"/>
      <c r="D71" s="17"/>
      <c r="E71" s="17"/>
      <c r="F71" s="17"/>
      <c r="G71" s="19"/>
      <c r="H71" s="19"/>
      <c r="I71" s="19"/>
      <c r="J71" s="19"/>
      <c r="L71" s="16"/>
      <c r="M71" s="17"/>
      <c r="N71" s="17"/>
      <c r="O71" s="17"/>
      <c r="P71" s="17"/>
      <c r="Q71" s="17"/>
      <c r="R71" s="19"/>
      <c r="S71" s="19"/>
      <c r="T71" s="19"/>
      <c r="U71" s="19"/>
    </row>
    <row r="72" customFormat="false" ht="13.8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/>
      <c r="M72" s="17"/>
      <c r="N72" s="17"/>
      <c r="O72" s="17"/>
      <c r="P72" s="17"/>
      <c r="Q72" s="17"/>
      <c r="R72" s="19"/>
      <c r="S72" s="19"/>
      <c r="T72" s="19"/>
      <c r="U72" s="19"/>
    </row>
    <row r="73" customFormat="false" ht="13.8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/>
      <c r="M73" s="17"/>
      <c r="N73" s="17"/>
      <c r="O73" s="17"/>
      <c r="P73" s="17"/>
      <c r="Q73" s="17"/>
      <c r="R73" s="19"/>
      <c r="S73" s="19"/>
      <c r="T73" s="19"/>
      <c r="U73" s="19"/>
    </row>
    <row r="74" customFormat="false" ht="13.8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3.8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3.8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9"/>
      <c r="H77" s="19"/>
      <c r="I77" s="19"/>
      <c r="J77" s="19"/>
      <c r="L77" s="17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SUM(G65:G77)</f>
        <v>140</v>
      </c>
      <c r="H78" s="22" t="n">
        <f aca="false">SUM(H65:H77)</f>
        <v>0</v>
      </c>
      <c r="I78" s="22" t="n">
        <f aca="false">SUM(I65:I77)</f>
        <v>573</v>
      </c>
      <c r="J78" s="22" t="n">
        <f aca="false">SUM(J65:J65)</f>
        <v>130</v>
      </c>
      <c r="L78" s="17"/>
      <c r="M78" s="17"/>
      <c r="N78" s="17"/>
      <c r="O78" s="17"/>
      <c r="P78" s="17"/>
      <c r="Q78" s="21" t="s">
        <v>13</v>
      </c>
      <c r="R78" s="22" t="n">
        <f aca="false">SUM(R65:R77)</f>
        <v>0</v>
      </c>
      <c r="S78" s="22" t="n">
        <f aca="false">SUM(S65:S77)</f>
        <v>0</v>
      </c>
      <c r="T78" s="22" t="n">
        <f aca="false">SUM(T65:T77)</f>
        <v>0</v>
      </c>
      <c r="U78" s="22" t="n">
        <f aca="false">R79-S78</f>
        <v>0</v>
      </c>
    </row>
    <row r="79" customFormat="false" ht="13.8" hidden="false" customHeight="false" outlineLevel="0" collapsed="false">
      <c r="A79" s="17"/>
      <c r="B79" s="200" t="s">
        <v>303</v>
      </c>
      <c r="C79" s="17"/>
      <c r="D79" s="17"/>
      <c r="E79" s="17"/>
      <c r="F79" s="21" t="s">
        <v>16</v>
      </c>
      <c r="G79" s="21" t="n">
        <f aca="false">G78*0.99</f>
        <v>138.6</v>
      </c>
      <c r="H79" s="17"/>
      <c r="I79" s="17"/>
      <c r="J79" s="17"/>
      <c r="L79" s="17"/>
      <c r="M79" s="200" t="s">
        <v>303</v>
      </c>
      <c r="N79" s="17"/>
      <c r="O79" s="17"/>
      <c r="P79" s="17"/>
      <c r="Q79" s="21" t="s">
        <v>16</v>
      </c>
      <c r="R79" s="21" t="n">
        <f aca="false">R78*0.99</f>
        <v>0</v>
      </c>
      <c r="S79" s="17"/>
      <c r="T79" s="17"/>
      <c r="U79" s="17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28" t="s">
        <v>17</v>
      </c>
      <c r="G80" s="128"/>
      <c r="H80" s="128"/>
      <c r="I80" s="211" t="n">
        <f aca="false">G79-J78</f>
        <v>8.59999999999999</v>
      </c>
      <c r="L80" s="17"/>
      <c r="M80" s="17"/>
      <c r="N80" s="17"/>
      <c r="O80" s="17"/>
      <c r="P80" s="17"/>
      <c r="Q80" s="128" t="s">
        <v>17</v>
      </c>
      <c r="R80" s="128"/>
      <c r="S80" s="128"/>
      <c r="T80" s="211" t="n">
        <f aca="false">R79-T78</f>
        <v>0</v>
      </c>
    </row>
    <row r="86" customFormat="false" ht="13.8" hidden="false" customHeight="false" outlineLevel="0" collapsed="false">
      <c r="D86" s="3" t="s">
        <v>74</v>
      </c>
      <c r="E86" s="3"/>
      <c r="F86" s="3"/>
      <c r="G86" s="3"/>
      <c r="O86" s="3" t="s">
        <v>75</v>
      </c>
      <c r="P86" s="3"/>
      <c r="Q86" s="3"/>
      <c r="R86" s="3"/>
    </row>
    <row r="87" customFormat="false" ht="13.8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3.8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3" t="s">
        <v>437</v>
      </c>
      <c r="I88" s="5" t="s">
        <v>438</v>
      </c>
      <c r="J88" s="38" t="s">
        <v>108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3" t="s">
        <v>437</v>
      </c>
      <c r="T88" s="5" t="s">
        <v>438</v>
      </c>
      <c r="U88" s="38" t="s">
        <v>108</v>
      </c>
      <c r="V88" s="38" t="s">
        <v>11</v>
      </c>
    </row>
    <row r="89" customFormat="false" ht="13.8" hidden="false" customHeight="false" outlineLevel="0" collapsed="false">
      <c r="A89" s="16"/>
      <c r="B89" s="17"/>
      <c r="C89" s="17"/>
      <c r="D89" s="17"/>
      <c r="E89" s="17"/>
      <c r="F89" s="17"/>
      <c r="G89" s="19"/>
      <c r="H89" s="19"/>
      <c r="I89" s="19"/>
      <c r="J89" s="19"/>
      <c r="L89" s="16" t="n">
        <v>45152</v>
      </c>
      <c r="M89" s="17" t="s">
        <v>49</v>
      </c>
      <c r="N89" s="17" t="s">
        <v>50</v>
      </c>
      <c r="O89" s="17" t="s">
        <v>440</v>
      </c>
      <c r="P89" s="17" t="s">
        <v>56</v>
      </c>
      <c r="Q89" s="17" t="s">
        <v>441</v>
      </c>
      <c r="R89" s="19" t="n">
        <v>210</v>
      </c>
      <c r="S89" s="19"/>
      <c r="T89" s="19"/>
      <c r="U89" s="19" t="n">
        <v>190</v>
      </c>
      <c r="V89" s="243" t="n">
        <v>671</v>
      </c>
    </row>
    <row r="90" customFormat="false" ht="13.8" hidden="false" customHeight="false" outlineLevel="0" collapsed="false">
      <c r="A90" s="16"/>
      <c r="B90" s="17"/>
      <c r="C90" s="17"/>
      <c r="D90" s="17"/>
      <c r="E90" s="17"/>
      <c r="F90" s="17"/>
      <c r="G90" s="19"/>
      <c r="H90" s="19"/>
      <c r="I90" s="19"/>
      <c r="J90" s="19"/>
      <c r="L90" s="16" t="n">
        <v>45153</v>
      </c>
      <c r="M90" s="17" t="s">
        <v>59</v>
      </c>
      <c r="N90" s="17" t="s">
        <v>60</v>
      </c>
      <c r="O90" s="17" t="s">
        <v>440</v>
      </c>
      <c r="P90" s="17" t="s">
        <v>56</v>
      </c>
      <c r="Q90" s="17" t="s">
        <v>442</v>
      </c>
      <c r="R90" s="19" t="n">
        <v>210</v>
      </c>
      <c r="S90" s="19"/>
      <c r="T90" s="19"/>
      <c r="U90" s="19" t="n">
        <v>190</v>
      </c>
      <c r="V90" s="243" t="n">
        <v>671</v>
      </c>
    </row>
    <row r="91" customFormat="false" ht="13.8" hidden="false" customHeight="false" outlineLevel="0" collapsed="false">
      <c r="A91" s="16"/>
      <c r="B91" s="17"/>
      <c r="C91" s="17"/>
      <c r="D91" s="17"/>
      <c r="E91" s="17"/>
      <c r="F91" s="17"/>
      <c r="G91" s="19"/>
      <c r="H91" s="19"/>
      <c r="I91" s="19"/>
      <c r="J91" s="19"/>
      <c r="L91" s="16"/>
      <c r="M91" s="17"/>
      <c r="N91" s="17"/>
      <c r="O91" s="17"/>
      <c r="P91" s="17"/>
      <c r="Q91" s="17"/>
      <c r="R91" s="19"/>
      <c r="S91" s="19"/>
      <c r="T91" s="19"/>
      <c r="U91" s="19"/>
    </row>
    <row r="92" customFormat="false" ht="13.8" hidden="false" customHeight="false" outlineLevel="0" collapsed="false">
      <c r="A92" s="16"/>
      <c r="B92" s="17"/>
      <c r="C92" s="17"/>
      <c r="D92" s="17"/>
      <c r="E92" s="17"/>
      <c r="F92" s="17"/>
      <c r="G92" s="19"/>
      <c r="H92" s="19"/>
      <c r="I92" s="19"/>
      <c r="J92" s="19"/>
      <c r="L92" s="16"/>
      <c r="M92" s="17"/>
      <c r="N92" s="17"/>
      <c r="O92" s="17"/>
      <c r="P92" s="17"/>
      <c r="Q92" s="17"/>
      <c r="R92" s="19"/>
      <c r="S92" s="19"/>
      <c r="T92" s="19"/>
      <c r="U92" s="19"/>
    </row>
    <row r="93" customFormat="false" ht="13.8" hidden="false" customHeight="false" outlineLevel="0" collapsed="false">
      <c r="A93" s="16"/>
      <c r="B93" s="17"/>
      <c r="C93" s="17"/>
      <c r="D93" s="17"/>
      <c r="E93" s="17"/>
      <c r="F93" s="17"/>
      <c r="G93" s="19"/>
      <c r="H93" s="19"/>
      <c r="I93" s="19"/>
      <c r="J93" s="19"/>
      <c r="L93" s="16"/>
      <c r="M93" s="17"/>
      <c r="N93" s="17"/>
      <c r="O93" s="17"/>
      <c r="P93" s="17"/>
      <c r="Q93" s="17"/>
      <c r="R93" s="19"/>
      <c r="S93" s="19"/>
      <c r="T93" s="19"/>
      <c r="U93" s="19"/>
    </row>
    <row r="94" customFormat="false" ht="13.8" hidden="false" customHeight="false" outlineLevel="0" collapsed="false">
      <c r="A94" s="16"/>
      <c r="B94" s="17"/>
      <c r="C94" s="17"/>
      <c r="D94" s="17"/>
      <c r="E94" s="17"/>
      <c r="F94" s="17"/>
      <c r="G94" s="19"/>
      <c r="H94" s="19"/>
      <c r="I94" s="19"/>
      <c r="J94" s="19"/>
      <c r="L94" s="16"/>
      <c r="M94" s="17"/>
      <c r="N94" s="17"/>
      <c r="O94" s="17"/>
      <c r="P94" s="17"/>
      <c r="Q94" s="17"/>
      <c r="R94" s="19"/>
      <c r="S94" s="19"/>
      <c r="T94" s="19"/>
      <c r="U94" s="19"/>
    </row>
    <row r="95" customFormat="false" ht="13.8" hidden="false" customHeight="false" outlineLevel="0" collapsed="false">
      <c r="A95" s="16"/>
      <c r="B95" s="17"/>
      <c r="C95" s="17"/>
      <c r="D95" s="17"/>
      <c r="E95" s="17"/>
      <c r="F95" s="17"/>
      <c r="G95" s="19"/>
      <c r="H95" s="19"/>
      <c r="I95" s="19"/>
      <c r="J95" s="19"/>
      <c r="L95" s="16"/>
      <c r="M95" s="17"/>
      <c r="N95" s="17"/>
      <c r="O95" s="17"/>
      <c r="P95" s="17"/>
      <c r="Q95" s="17"/>
      <c r="R95" s="19"/>
      <c r="S95" s="19"/>
      <c r="T95" s="19"/>
      <c r="U95" s="19"/>
    </row>
    <row r="96" customFormat="false" ht="13.8" hidden="false" customHeight="false" outlineLevel="0" collapsed="false">
      <c r="A96" s="16"/>
      <c r="B96" s="17"/>
      <c r="C96" s="17"/>
      <c r="D96" s="17"/>
      <c r="E96" s="17"/>
      <c r="F96" s="17"/>
      <c r="G96" s="19"/>
      <c r="H96" s="19"/>
      <c r="I96" s="19"/>
      <c r="J96" s="19"/>
      <c r="L96" s="16"/>
      <c r="M96" s="17"/>
      <c r="N96" s="17"/>
      <c r="O96" s="17"/>
      <c r="P96" s="17"/>
      <c r="Q96" s="17"/>
      <c r="R96" s="19"/>
      <c r="S96" s="19"/>
      <c r="T96" s="19"/>
      <c r="U96" s="19"/>
    </row>
    <row r="97" customFormat="false" ht="13.8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/>
      <c r="M97" s="17"/>
      <c r="N97" s="17"/>
      <c r="O97" s="17"/>
      <c r="P97" s="17"/>
      <c r="Q97" s="17"/>
      <c r="R97" s="19"/>
      <c r="S97" s="19"/>
      <c r="T97" s="19"/>
      <c r="U97" s="19"/>
    </row>
    <row r="98" customFormat="false" ht="13.8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/>
      <c r="M98" s="17"/>
      <c r="N98" s="17"/>
      <c r="O98" s="17"/>
      <c r="P98" s="17"/>
      <c r="Q98" s="17"/>
      <c r="R98" s="19"/>
      <c r="S98" s="19"/>
      <c r="T98" s="19"/>
      <c r="U98" s="19"/>
    </row>
    <row r="99" customFormat="false" ht="13.8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/>
      <c r="M99" s="17"/>
      <c r="N99" s="17"/>
      <c r="O99" s="17"/>
      <c r="P99" s="17"/>
      <c r="Q99" s="17"/>
      <c r="R99" s="19"/>
      <c r="S99" s="19"/>
      <c r="T99" s="19"/>
      <c r="U99" s="19"/>
    </row>
    <row r="100" customFormat="false" ht="13.8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/>
      <c r="M100" s="17"/>
      <c r="N100" s="17"/>
      <c r="O100" s="17"/>
      <c r="P100" s="17"/>
      <c r="Q100" s="17"/>
      <c r="R100" s="19"/>
      <c r="S100" s="19"/>
      <c r="T100" s="19"/>
      <c r="U100" s="19"/>
    </row>
    <row r="101" customFormat="false" ht="13.8" hidden="false" customHeight="false" outlineLevel="0" collapsed="false">
      <c r="A101" s="17"/>
      <c r="B101" s="17"/>
      <c r="C101" s="17"/>
      <c r="D101" s="17"/>
      <c r="E101" s="17"/>
      <c r="F101" s="17"/>
      <c r="G101" s="19"/>
      <c r="H101" s="19"/>
      <c r="I101" s="19"/>
      <c r="J101" s="19"/>
      <c r="L101" s="17"/>
      <c r="M101" s="17"/>
      <c r="N101" s="17"/>
      <c r="O101" s="17"/>
      <c r="P101" s="17"/>
      <c r="Q101" s="17"/>
      <c r="R101" s="19"/>
      <c r="S101" s="19"/>
      <c r="T101" s="19"/>
      <c r="U101" s="19"/>
    </row>
    <row r="102" customFormat="false" ht="13.8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SUM(G89:G101)</f>
        <v>0</v>
      </c>
      <c r="H102" s="22" t="n">
        <f aca="false">SUM(H89:H101)</f>
        <v>0</v>
      </c>
      <c r="I102" s="22" t="n">
        <f aca="false">SUM(I89:I101)</f>
        <v>0</v>
      </c>
      <c r="J102" s="22" t="n">
        <f aca="false">G103-H102</f>
        <v>0</v>
      </c>
      <c r="L102" s="17"/>
      <c r="M102" s="17"/>
      <c r="N102" s="17"/>
      <c r="O102" s="17"/>
      <c r="P102" s="17"/>
      <c r="Q102" s="21" t="s">
        <v>13</v>
      </c>
      <c r="R102" s="22" t="n">
        <f aca="false">SUM(R89:R101)</f>
        <v>420</v>
      </c>
      <c r="S102" s="22" t="n">
        <f aca="false">SUM(S89:S101)</f>
        <v>0</v>
      </c>
      <c r="T102" s="22" t="n">
        <f aca="false">SUM(T89:T101)</f>
        <v>0</v>
      </c>
      <c r="U102" s="22" t="n">
        <f aca="false">SUM(U89:U101)</f>
        <v>380</v>
      </c>
    </row>
    <row r="103" customFormat="false" ht="13.8" hidden="false" customHeight="false" outlineLevel="0" collapsed="false">
      <c r="A103" s="17"/>
      <c r="B103" s="200" t="s">
        <v>303</v>
      </c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J103" s="17"/>
      <c r="L103" s="17"/>
      <c r="M103" s="200" t="s">
        <v>303</v>
      </c>
      <c r="N103" s="17"/>
      <c r="O103" s="17"/>
      <c r="P103" s="17"/>
      <c r="Q103" s="21" t="s">
        <v>16</v>
      </c>
      <c r="R103" s="244" t="n">
        <f aca="false">R102*0.99</f>
        <v>415.8</v>
      </c>
      <c r="S103" s="17"/>
      <c r="T103" s="17"/>
      <c r="U103" s="17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28" t="s">
        <v>17</v>
      </c>
      <c r="G104" s="128"/>
      <c r="H104" s="128"/>
      <c r="I104" s="211" t="n">
        <f aca="false">G103-I102</f>
        <v>0</v>
      </c>
      <c r="L104" s="17"/>
      <c r="M104" s="17"/>
      <c r="N104" s="17"/>
      <c r="O104" s="17"/>
      <c r="P104" s="17"/>
      <c r="Q104" s="128" t="s">
        <v>17</v>
      </c>
      <c r="R104" s="128"/>
      <c r="S104" s="128"/>
      <c r="T104" s="211" t="n">
        <f aca="false">R103-U102</f>
        <v>35.8</v>
      </c>
    </row>
    <row r="109" customFormat="false" ht="13.8" hidden="false" customHeight="false" outlineLevel="0" collapsed="false">
      <c r="D109" s="3" t="s">
        <v>97</v>
      </c>
      <c r="E109" s="3"/>
      <c r="F109" s="3"/>
      <c r="G109" s="3"/>
      <c r="O109" s="3" t="s">
        <v>167</v>
      </c>
      <c r="P109" s="3"/>
      <c r="Q109" s="3"/>
      <c r="R109" s="3"/>
    </row>
    <row r="110" customFormat="false" ht="13.8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3.8" hidden="false" customHeight="false" outlineLevel="0" collapsed="false">
      <c r="A111" s="5" t="s">
        <v>228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53" t="s">
        <v>437</v>
      </c>
      <c r="I111" s="5" t="s">
        <v>11</v>
      </c>
      <c r="J111" s="38" t="s">
        <v>108</v>
      </c>
      <c r="L111" s="5" t="s">
        <v>228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53" t="s">
        <v>437</v>
      </c>
      <c r="T111" s="5" t="s">
        <v>438</v>
      </c>
      <c r="U111" s="38" t="s">
        <v>108</v>
      </c>
    </row>
    <row r="112" customFormat="false" ht="13.8" hidden="false" customHeight="false" outlineLevel="0" collapsed="false">
      <c r="A112" s="16" t="n">
        <v>45189</v>
      </c>
      <c r="B112" s="17" t="s">
        <v>104</v>
      </c>
      <c r="C112" s="17" t="s">
        <v>41</v>
      </c>
      <c r="D112" s="17" t="s">
        <v>439</v>
      </c>
      <c r="E112" s="17" t="s">
        <v>56</v>
      </c>
      <c r="F112" s="17" t="n">
        <v>29636</v>
      </c>
      <c r="G112" s="19" t="n">
        <v>210</v>
      </c>
      <c r="H112" s="19"/>
      <c r="I112" s="17" t="n">
        <v>703</v>
      </c>
      <c r="J112" s="19" t="n">
        <v>190</v>
      </c>
      <c r="L112" s="16" t="n">
        <v>45203</v>
      </c>
      <c r="M112" s="17" t="s">
        <v>240</v>
      </c>
      <c r="N112" s="17" t="s">
        <v>31</v>
      </c>
      <c r="O112" s="17" t="s">
        <v>443</v>
      </c>
      <c r="P112" s="17" t="s">
        <v>385</v>
      </c>
      <c r="Q112" s="17" t="n">
        <v>30130</v>
      </c>
      <c r="R112" s="19" t="n">
        <v>594</v>
      </c>
      <c r="S112" s="19"/>
      <c r="T112" s="19"/>
      <c r="U112" s="19" t="n">
        <v>570</v>
      </c>
      <c r="V112" s="245" t="n">
        <v>741</v>
      </c>
    </row>
    <row r="113" customFormat="false" ht="13.8" hidden="false" customHeight="false" outlineLevel="0" collapsed="false">
      <c r="A113" s="16" t="n">
        <v>45198</v>
      </c>
      <c r="B113" s="17" t="s">
        <v>104</v>
      </c>
      <c r="C113" s="17" t="s">
        <v>33</v>
      </c>
      <c r="D113" s="17" t="s">
        <v>439</v>
      </c>
      <c r="E113" s="17" t="s">
        <v>88</v>
      </c>
      <c r="F113" s="17" t="n">
        <v>29972</v>
      </c>
      <c r="G113" s="19" t="n">
        <v>160</v>
      </c>
      <c r="H113" s="19"/>
      <c r="I113" s="17" t="n">
        <v>730</v>
      </c>
      <c r="J113" s="19" t="n">
        <v>140</v>
      </c>
      <c r="L113" s="16" t="n">
        <v>45203</v>
      </c>
      <c r="M113" s="17" t="s">
        <v>202</v>
      </c>
      <c r="N113" s="17" t="s">
        <v>33</v>
      </c>
      <c r="O113" s="17" t="s">
        <v>443</v>
      </c>
      <c r="P113" s="17" t="s">
        <v>385</v>
      </c>
      <c r="Q113" s="17" t="n">
        <v>30128</v>
      </c>
      <c r="R113" s="19" t="n">
        <v>594</v>
      </c>
      <c r="S113" s="19"/>
      <c r="T113" s="19"/>
      <c r="U113" s="19" t="n">
        <v>570</v>
      </c>
      <c r="V113" s="245" t="n">
        <v>741</v>
      </c>
    </row>
    <row r="114" customFormat="false" ht="13.8" hidden="false" customHeight="false" outlineLevel="0" collapsed="false">
      <c r="A114" s="16"/>
      <c r="B114" s="17"/>
      <c r="C114" s="17"/>
      <c r="D114" s="17"/>
      <c r="E114" s="17"/>
      <c r="F114" s="17"/>
      <c r="G114" s="19"/>
      <c r="H114" s="19"/>
      <c r="I114" s="19"/>
      <c r="J114" s="19"/>
      <c r="L114" s="16" t="n">
        <v>45203</v>
      </c>
      <c r="M114" s="17" t="s">
        <v>165</v>
      </c>
      <c r="N114" s="17" t="s">
        <v>161</v>
      </c>
      <c r="O114" s="17" t="s">
        <v>443</v>
      </c>
      <c r="P114" s="17" t="s">
        <v>385</v>
      </c>
      <c r="Q114" s="17" t="n">
        <v>30135</v>
      </c>
      <c r="R114" s="19" t="n">
        <v>594</v>
      </c>
      <c r="S114" s="19"/>
      <c r="T114" s="19"/>
      <c r="U114" s="19" t="n">
        <v>540</v>
      </c>
      <c r="V114" s="245" t="n">
        <v>741</v>
      </c>
    </row>
    <row r="115" customFormat="false" ht="13.8" hidden="false" customHeight="false" outlineLevel="0" collapsed="false">
      <c r="A115" s="16"/>
      <c r="B115" s="17"/>
      <c r="C115" s="17"/>
      <c r="D115" s="17"/>
      <c r="E115" s="17"/>
      <c r="F115" s="17"/>
      <c r="G115" s="19"/>
      <c r="H115" s="19"/>
      <c r="I115" s="19"/>
      <c r="J115" s="19"/>
      <c r="L115" s="16" t="n">
        <v>45211</v>
      </c>
      <c r="M115" s="17" t="s">
        <v>202</v>
      </c>
      <c r="N115" s="17" t="s">
        <v>41</v>
      </c>
      <c r="O115" s="17" t="s">
        <v>277</v>
      </c>
      <c r="P115" s="17" t="s">
        <v>112</v>
      </c>
      <c r="Q115" s="17"/>
      <c r="R115" s="19" t="n">
        <v>550</v>
      </c>
      <c r="S115" s="19"/>
      <c r="T115" s="19"/>
      <c r="U115" s="19" t="n">
        <v>530</v>
      </c>
      <c r="V115" s="246" t="n">
        <v>743</v>
      </c>
    </row>
    <row r="116" customFormat="false" ht="13.8" hidden="false" customHeight="false" outlineLevel="0" collapsed="false">
      <c r="A116" s="16"/>
      <c r="B116" s="17"/>
      <c r="C116" s="17"/>
      <c r="D116" s="17"/>
      <c r="E116" s="17"/>
      <c r="F116" s="17"/>
      <c r="G116" s="19"/>
      <c r="H116" s="19"/>
      <c r="I116" s="19"/>
      <c r="J116" s="19"/>
      <c r="L116" s="16" t="n">
        <v>45215</v>
      </c>
      <c r="M116" s="17" t="s">
        <v>444</v>
      </c>
      <c r="N116" s="17" t="s">
        <v>58</v>
      </c>
      <c r="O116" s="17" t="s">
        <v>443</v>
      </c>
      <c r="P116" s="17" t="s">
        <v>445</v>
      </c>
      <c r="Q116" s="17" t="n">
        <v>30488</v>
      </c>
      <c r="R116" s="19" t="n">
        <v>315</v>
      </c>
      <c r="S116" s="19"/>
      <c r="T116" s="19"/>
      <c r="U116" s="19" t="n">
        <v>190</v>
      </c>
      <c r="V116" s="247" t="n">
        <v>741</v>
      </c>
    </row>
    <row r="117" customFormat="false" ht="13.8" hidden="false" customHeight="false" outlineLevel="0" collapsed="false">
      <c r="A117" s="16"/>
      <c r="B117" s="17"/>
      <c r="C117" s="17"/>
      <c r="D117" s="17"/>
      <c r="E117" s="17"/>
      <c r="F117" s="17"/>
      <c r="G117" s="19"/>
      <c r="H117" s="19"/>
      <c r="I117" s="19"/>
      <c r="J117" s="19"/>
      <c r="L117" s="16" t="n">
        <v>45215</v>
      </c>
      <c r="M117" s="17" t="s">
        <v>240</v>
      </c>
      <c r="N117" s="17" t="s">
        <v>31</v>
      </c>
      <c r="O117" s="17" t="s">
        <v>443</v>
      </c>
      <c r="P117" s="17" t="s">
        <v>445</v>
      </c>
      <c r="Q117" s="17" t="n">
        <v>30487</v>
      </c>
      <c r="R117" s="19" t="n">
        <v>315</v>
      </c>
      <c r="S117" s="19"/>
      <c r="T117" s="19"/>
      <c r="U117" s="19" t="n">
        <v>190</v>
      </c>
      <c r="V117" s="247" t="n">
        <v>741</v>
      </c>
    </row>
    <row r="118" customFormat="false" ht="13.8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 t="n">
        <v>45215</v>
      </c>
      <c r="M118" s="17" t="s">
        <v>90</v>
      </c>
      <c r="N118" s="17" t="s">
        <v>55</v>
      </c>
      <c r="O118" s="17" t="s">
        <v>443</v>
      </c>
      <c r="P118" s="17" t="s">
        <v>445</v>
      </c>
      <c r="Q118" s="17" t="n">
        <v>30493</v>
      </c>
      <c r="R118" s="19" t="n">
        <v>315</v>
      </c>
      <c r="S118" s="19"/>
      <c r="T118" s="19"/>
      <c r="U118" s="19" t="n">
        <v>190</v>
      </c>
      <c r="V118" s="247" t="n">
        <v>741</v>
      </c>
    </row>
    <row r="119" customFormat="false" ht="13.8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 t="n">
        <v>45223</v>
      </c>
      <c r="M119" s="17" t="s">
        <v>444</v>
      </c>
      <c r="N119" s="17" t="s">
        <v>58</v>
      </c>
      <c r="O119" s="17" t="s">
        <v>443</v>
      </c>
      <c r="P119" s="17" t="s">
        <v>88</v>
      </c>
      <c r="Q119" s="17" t="n">
        <v>30925</v>
      </c>
      <c r="R119" s="19" t="n">
        <v>160</v>
      </c>
      <c r="S119" s="19"/>
      <c r="T119" s="19"/>
      <c r="U119" s="19" t="n">
        <v>140</v>
      </c>
    </row>
    <row r="120" customFormat="false" ht="13.8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 t="n">
        <v>45223</v>
      </c>
      <c r="M120" s="17" t="s">
        <v>183</v>
      </c>
      <c r="N120" s="17" t="s">
        <v>123</v>
      </c>
      <c r="O120" s="17" t="s">
        <v>443</v>
      </c>
      <c r="P120" s="17" t="s">
        <v>88</v>
      </c>
      <c r="Q120" s="17" t="n">
        <v>30926</v>
      </c>
      <c r="R120" s="19" t="n">
        <v>160</v>
      </c>
      <c r="S120" s="19"/>
      <c r="T120" s="19"/>
      <c r="U120" s="19" t="n">
        <v>140</v>
      </c>
    </row>
    <row r="121" customFormat="false" ht="13.8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86" t="n">
        <v>45227</v>
      </c>
      <c r="M121" s="17" t="s">
        <v>121</v>
      </c>
      <c r="N121" s="17" t="s">
        <v>50</v>
      </c>
      <c r="O121" s="17" t="s">
        <v>277</v>
      </c>
      <c r="P121" s="17"/>
      <c r="Q121" s="17"/>
      <c r="R121" s="17"/>
      <c r="S121" s="17"/>
      <c r="T121" s="17"/>
      <c r="U121" s="17"/>
    </row>
    <row r="122" customFormat="false" ht="13.8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 t="n">
        <v>45229</v>
      </c>
      <c r="M122" s="17" t="s">
        <v>122</v>
      </c>
      <c r="N122" s="17" t="s">
        <v>123</v>
      </c>
      <c r="O122" s="17" t="s">
        <v>443</v>
      </c>
      <c r="P122" s="17" t="s">
        <v>88</v>
      </c>
      <c r="Q122" s="17" t="n">
        <v>31189</v>
      </c>
      <c r="R122" s="19" t="n">
        <v>160</v>
      </c>
      <c r="S122" s="19"/>
      <c r="T122" s="19"/>
      <c r="U122" s="19" t="n">
        <v>140</v>
      </c>
    </row>
    <row r="123" customFormat="false" ht="13.8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 t="n">
        <v>45229</v>
      </c>
      <c r="M123" s="17" t="s">
        <v>183</v>
      </c>
      <c r="N123" s="17" t="s">
        <v>55</v>
      </c>
      <c r="O123" s="17" t="s">
        <v>443</v>
      </c>
      <c r="P123" s="17" t="s">
        <v>88</v>
      </c>
      <c r="Q123" s="17" t="n">
        <v>31188</v>
      </c>
      <c r="R123" s="19" t="n">
        <v>160</v>
      </c>
      <c r="S123" s="19"/>
      <c r="T123" s="19"/>
      <c r="U123" s="19" t="n">
        <v>140</v>
      </c>
    </row>
    <row r="124" customFormat="false" ht="13.8" hidden="false" customHeight="false" outlineLevel="0" collapsed="false">
      <c r="A124" s="17"/>
      <c r="B124" s="17"/>
      <c r="C124" s="17"/>
      <c r="D124" s="17"/>
      <c r="E124" s="17"/>
      <c r="F124" s="17"/>
      <c r="G124" s="19"/>
      <c r="H124" s="19"/>
      <c r="I124" s="19"/>
      <c r="J124" s="19"/>
      <c r="L124" s="86" t="n">
        <v>45230</v>
      </c>
      <c r="M124" s="17" t="s">
        <v>202</v>
      </c>
      <c r="N124" s="17" t="s">
        <v>41</v>
      </c>
      <c r="O124" s="17" t="s">
        <v>447</v>
      </c>
      <c r="P124" s="17" t="s">
        <v>448</v>
      </c>
      <c r="Q124" s="17"/>
      <c r="R124" s="19" t="n">
        <v>416</v>
      </c>
      <c r="S124" s="19"/>
      <c r="T124" s="19"/>
      <c r="U124" s="19"/>
      <c r="V124" s="0" t="s">
        <v>493</v>
      </c>
    </row>
    <row r="125" customFormat="false" ht="13.8" hidden="false" customHeight="false" outlineLevel="0" collapsed="false">
      <c r="A125" s="17"/>
      <c r="B125" s="17"/>
      <c r="C125" s="17"/>
      <c r="D125" s="17"/>
      <c r="E125" s="17"/>
      <c r="F125" s="21" t="s">
        <v>13</v>
      </c>
      <c r="G125" s="22" t="n">
        <f aca="false">SUM(G112:G124)</f>
        <v>370</v>
      </c>
      <c r="H125" s="22" t="n">
        <f aca="false">SUM(H112:H124)</f>
        <v>0</v>
      </c>
      <c r="I125" s="22"/>
      <c r="J125" s="22" t="n">
        <f aca="false">SUM(J112:J124)</f>
        <v>330</v>
      </c>
      <c r="L125" s="17"/>
      <c r="M125" s="17"/>
      <c r="N125" s="17"/>
      <c r="O125" s="17"/>
      <c r="P125" s="17"/>
      <c r="Q125" s="21" t="s">
        <v>13</v>
      </c>
      <c r="R125" s="22" t="n">
        <f aca="false">SUM(R112:R124)</f>
        <v>4333</v>
      </c>
      <c r="S125" s="22" t="n">
        <f aca="false">SUM(S112:S124)</f>
        <v>0</v>
      </c>
      <c r="T125" s="22" t="n">
        <f aca="false">SUM(T112:T124)</f>
        <v>0</v>
      </c>
      <c r="U125" s="22" t="n">
        <f aca="false">SUM(U112:U124)</f>
        <v>3340</v>
      </c>
    </row>
    <row r="126" customFormat="false" ht="13.8" hidden="false" customHeight="false" outlineLevel="0" collapsed="false">
      <c r="A126" s="17"/>
      <c r="B126" s="200" t="s">
        <v>303</v>
      </c>
      <c r="C126" s="17"/>
      <c r="D126" s="17"/>
      <c r="E126" s="17"/>
      <c r="F126" s="21" t="s">
        <v>16</v>
      </c>
      <c r="G126" s="21" t="n">
        <f aca="false">G125*0.99</f>
        <v>366.3</v>
      </c>
      <c r="H126" s="17"/>
      <c r="I126" s="17"/>
      <c r="J126" s="17"/>
      <c r="L126" s="17"/>
      <c r="M126" s="200" t="s">
        <v>303</v>
      </c>
      <c r="N126" s="17"/>
      <c r="O126" s="17"/>
      <c r="P126" s="17"/>
      <c r="Q126" s="21" t="s">
        <v>16</v>
      </c>
      <c r="R126" s="21" t="n">
        <f aca="false">R125*0.99</f>
        <v>4289.67</v>
      </c>
      <c r="S126" s="17"/>
      <c r="T126" s="17"/>
      <c r="U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F127" s="128" t="s">
        <v>17</v>
      </c>
      <c r="G127" s="128"/>
      <c r="H127" s="128"/>
      <c r="I127" s="211" t="n">
        <f aca="false">G126-J125</f>
        <v>36.3</v>
      </c>
      <c r="L127" s="17"/>
      <c r="M127" s="17"/>
      <c r="N127" s="17"/>
      <c r="O127" s="17"/>
      <c r="P127" s="17"/>
      <c r="Q127" s="128" t="s">
        <v>17</v>
      </c>
      <c r="R127" s="128"/>
      <c r="S127" s="128"/>
      <c r="T127" s="211" t="n">
        <f aca="false">R126-U125</f>
        <v>949.67</v>
      </c>
    </row>
    <row r="132" customFormat="false" ht="13.8" hidden="false" customHeight="false" outlineLevel="0" collapsed="false">
      <c r="D132" s="3" t="s">
        <v>102</v>
      </c>
      <c r="E132" s="3"/>
      <c r="F132" s="3"/>
      <c r="G132" s="3"/>
      <c r="O132" s="3" t="s">
        <v>203</v>
      </c>
      <c r="P132" s="3"/>
      <c r="Q132" s="3"/>
      <c r="R132" s="3"/>
    </row>
    <row r="133" customFormat="false" ht="13.8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3.8" hidden="false" customHeight="false" outlineLevel="0" collapsed="false">
      <c r="A134" s="5" t="s">
        <v>228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53" t="s">
        <v>437</v>
      </c>
      <c r="I134" s="5" t="s">
        <v>438</v>
      </c>
      <c r="J134" s="38" t="s">
        <v>108</v>
      </c>
      <c r="L134" s="5" t="s">
        <v>228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53" t="s">
        <v>437</v>
      </c>
      <c r="T134" s="5" t="s">
        <v>438</v>
      </c>
      <c r="U134" s="38" t="s">
        <v>108</v>
      </c>
    </row>
    <row r="135" customFormat="false" ht="13.8" hidden="false" customHeight="false" outlineLevel="0" collapsed="false">
      <c r="A135" s="16"/>
      <c r="B135" s="17"/>
      <c r="C135" s="17"/>
      <c r="D135" s="17"/>
      <c r="E135" s="17"/>
      <c r="F135" s="17"/>
      <c r="G135" s="19"/>
      <c r="H135" s="19"/>
      <c r="I135" s="19"/>
      <c r="J135" s="19"/>
      <c r="L135" s="16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3.8" hidden="false" customHeight="false" outlineLevel="0" collapsed="false">
      <c r="A136" s="16"/>
      <c r="B136" s="17"/>
      <c r="C136" s="17"/>
      <c r="D136" s="17"/>
      <c r="E136" s="17"/>
      <c r="F136" s="17"/>
      <c r="G136" s="19"/>
      <c r="H136" s="19"/>
      <c r="I136" s="19"/>
      <c r="J136" s="19"/>
      <c r="L136" s="16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3.8" hidden="false" customHeight="false" outlineLevel="0" collapsed="false">
      <c r="A137" s="16"/>
      <c r="B137" s="17"/>
      <c r="C137" s="17"/>
      <c r="D137" s="17"/>
      <c r="E137" s="17"/>
      <c r="F137" s="17"/>
      <c r="G137" s="19"/>
      <c r="H137" s="19"/>
      <c r="I137" s="19"/>
      <c r="J137" s="19"/>
      <c r="L137" s="16"/>
      <c r="M137" s="17"/>
      <c r="N137" s="17"/>
      <c r="O137" s="17"/>
      <c r="P137" s="17"/>
      <c r="Q137" s="17"/>
      <c r="R137" s="19"/>
      <c r="S137" s="19"/>
      <c r="T137" s="19"/>
      <c r="U137" s="19"/>
    </row>
    <row r="138" customFormat="false" ht="13.8" hidden="false" customHeight="false" outlineLevel="0" collapsed="false">
      <c r="A138" s="16"/>
      <c r="B138" s="17"/>
      <c r="C138" s="17"/>
      <c r="D138" s="17"/>
      <c r="E138" s="17"/>
      <c r="F138" s="17"/>
      <c r="G138" s="19"/>
      <c r="H138" s="19"/>
      <c r="I138" s="19"/>
      <c r="J138" s="19"/>
      <c r="L138" s="16"/>
      <c r="M138" s="17"/>
      <c r="N138" s="17"/>
      <c r="O138" s="17"/>
      <c r="P138" s="17"/>
      <c r="Q138" s="17"/>
      <c r="R138" s="19"/>
      <c r="S138" s="19"/>
      <c r="T138" s="19"/>
      <c r="U138" s="19"/>
    </row>
    <row r="139" customFormat="false" ht="13.8" hidden="false" customHeight="false" outlineLevel="0" collapsed="false">
      <c r="A139" s="16"/>
      <c r="B139" s="17"/>
      <c r="C139" s="17"/>
      <c r="D139" s="17"/>
      <c r="E139" s="17"/>
      <c r="F139" s="17"/>
      <c r="G139" s="19"/>
      <c r="H139" s="19"/>
      <c r="I139" s="19"/>
      <c r="J139" s="19"/>
      <c r="L139" s="16"/>
      <c r="M139" s="17"/>
      <c r="N139" s="17"/>
      <c r="O139" s="17"/>
      <c r="P139" s="17"/>
      <c r="Q139" s="17"/>
      <c r="R139" s="19"/>
      <c r="S139" s="19"/>
      <c r="T139" s="19"/>
      <c r="U139" s="19"/>
    </row>
    <row r="140" customFormat="false" ht="13.8" hidden="false" customHeight="false" outlineLevel="0" collapsed="false">
      <c r="A140" s="16"/>
      <c r="B140" s="17"/>
      <c r="C140" s="17"/>
      <c r="D140" s="17"/>
      <c r="E140" s="17"/>
      <c r="F140" s="17"/>
      <c r="G140" s="19"/>
      <c r="H140" s="19"/>
      <c r="I140" s="19"/>
      <c r="J140" s="19"/>
      <c r="L140" s="16"/>
      <c r="M140" s="17"/>
      <c r="N140" s="17"/>
      <c r="O140" s="17"/>
      <c r="P140" s="17"/>
      <c r="Q140" s="17"/>
      <c r="R140" s="19"/>
      <c r="S140" s="19"/>
      <c r="T140" s="19"/>
      <c r="U140" s="19"/>
    </row>
    <row r="141" customFormat="false" ht="13.8" hidden="false" customHeight="false" outlineLevel="0" collapsed="false">
      <c r="A141" s="16"/>
      <c r="B141" s="17"/>
      <c r="C141" s="17"/>
      <c r="D141" s="17"/>
      <c r="E141" s="17"/>
      <c r="F141" s="17"/>
      <c r="G141" s="19"/>
      <c r="H141" s="19"/>
      <c r="I141" s="19"/>
      <c r="J141" s="19"/>
      <c r="L141" s="16"/>
      <c r="M141" s="17"/>
      <c r="N141" s="17"/>
      <c r="O141" s="17"/>
      <c r="P141" s="17"/>
      <c r="Q141" s="17"/>
      <c r="R141" s="19"/>
      <c r="S141" s="19"/>
      <c r="T141" s="19"/>
      <c r="U141" s="19"/>
    </row>
    <row r="142" customFormat="false" ht="13.8" hidden="false" customHeight="false" outlineLevel="0" collapsed="false">
      <c r="A142" s="16"/>
      <c r="B142" s="17"/>
      <c r="C142" s="17"/>
      <c r="D142" s="17"/>
      <c r="E142" s="17"/>
      <c r="F142" s="17"/>
      <c r="G142" s="19"/>
      <c r="H142" s="19"/>
      <c r="I142" s="19"/>
      <c r="J142" s="19"/>
      <c r="L142" s="16"/>
      <c r="M142" s="17"/>
      <c r="N142" s="17"/>
      <c r="O142" s="17"/>
      <c r="P142" s="17"/>
      <c r="Q142" s="17"/>
      <c r="R142" s="19"/>
      <c r="S142" s="19"/>
      <c r="T142" s="19"/>
      <c r="U142" s="19"/>
    </row>
    <row r="143" customFormat="false" ht="13.8" hidden="false" customHeight="false" outlineLevel="0" collapsed="false">
      <c r="A143" s="16"/>
      <c r="B143" s="17"/>
      <c r="C143" s="17"/>
      <c r="D143" s="17"/>
      <c r="E143" s="17"/>
      <c r="F143" s="17"/>
      <c r="G143" s="19"/>
      <c r="H143" s="19"/>
      <c r="I143" s="19"/>
      <c r="J143" s="19"/>
      <c r="L143" s="16"/>
      <c r="M143" s="17"/>
      <c r="N143" s="17"/>
      <c r="O143" s="17"/>
      <c r="P143" s="17"/>
      <c r="Q143" s="17"/>
      <c r="R143" s="19"/>
      <c r="S143" s="19"/>
      <c r="T143" s="19"/>
      <c r="U143" s="19"/>
    </row>
    <row r="144" customFormat="false" ht="13.8" hidden="false" customHeight="false" outlineLevel="0" collapsed="false">
      <c r="A144" s="16"/>
      <c r="B144" s="17"/>
      <c r="C144" s="17"/>
      <c r="D144" s="17"/>
      <c r="E144" s="17"/>
      <c r="F144" s="17"/>
      <c r="G144" s="19"/>
      <c r="H144" s="19"/>
      <c r="I144" s="19"/>
      <c r="J144" s="19"/>
      <c r="L144" s="16"/>
      <c r="M144" s="17"/>
      <c r="N144" s="17"/>
      <c r="O144" s="17"/>
      <c r="P144" s="17"/>
      <c r="Q144" s="17"/>
      <c r="R144" s="19"/>
      <c r="S144" s="19"/>
      <c r="T144" s="19"/>
      <c r="U144" s="19"/>
    </row>
    <row r="145" customFormat="false" ht="13.8" hidden="false" customHeight="false" outlineLevel="0" collapsed="false">
      <c r="A145" s="16"/>
      <c r="B145" s="17"/>
      <c r="C145" s="17"/>
      <c r="D145" s="17"/>
      <c r="E145" s="17"/>
      <c r="F145" s="17"/>
      <c r="G145" s="19"/>
      <c r="H145" s="19"/>
      <c r="I145" s="19"/>
      <c r="J145" s="19"/>
      <c r="L145" s="16"/>
      <c r="M145" s="17"/>
      <c r="N145" s="17"/>
      <c r="O145" s="17"/>
      <c r="P145" s="17"/>
      <c r="Q145" s="17"/>
      <c r="R145" s="19"/>
      <c r="S145" s="19"/>
      <c r="T145" s="19"/>
      <c r="U145" s="19"/>
    </row>
    <row r="146" customFormat="false" ht="13.8" hidden="false" customHeight="false" outlineLevel="0" collapsed="false">
      <c r="A146" s="16"/>
      <c r="B146" s="17"/>
      <c r="C146" s="17"/>
      <c r="D146" s="17"/>
      <c r="E146" s="17"/>
      <c r="F146" s="17"/>
      <c r="G146" s="19"/>
      <c r="H146" s="19"/>
      <c r="I146" s="19"/>
      <c r="J146" s="19"/>
      <c r="L146" s="16"/>
      <c r="M146" s="17"/>
      <c r="N146" s="17"/>
      <c r="O146" s="17"/>
      <c r="P146" s="17"/>
      <c r="Q146" s="17"/>
      <c r="R146" s="19"/>
      <c r="S146" s="19"/>
      <c r="T146" s="19"/>
      <c r="U146" s="19"/>
    </row>
    <row r="147" customFormat="false" ht="13.8" hidden="false" customHeight="false" outlineLevel="0" collapsed="false">
      <c r="A147" s="17"/>
      <c r="B147" s="17"/>
      <c r="C147" s="17"/>
      <c r="D147" s="17"/>
      <c r="E147" s="17"/>
      <c r="F147" s="17"/>
      <c r="G147" s="19"/>
      <c r="H147" s="19"/>
      <c r="I147" s="19"/>
      <c r="J147" s="19"/>
      <c r="L147" s="17"/>
      <c r="M147" s="17"/>
      <c r="N147" s="17"/>
      <c r="O147" s="17"/>
      <c r="P147" s="17"/>
      <c r="Q147" s="17"/>
      <c r="R147" s="19"/>
      <c r="S147" s="19"/>
      <c r="T147" s="19"/>
      <c r="U147" s="19"/>
    </row>
    <row r="148" customFormat="false" ht="13.8" hidden="false" customHeight="false" outlineLevel="0" collapsed="false">
      <c r="A148" s="17"/>
      <c r="B148" s="17"/>
      <c r="C148" s="17"/>
      <c r="D148" s="17"/>
      <c r="E148" s="17"/>
      <c r="F148" s="21" t="s">
        <v>13</v>
      </c>
      <c r="G148" s="22" t="n">
        <f aca="false">SUM(G135:G147)</f>
        <v>0</v>
      </c>
      <c r="H148" s="22" t="n">
        <f aca="false">SUM(H135:H147)</f>
        <v>0</v>
      </c>
      <c r="I148" s="22" t="n">
        <f aca="false">SUM(I135:I147)</f>
        <v>0</v>
      </c>
      <c r="J148" s="22" t="n">
        <f aca="false">G149-H148</f>
        <v>0</v>
      </c>
      <c r="L148" s="17"/>
      <c r="M148" s="17"/>
      <c r="N148" s="17"/>
      <c r="O148" s="17"/>
      <c r="P148" s="17"/>
      <c r="Q148" s="21" t="s">
        <v>13</v>
      </c>
      <c r="R148" s="22" t="n">
        <f aca="false">SUM(R135:R147)</f>
        <v>0</v>
      </c>
      <c r="S148" s="22" t="n">
        <f aca="false">SUM(S135:S147)</f>
        <v>0</v>
      </c>
      <c r="T148" s="22" t="n">
        <f aca="false">SUM(T135:T147)</f>
        <v>0</v>
      </c>
      <c r="U148" s="22" t="n">
        <f aca="false">R149-S148</f>
        <v>0</v>
      </c>
    </row>
    <row r="149" customFormat="false" ht="13.8" hidden="false" customHeight="false" outlineLevel="0" collapsed="false">
      <c r="A149" s="17"/>
      <c r="B149" s="200" t="s">
        <v>303</v>
      </c>
      <c r="C149" s="17"/>
      <c r="D149" s="17"/>
      <c r="E149" s="17"/>
      <c r="F149" s="21" t="s">
        <v>16</v>
      </c>
      <c r="G149" s="21" t="n">
        <f aca="false">G148*0.99</f>
        <v>0</v>
      </c>
      <c r="H149" s="17"/>
      <c r="I149" s="17"/>
      <c r="J149" s="17"/>
      <c r="L149" s="17"/>
      <c r="M149" s="200" t="s">
        <v>303</v>
      </c>
      <c r="N149" s="17"/>
      <c r="O149" s="17"/>
      <c r="P149" s="17"/>
      <c r="Q149" s="21" t="s">
        <v>16</v>
      </c>
      <c r="R149" s="21" t="n">
        <f aca="false">R148*0.99</f>
        <v>0</v>
      </c>
      <c r="S149" s="17"/>
      <c r="T149" s="17"/>
      <c r="U149" s="17"/>
    </row>
    <row r="150" customFormat="false" ht="15" hidden="false" customHeight="false" outlineLevel="0" collapsed="false">
      <c r="A150" s="17"/>
      <c r="B150" s="17"/>
      <c r="C150" s="17"/>
      <c r="D150" s="17"/>
      <c r="E150" s="17"/>
      <c r="F150" s="128" t="s">
        <v>17</v>
      </c>
      <c r="G150" s="128"/>
      <c r="H150" s="128"/>
      <c r="I150" s="211" t="n">
        <f aca="false">G149-I148</f>
        <v>0</v>
      </c>
      <c r="L150" s="17"/>
      <c r="M150" s="17"/>
      <c r="N150" s="17"/>
      <c r="O150" s="17"/>
      <c r="P150" s="17"/>
      <c r="Q150" s="128" t="s">
        <v>17</v>
      </c>
      <c r="R150" s="128"/>
      <c r="S150" s="128"/>
      <c r="T150" s="211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6.29"/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102</v>
      </c>
      <c r="E1" s="3"/>
      <c r="F1" s="3"/>
      <c r="G1" s="3"/>
      <c r="O1" s="3" t="s">
        <v>203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437</v>
      </c>
      <c r="I3" s="5" t="s">
        <v>438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437</v>
      </c>
      <c r="T3" s="5" t="s">
        <v>438</v>
      </c>
      <c r="U3" s="38" t="s">
        <v>108</v>
      </c>
    </row>
    <row r="4" customFormat="false" ht="15" hidden="false" customHeight="false" outlineLevel="0" collapsed="false">
      <c r="A4" s="16" t="n">
        <v>45295</v>
      </c>
      <c r="B4" s="17" t="s">
        <v>164</v>
      </c>
      <c r="C4" s="17" t="s">
        <v>58</v>
      </c>
      <c r="D4" s="17" t="s">
        <v>494</v>
      </c>
      <c r="E4" s="17" t="s">
        <v>495</v>
      </c>
      <c r="F4" s="17"/>
      <c r="G4" s="19"/>
      <c r="H4" s="19"/>
      <c r="I4" s="19"/>
      <c r="J4" s="258"/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45295</v>
      </c>
      <c r="B5" s="17" t="s">
        <v>186</v>
      </c>
      <c r="C5" s="17" t="s">
        <v>60</v>
      </c>
      <c r="D5" s="17" t="s">
        <v>494</v>
      </c>
      <c r="E5" s="17" t="s">
        <v>495</v>
      </c>
      <c r="F5" s="17"/>
      <c r="G5" s="19"/>
      <c r="H5" s="19"/>
      <c r="I5" s="19"/>
      <c r="J5" s="258"/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9"/>
      <c r="H6" s="19"/>
      <c r="I6" s="19"/>
      <c r="J6" s="258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9"/>
      <c r="H7" s="19"/>
      <c r="I7" s="19"/>
      <c r="J7" s="258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0</v>
      </c>
      <c r="H17" s="22" t="n">
        <f aca="false">SUM(H4:H16)</f>
        <v>0</v>
      </c>
      <c r="I17" s="22" t="n">
        <f aca="false">SUM(I4:I16)</f>
        <v>0</v>
      </c>
      <c r="J17" s="22"/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303</v>
      </c>
      <c r="C18" s="17"/>
      <c r="D18" s="17"/>
      <c r="E18" s="17"/>
      <c r="F18" s="21" t="s">
        <v>16</v>
      </c>
      <c r="G18" s="21" t="n">
        <f aca="false">G17*0.99</f>
        <v>0</v>
      </c>
      <c r="H18" s="17"/>
      <c r="I18" s="17"/>
      <c r="J18" s="17"/>
      <c r="L18" s="17"/>
      <c r="M18" s="200" t="s">
        <v>303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0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437</v>
      </c>
      <c r="I25" s="5" t="s">
        <v>438</v>
      </c>
      <c r="J25" s="38" t="s">
        <v>108</v>
      </c>
      <c r="K25" s="38" t="s">
        <v>297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437</v>
      </c>
      <c r="T25" s="5" t="s">
        <v>438</v>
      </c>
      <c r="U25" s="38" t="s">
        <v>108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9"/>
      <c r="H26" s="19"/>
      <c r="I26" s="19"/>
      <c r="J26" s="19"/>
      <c r="K26" s="42" t="n">
        <v>484</v>
      </c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303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303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228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437</v>
      </c>
      <c r="I47" s="5" t="s">
        <v>317</v>
      </c>
      <c r="J47" s="38" t="s">
        <v>108</v>
      </c>
      <c r="L47" s="5" t="s">
        <v>228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437</v>
      </c>
      <c r="T47" s="5" t="s">
        <v>438</v>
      </c>
      <c r="U47" s="38" t="s">
        <v>108</v>
      </c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303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303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228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437</v>
      </c>
      <c r="I71" s="5" t="s">
        <v>438</v>
      </c>
      <c r="J71" s="38" t="s">
        <v>108</v>
      </c>
      <c r="L71" s="5" t="s">
        <v>228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437</v>
      </c>
      <c r="T71" s="5" t="s">
        <v>438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440</v>
      </c>
      <c r="P72" s="17" t="s">
        <v>56</v>
      </c>
      <c r="Q72" s="17" t="s">
        <v>441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440</v>
      </c>
      <c r="P73" s="17" t="s">
        <v>56</v>
      </c>
      <c r="Q73" s="17" t="s">
        <v>442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303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303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167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228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437</v>
      </c>
      <c r="I94" s="5" t="s">
        <v>11</v>
      </c>
      <c r="J94" s="38" t="s">
        <v>108</v>
      </c>
      <c r="L94" s="5" t="s">
        <v>228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437</v>
      </c>
      <c r="T94" s="5" t="s">
        <v>438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439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240</v>
      </c>
      <c r="N95" s="17" t="s">
        <v>31</v>
      </c>
      <c r="O95" s="17" t="s">
        <v>443</v>
      </c>
      <c r="P95" s="17" t="s">
        <v>385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439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202</v>
      </c>
      <c r="N96" s="17" t="s">
        <v>33</v>
      </c>
      <c r="O96" s="17" t="s">
        <v>443</v>
      </c>
      <c r="P96" s="17" t="s">
        <v>385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165</v>
      </c>
      <c r="N97" s="17" t="s">
        <v>161</v>
      </c>
      <c r="O97" s="17" t="s">
        <v>443</v>
      </c>
      <c r="P97" s="17" t="s">
        <v>385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202</v>
      </c>
      <c r="N98" s="17" t="s">
        <v>41</v>
      </c>
      <c r="O98" s="17" t="s">
        <v>277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444</v>
      </c>
      <c r="N99" s="17" t="s">
        <v>58</v>
      </c>
      <c r="O99" s="17" t="s">
        <v>443</v>
      </c>
      <c r="P99" s="17" t="s">
        <v>445</v>
      </c>
      <c r="Q99" s="17" t="n">
        <v>30488</v>
      </c>
      <c r="R99" s="19" t="n">
        <v>315</v>
      </c>
      <c r="S99" s="19"/>
      <c r="T99" s="19"/>
      <c r="U99" s="19" t="n">
        <v>190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240</v>
      </c>
      <c r="N100" s="17" t="s">
        <v>31</v>
      </c>
      <c r="O100" s="17" t="s">
        <v>443</v>
      </c>
      <c r="P100" s="17" t="s">
        <v>445</v>
      </c>
      <c r="Q100" s="17" t="n">
        <v>30487</v>
      </c>
      <c r="R100" s="19" t="n">
        <v>315</v>
      </c>
      <c r="S100" s="19"/>
      <c r="T100" s="19"/>
      <c r="U100" s="19" t="n">
        <v>190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443</v>
      </c>
      <c r="P101" s="17" t="s">
        <v>445</v>
      </c>
      <c r="Q101" s="17" t="n">
        <v>30493</v>
      </c>
      <c r="R101" s="19" t="n">
        <v>315</v>
      </c>
      <c r="S101" s="19"/>
      <c r="T101" s="19"/>
      <c r="U101" s="19" t="n">
        <v>190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444</v>
      </c>
      <c r="N102" s="17" t="s">
        <v>58</v>
      </c>
      <c r="O102" s="17" t="s">
        <v>443</v>
      </c>
      <c r="P102" s="17" t="s">
        <v>88</v>
      </c>
      <c r="Q102" s="17" t="n">
        <v>30925</v>
      </c>
      <c r="R102" s="19" t="n">
        <v>160</v>
      </c>
      <c r="S102" s="19"/>
      <c r="T102" s="19"/>
      <c r="U102" s="19" t="n">
        <v>140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183</v>
      </c>
      <c r="N103" s="17" t="s">
        <v>123</v>
      </c>
      <c r="O103" s="17" t="s">
        <v>443</v>
      </c>
      <c r="P103" s="17" t="s">
        <v>88</v>
      </c>
      <c r="Q103" s="17" t="n">
        <v>30926</v>
      </c>
      <c r="R103" s="19" t="n">
        <v>160</v>
      </c>
      <c r="S103" s="19"/>
      <c r="T103" s="19"/>
      <c r="U103" s="19" t="n">
        <v>140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277</v>
      </c>
      <c r="P104" s="17"/>
      <c r="Q104" s="17"/>
      <c r="R104" s="17"/>
      <c r="S104" s="17"/>
      <c r="T104" s="17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443</v>
      </c>
      <c r="P105" s="17" t="s">
        <v>88</v>
      </c>
      <c r="Q105" s="17" t="n">
        <v>31189</v>
      </c>
      <c r="R105" s="19" t="n">
        <v>160</v>
      </c>
      <c r="S105" s="19"/>
      <c r="T105" s="19"/>
      <c r="U105" s="19" t="n">
        <v>140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183</v>
      </c>
      <c r="N106" s="17" t="s">
        <v>55</v>
      </c>
      <c r="O106" s="17" t="s">
        <v>443</v>
      </c>
      <c r="P106" s="17" t="s">
        <v>88</v>
      </c>
      <c r="Q106" s="17" t="n">
        <v>31188</v>
      </c>
      <c r="R106" s="19" t="n">
        <v>160</v>
      </c>
      <c r="S106" s="19"/>
      <c r="T106" s="19"/>
      <c r="U106" s="19" t="n">
        <v>140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202</v>
      </c>
      <c r="N107" s="17" t="s">
        <v>41</v>
      </c>
      <c r="O107" s="17" t="s">
        <v>447</v>
      </c>
      <c r="P107" s="17" t="s">
        <v>448</v>
      </c>
      <c r="Q107" s="17"/>
      <c r="R107" s="19" t="n">
        <v>416</v>
      </c>
      <c r="S107" s="19"/>
      <c r="T107" s="19"/>
      <c r="U107" s="19"/>
      <c r="V107" s="0" t="s">
        <v>493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4333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3340</v>
      </c>
    </row>
    <row r="109" customFormat="false" ht="15" hidden="false" customHeight="false" outlineLevel="0" collapsed="false">
      <c r="A109" s="17"/>
      <c r="B109" s="200" t="s">
        <v>303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303</v>
      </c>
      <c r="N109" s="17"/>
      <c r="O109" s="17"/>
      <c r="P109" s="17"/>
      <c r="Q109" s="21" t="s">
        <v>16</v>
      </c>
      <c r="R109" s="21" t="n">
        <f aca="false">R108*0.99</f>
        <v>4289.67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949.67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203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437</v>
      </c>
      <c r="I117" s="5" t="s">
        <v>438</v>
      </c>
      <c r="J117" s="38" t="s">
        <v>108</v>
      </c>
      <c r="L117" s="5" t="s">
        <v>228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437</v>
      </c>
      <c r="T117" s="5" t="s">
        <v>438</v>
      </c>
      <c r="U117" s="38" t="s">
        <v>108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/>
      <c r="M118" s="17"/>
      <c r="N118" s="17"/>
      <c r="O118" s="17"/>
      <c r="P118" s="17"/>
      <c r="Q118" s="17"/>
      <c r="R118" s="19"/>
      <c r="S118" s="19"/>
      <c r="T118" s="19"/>
      <c r="U118" s="19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/>
      <c r="M119" s="17"/>
      <c r="N119" s="17"/>
      <c r="O119" s="17"/>
      <c r="P119" s="17"/>
      <c r="Q119" s="17"/>
      <c r="R119" s="19"/>
      <c r="S119" s="19"/>
      <c r="T119" s="19"/>
      <c r="U119" s="19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/>
      <c r="M120" s="17"/>
      <c r="N120" s="17"/>
      <c r="O120" s="17"/>
      <c r="P120" s="17"/>
      <c r="Q120" s="17"/>
      <c r="R120" s="19"/>
      <c r="S120" s="19"/>
      <c r="T120" s="19"/>
      <c r="U120" s="19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16"/>
      <c r="M121" s="17"/>
      <c r="N121" s="17"/>
      <c r="O121" s="17"/>
      <c r="P121" s="17"/>
      <c r="Q121" s="17"/>
      <c r="R121" s="19"/>
      <c r="S121" s="19"/>
      <c r="T121" s="19"/>
      <c r="U121" s="19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/>
      <c r="M122" s="17"/>
      <c r="N122" s="17"/>
      <c r="O122" s="17"/>
      <c r="P122" s="17"/>
      <c r="Q122" s="17"/>
      <c r="R122" s="19"/>
      <c r="S122" s="19"/>
      <c r="T122" s="19"/>
      <c r="U122" s="19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/>
      <c r="M123" s="17"/>
      <c r="N123" s="17"/>
      <c r="O123" s="17"/>
      <c r="P123" s="17"/>
      <c r="Q123" s="17"/>
      <c r="R123" s="19"/>
      <c r="S123" s="19"/>
      <c r="T123" s="19"/>
      <c r="U123" s="19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19"/>
      <c r="H124" s="19"/>
      <c r="I124" s="19"/>
      <c r="J124" s="19"/>
      <c r="L124" s="16"/>
      <c r="M124" s="17"/>
      <c r="N124" s="17"/>
      <c r="O124" s="17"/>
      <c r="P124" s="17"/>
      <c r="Q124" s="17"/>
      <c r="R124" s="19"/>
      <c r="S124" s="19"/>
      <c r="T124" s="19"/>
      <c r="U124" s="19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19"/>
      <c r="H125" s="19"/>
      <c r="I125" s="19"/>
      <c r="J125" s="19"/>
      <c r="L125" s="16"/>
      <c r="M125" s="17"/>
      <c r="N125" s="17"/>
      <c r="O125" s="17"/>
      <c r="P125" s="17"/>
      <c r="Q125" s="17"/>
      <c r="R125" s="19"/>
      <c r="S125" s="19"/>
      <c r="T125" s="19"/>
      <c r="U125" s="19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9"/>
      <c r="H126" s="19"/>
      <c r="I126" s="19"/>
      <c r="J126" s="19"/>
      <c r="L126" s="16"/>
      <c r="M126" s="17"/>
      <c r="N126" s="17"/>
      <c r="O126" s="17"/>
      <c r="P126" s="17"/>
      <c r="Q126" s="17"/>
      <c r="R126" s="19"/>
      <c r="S126" s="19"/>
      <c r="T126" s="19"/>
      <c r="U126" s="19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9"/>
      <c r="H127" s="19"/>
      <c r="I127" s="19"/>
      <c r="J127" s="19"/>
      <c r="L127" s="16"/>
      <c r="M127" s="17"/>
      <c r="N127" s="17"/>
      <c r="O127" s="17"/>
      <c r="P127" s="17"/>
      <c r="Q127" s="17"/>
      <c r="R127" s="19"/>
      <c r="S127" s="19"/>
      <c r="T127" s="19"/>
      <c r="U127" s="19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9"/>
      <c r="H128" s="19"/>
      <c r="I128" s="19"/>
      <c r="J128" s="19"/>
      <c r="L128" s="16"/>
      <c r="M128" s="17"/>
      <c r="N128" s="17"/>
      <c r="O128" s="17"/>
      <c r="P128" s="17"/>
      <c r="Q128" s="17"/>
      <c r="R128" s="19"/>
      <c r="S128" s="19"/>
      <c r="T128" s="19"/>
      <c r="U128" s="19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9"/>
      <c r="H129" s="19"/>
      <c r="I129" s="19"/>
      <c r="J129" s="19"/>
      <c r="L129" s="16"/>
      <c r="M129" s="17"/>
      <c r="N129" s="17"/>
      <c r="O129" s="17"/>
      <c r="P129" s="17"/>
      <c r="Q129" s="17"/>
      <c r="R129" s="19"/>
      <c r="S129" s="19"/>
      <c r="T129" s="19"/>
      <c r="U129" s="19"/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17"/>
      <c r="G130" s="19"/>
      <c r="H130" s="19"/>
      <c r="I130" s="19"/>
      <c r="J130" s="19"/>
      <c r="L130" s="17"/>
      <c r="M130" s="17"/>
      <c r="N130" s="17"/>
      <c r="O130" s="17"/>
      <c r="P130" s="17"/>
      <c r="Q130" s="17"/>
      <c r="R130" s="19"/>
      <c r="S130" s="19"/>
      <c r="T130" s="19"/>
      <c r="U130" s="19"/>
    </row>
    <row r="131" customFormat="false" ht="15" hidden="false" customHeight="false" outlineLevel="0" collapsed="false">
      <c r="A131" s="17"/>
      <c r="B131" s="17"/>
      <c r="C131" s="17"/>
      <c r="D131" s="17"/>
      <c r="E131" s="17"/>
      <c r="F131" s="21" t="s">
        <v>13</v>
      </c>
      <c r="G131" s="22" t="n">
        <f aca="false">SUM(G118:G130)</f>
        <v>0</v>
      </c>
      <c r="H131" s="22" t="n">
        <f aca="false">SUM(H118:H130)</f>
        <v>0</v>
      </c>
      <c r="I131" s="22" t="n">
        <f aca="false">SUM(I118:I130)</f>
        <v>0</v>
      </c>
      <c r="J131" s="22" t="n">
        <f aca="false">G132-H131</f>
        <v>0</v>
      </c>
      <c r="L131" s="17"/>
      <c r="M131" s="17"/>
      <c r="N131" s="17"/>
      <c r="O131" s="17"/>
      <c r="P131" s="17"/>
      <c r="Q131" s="21" t="s">
        <v>13</v>
      </c>
      <c r="R131" s="22" t="n">
        <f aca="false">SUM(R118:R130)</f>
        <v>0</v>
      </c>
      <c r="S131" s="22" t="n">
        <f aca="false">SUM(S118:S130)</f>
        <v>0</v>
      </c>
      <c r="T131" s="22" t="n">
        <f aca="false">SUM(T118:T130)</f>
        <v>0</v>
      </c>
      <c r="U131" s="22" t="n">
        <f aca="false">R132-S131</f>
        <v>0</v>
      </c>
    </row>
    <row r="132" customFormat="false" ht="15" hidden="false" customHeight="false" outlineLevel="0" collapsed="false">
      <c r="A132" s="17"/>
      <c r="B132" s="200" t="s">
        <v>303</v>
      </c>
      <c r="C132" s="17"/>
      <c r="D132" s="17"/>
      <c r="E132" s="17"/>
      <c r="F132" s="21" t="s">
        <v>16</v>
      </c>
      <c r="G132" s="21" t="n">
        <f aca="false">G131*0.99</f>
        <v>0</v>
      </c>
      <c r="H132" s="17"/>
      <c r="I132" s="17"/>
      <c r="J132" s="17"/>
      <c r="L132" s="17"/>
      <c r="M132" s="200" t="s">
        <v>303</v>
      </c>
      <c r="N132" s="17"/>
      <c r="O132" s="17"/>
      <c r="P132" s="17"/>
      <c r="Q132" s="21" t="s">
        <v>16</v>
      </c>
      <c r="R132" s="21" t="n">
        <f aca="false">R131*0.99</f>
        <v>0</v>
      </c>
      <c r="S132" s="17"/>
      <c r="T132" s="17"/>
      <c r="U132" s="17"/>
    </row>
    <row r="133" customFormat="false" ht="15.75" hidden="false" customHeight="false" outlineLevel="0" collapsed="false">
      <c r="A133" s="17"/>
      <c r="B133" s="17"/>
      <c r="C133" s="17"/>
      <c r="D133" s="17"/>
      <c r="E133" s="17"/>
      <c r="F133" s="128" t="s">
        <v>17</v>
      </c>
      <c r="G133" s="128"/>
      <c r="H133" s="128"/>
      <c r="I133" s="211" t="n">
        <f aca="false">G132-I131</f>
        <v>0</v>
      </c>
      <c r="L133" s="17"/>
      <c r="M133" s="17"/>
      <c r="N133" s="17"/>
      <c r="O133" s="17"/>
      <c r="P133" s="17"/>
      <c r="Q133" s="128" t="s">
        <v>17</v>
      </c>
      <c r="R133" s="128"/>
      <c r="S133" s="128"/>
      <c r="T133" s="211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477</v>
      </c>
      <c r="I2" s="260" t="s">
        <v>283</v>
      </c>
      <c r="J2" s="5" t="s">
        <v>496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60" t="s">
        <v>283</v>
      </c>
      <c r="U2" s="5" t="s">
        <v>496</v>
      </c>
    </row>
    <row r="3" customFormat="false" ht="15" hidden="false" customHeight="false" outlineLevel="0" collapsed="false">
      <c r="A3" s="16" t="n">
        <v>45296</v>
      </c>
      <c r="B3" s="17" t="s">
        <v>144</v>
      </c>
      <c r="C3" s="17" t="s">
        <v>24</v>
      </c>
      <c r="D3" s="17" t="s">
        <v>497</v>
      </c>
      <c r="E3" s="17" t="s">
        <v>88</v>
      </c>
      <c r="F3" s="17"/>
      <c r="G3" s="251" t="n">
        <v>80</v>
      </c>
      <c r="H3" s="251"/>
      <c r="I3" s="251"/>
      <c r="J3" s="251" t="n">
        <v>75</v>
      </c>
      <c r="L3" s="16"/>
      <c r="M3" s="17"/>
      <c r="N3" s="17"/>
      <c r="O3" s="17"/>
      <c r="P3" s="17"/>
      <c r="Q3" s="17"/>
      <c r="R3" s="251"/>
      <c r="S3" s="251"/>
      <c r="T3" s="251"/>
      <c r="U3" s="251"/>
    </row>
    <row r="4" customFormat="false" ht="15" hidden="false" customHeight="false" outlineLevel="0" collapsed="false">
      <c r="A4" s="16" t="n">
        <v>45296</v>
      </c>
      <c r="B4" s="17" t="s">
        <v>119</v>
      </c>
      <c r="C4" s="17" t="s">
        <v>113</v>
      </c>
      <c r="D4" s="17" t="s">
        <v>497</v>
      </c>
      <c r="E4" s="17" t="s">
        <v>88</v>
      </c>
      <c r="F4" s="17"/>
      <c r="G4" s="251" t="n">
        <v>80</v>
      </c>
      <c r="H4" s="251"/>
      <c r="I4" s="251"/>
      <c r="J4" s="251" t="n">
        <v>75</v>
      </c>
      <c r="L4" s="16"/>
      <c r="M4" s="17"/>
      <c r="N4" s="17"/>
      <c r="O4" s="17"/>
      <c r="P4" s="17"/>
      <c r="Q4" s="17"/>
      <c r="R4" s="251"/>
      <c r="S4" s="251"/>
      <c r="T4" s="251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17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17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17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17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17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17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17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17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160</v>
      </c>
      <c r="H24" s="22" t="n">
        <f aca="false">SUM(H17:H23)</f>
        <v>0</v>
      </c>
      <c r="I24" s="22"/>
      <c r="J24" s="22" t="n">
        <f aca="false">SUM(J3:J23)</f>
        <v>150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158.4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8.40000000000001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3.25" hidden="false" customHeight="false" outlineLevel="0" collapsed="false">
      <c r="C30" s="259" t="s">
        <v>498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297</v>
      </c>
      <c r="I31" s="260" t="s">
        <v>283</v>
      </c>
      <c r="J31" s="5" t="s">
        <v>496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477</v>
      </c>
      <c r="T31" s="260" t="s">
        <v>283</v>
      </c>
      <c r="U31" s="5" t="s">
        <v>496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477</v>
      </c>
      <c r="I60" s="260" t="s">
        <v>283</v>
      </c>
      <c r="J60" s="5" t="s">
        <v>496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477</v>
      </c>
      <c r="T60" s="260" t="s">
        <v>283</v>
      </c>
      <c r="U60" s="5" t="s">
        <v>496</v>
      </c>
    </row>
    <row r="61" customFormat="false" ht="15" hidden="false" customHeight="false" outlineLevel="0" collapsed="false">
      <c r="A61" s="16" t="n">
        <v>44986</v>
      </c>
      <c r="B61" s="17" t="s">
        <v>499</v>
      </c>
      <c r="C61" s="17"/>
      <c r="D61" s="17"/>
      <c r="E61" s="17"/>
      <c r="F61" s="17"/>
      <c r="G61" s="251" t="n">
        <v>160</v>
      </c>
      <c r="H61" s="17"/>
      <c r="I61" s="251" t="s">
        <v>500</v>
      </c>
      <c r="J61" s="251" t="n">
        <v>150</v>
      </c>
      <c r="L61" s="16" t="n">
        <v>45079</v>
      </c>
      <c r="M61" s="17"/>
      <c r="N61" s="17"/>
      <c r="O61" s="17" t="s">
        <v>501</v>
      </c>
      <c r="P61" s="17" t="s">
        <v>88</v>
      </c>
      <c r="Q61" s="17"/>
      <c r="R61" s="251" t="n">
        <v>80</v>
      </c>
      <c r="S61" s="251"/>
      <c r="T61" s="251"/>
      <c r="U61" s="251" t="n">
        <v>75</v>
      </c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 t="n">
        <v>320</v>
      </c>
      <c r="H62" s="17"/>
      <c r="I62" s="251" t="s">
        <v>500</v>
      </c>
      <c r="J62" s="251" t="n">
        <v>300</v>
      </c>
      <c r="L62" s="16" t="n">
        <v>45084</v>
      </c>
      <c r="M62" s="17"/>
      <c r="N62" s="17"/>
      <c r="O62" s="17" t="s">
        <v>502</v>
      </c>
      <c r="P62" s="17" t="s">
        <v>88</v>
      </c>
      <c r="Q62" s="17"/>
      <c r="R62" s="251" t="n">
        <v>160</v>
      </c>
      <c r="S62" s="251"/>
      <c r="T62" s="251"/>
      <c r="U62" s="251" t="n">
        <v>150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 t="n">
        <v>80</v>
      </c>
      <c r="H63" s="17"/>
      <c r="I63" s="251" t="s">
        <v>500</v>
      </c>
      <c r="J63" s="251" t="n">
        <v>75</v>
      </c>
      <c r="L63" s="16" t="n">
        <v>45091</v>
      </c>
      <c r="M63" s="17"/>
      <c r="N63" s="17"/>
      <c r="O63" s="17" t="s">
        <v>501</v>
      </c>
      <c r="P63" s="17" t="s">
        <v>88</v>
      </c>
      <c r="Q63" s="17"/>
      <c r="R63" s="251" t="n">
        <v>80</v>
      </c>
      <c r="S63" s="251"/>
      <c r="T63" s="251"/>
      <c r="U63" s="251" t="n">
        <v>75</v>
      </c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 t="n">
        <v>160</v>
      </c>
      <c r="H64" s="17"/>
      <c r="I64" s="251" t="s">
        <v>500</v>
      </c>
      <c r="J64" s="251" t="n">
        <v>150</v>
      </c>
      <c r="L64" s="16" t="n">
        <v>45093</v>
      </c>
      <c r="M64" s="17"/>
      <c r="N64" s="17"/>
      <c r="O64" s="17" t="s">
        <v>501</v>
      </c>
      <c r="P64" s="17" t="s">
        <v>88</v>
      </c>
      <c r="Q64" s="17"/>
      <c r="R64" s="251" t="n">
        <v>80</v>
      </c>
      <c r="S64" s="251"/>
      <c r="T64" s="251"/>
      <c r="U64" s="251" t="n">
        <v>75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 t="n">
        <v>160</v>
      </c>
      <c r="H65" s="17"/>
      <c r="I65" s="251" t="s">
        <v>500</v>
      </c>
      <c r="J65" s="251" t="n">
        <v>150</v>
      </c>
      <c r="L65" s="16" t="n">
        <v>45096</v>
      </c>
      <c r="M65" s="17"/>
      <c r="N65" s="17"/>
      <c r="O65" s="17" t="s">
        <v>501</v>
      </c>
      <c r="P65" s="17" t="s">
        <v>88</v>
      </c>
      <c r="Q65" s="17"/>
      <c r="R65" s="251" t="n">
        <v>80</v>
      </c>
      <c r="S65" s="251"/>
      <c r="T65" s="251"/>
      <c r="U65" s="251" t="n">
        <v>75</v>
      </c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 t="n">
        <v>80</v>
      </c>
      <c r="H66" s="17"/>
      <c r="I66" s="251" t="s">
        <v>500</v>
      </c>
      <c r="J66" s="251" t="n">
        <v>75</v>
      </c>
      <c r="L66" s="16" t="n">
        <v>45098</v>
      </c>
      <c r="M66" s="17"/>
      <c r="N66" s="17"/>
      <c r="O66" s="17" t="s">
        <v>501</v>
      </c>
      <c r="P66" s="17" t="s">
        <v>88</v>
      </c>
      <c r="Q66" s="17"/>
      <c r="R66" s="251" t="n">
        <v>160</v>
      </c>
      <c r="S66" s="251"/>
      <c r="T66" s="251"/>
      <c r="U66" s="251" t="n">
        <v>150</v>
      </c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 t="n">
        <v>160</v>
      </c>
      <c r="H67" s="17"/>
      <c r="I67" s="251" t="s">
        <v>500</v>
      </c>
      <c r="J67" s="251" t="n">
        <v>150</v>
      </c>
      <c r="L67" s="16" t="n">
        <v>45100</v>
      </c>
      <c r="M67" s="17"/>
      <c r="N67" s="17"/>
      <c r="O67" s="17" t="s">
        <v>501</v>
      </c>
      <c r="P67" s="17" t="s">
        <v>88</v>
      </c>
      <c r="Q67" s="17"/>
      <c r="R67" s="251" t="n">
        <v>80</v>
      </c>
      <c r="S67" s="251"/>
      <c r="T67" s="251"/>
      <c r="U67" s="251" t="n">
        <v>75</v>
      </c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 t="n">
        <v>240</v>
      </c>
      <c r="H68" s="251"/>
      <c r="I68" s="251"/>
      <c r="J68" s="251" t="n">
        <v>225</v>
      </c>
      <c r="L68" s="16" t="n">
        <v>45103</v>
      </c>
      <c r="M68" s="17"/>
      <c r="N68" s="17"/>
      <c r="O68" s="17" t="s">
        <v>501</v>
      </c>
      <c r="P68" s="17" t="s">
        <v>88</v>
      </c>
      <c r="Q68" s="17"/>
      <c r="R68" s="251" t="n">
        <v>80</v>
      </c>
      <c r="S68" s="251"/>
      <c r="T68" s="251"/>
      <c r="U68" s="251" t="n">
        <v>75</v>
      </c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 t="n">
        <v>160</v>
      </c>
      <c r="H69" s="251"/>
      <c r="I69" s="251"/>
      <c r="J69" s="251" t="n">
        <v>150</v>
      </c>
      <c r="L69" s="16" t="n">
        <v>45105</v>
      </c>
      <c r="M69" s="17"/>
      <c r="N69" s="17"/>
      <c r="O69" s="17" t="s">
        <v>501</v>
      </c>
      <c r="P69" s="17" t="s">
        <v>88</v>
      </c>
      <c r="Q69" s="17"/>
      <c r="R69" s="251" t="n">
        <v>160</v>
      </c>
      <c r="S69" s="251"/>
      <c r="T69" s="251"/>
      <c r="U69" s="251" t="n">
        <v>150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 t="n">
        <v>45107</v>
      </c>
      <c r="M70" s="17"/>
      <c r="N70" s="17"/>
      <c r="O70" s="17" t="s">
        <v>501</v>
      </c>
      <c r="P70" s="17" t="s">
        <v>88</v>
      </c>
      <c r="Q70" s="17"/>
      <c r="R70" s="251" t="n">
        <v>80</v>
      </c>
      <c r="S70" s="251"/>
      <c r="T70" s="251"/>
      <c r="U70" s="251" t="n">
        <v>75</v>
      </c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1520</v>
      </c>
      <c r="H82" s="22" t="n">
        <f aca="false">SUM(H75:H81)</f>
        <v>0</v>
      </c>
      <c r="I82" s="22"/>
      <c r="J82" s="22" t="n">
        <f aca="false">SUM(J61:J81)</f>
        <v>1425</v>
      </c>
      <c r="Q82" s="22" t="s">
        <v>13</v>
      </c>
      <c r="R82" s="22" t="n">
        <f aca="false">SUM(R61:R81)</f>
        <v>1040</v>
      </c>
      <c r="S82" s="22" t="n">
        <f aca="false">SUM(S75:S81)</f>
        <v>0</v>
      </c>
      <c r="T82" s="22"/>
      <c r="U82" s="22" t="n">
        <f aca="false">SUM(U61:U81)</f>
        <v>975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1504.8</v>
      </c>
      <c r="H83" s="19"/>
      <c r="I83" s="19"/>
      <c r="J83" s="19"/>
      <c r="Q83" s="22" t="s">
        <v>16</v>
      </c>
      <c r="R83" s="22" t="n">
        <f aca="false">R82*0.99</f>
        <v>1029.6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79.8</v>
      </c>
      <c r="Q84" s="26" t="s">
        <v>17</v>
      </c>
      <c r="R84" s="26"/>
      <c r="S84" s="26"/>
      <c r="T84" s="261"/>
      <c r="U84" s="211" t="n">
        <f aca="false">R83-U82</f>
        <v>54.5999999999999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283</v>
      </c>
      <c r="J88" s="5" t="s">
        <v>496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477</v>
      </c>
      <c r="T88" s="260" t="s">
        <v>283</v>
      </c>
      <c r="U88" s="5" t="s">
        <v>496</v>
      </c>
    </row>
    <row r="89" customFormat="false" ht="15" hidden="false" customHeight="false" outlineLevel="0" collapsed="false">
      <c r="A89" s="16" t="n">
        <v>45112</v>
      </c>
      <c r="B89" s="17" t="s">
        <v>503</v>
      </c>
      <c r="C89" s="17" t="s">
        <v>47</v>
      </c>
      <c r="D89" s="17" t="s">
        <v>497</v>
      </c>
      <c r="E89" s="17" t="s">
        <v>88</v>
      </c>
      <c r="F89" s="17" t="n">
        <v>5</v>
      </c>
      <c r="G89" s="251" t="n">
        <v>400</v>
      </c>
      <c r="H89" s="17" t="n">
        <v>645</v>
      </c>
      <c r="I89" s="251"/>
      <c r="J89" s="251" t="n">
        <v>375</v>
      </c>
      <c r="L89" s="16" t="n">
        <v>45140</v>
      </c>
      <c r="M89" s="17" t="s">
        <v>122</v>
      </c>
      <c r="N89" s="17" t="s">
        <v>24</v>
      </c>
      <c r="O89" s="17" t="s">
        <v>497</v>
      </c>
      <c r="P89" s="17" t="s">
        <v>88</v>
      </c>
      <c r="Q89" s="17" t="n">
        <v>7</v>
      </c>
      <c r="R89" s="251" t="n">
        <v>560</v>
      </c>
      <c r="S89" s="251"/>
      <c r="T89" s="251"/>
      <c r="U89" s="251" t="n">
        <v>525</v>
      </c>
    </row>
    <row r="90" customFormat="false" ht="15" hidden="false" customHeight="false" outlineLevel="0" collapsed="false">
      <c r="A90" s="16" t="n">
        <v>45112</v>
      </c>
      <c r="B90" s="17" t="s">
        <v>504</v>
      </c>
      <c r="C90" s="17" t="s">
        <v>50</v>
      </c>
      <c r="D90" s="17" t="s">
        <v>497</v>
      </c>
      <c r="E90" s="17" t="s">
        <v>88</v>
      </c>
      <c r="F90" s="17" t="n">
        <v>3</v>
      </c>
      <c r="G90" s="251" t="n">
        <v>240</v>
      </c>
      <c r="H90" s="17" t="n">
        <v>645</v>
      </c>
      <c r="I90" s="251"/>
      <c r="J90" s="251" t="n">
        <v>225</v>
      </c>
      <c r="L90" s="16" t="n">
        <v>45142</v>
      </c>
      <c r="M90" s="17" t="s">
        <v>202</v>
      </c>
      <c r="N90" s="17" t="s">
        <v>47</v>
      </c>
      <c r="O90" s="17" t="s">
        <v>497</v>
      </c>
      <c r="P90" s="17" t="s">
        <v>88</v>
      </c>
      <c r="Q90" s="17" t="n">
        <v>3</v>
      </c>
      <c r="R90" s="251" t="n">
        <v>240</v>
      </c>
      <c r="S90" s="251"/>
      <c r="T90" s="251"/>
      <c r="U90" s="251" t="n">
        <v>225</v>
      </c>
    </row>
    <row r="91" customFormat="false" ht="15" hidden="false" customHeight="false" outlineLevel="0" collapsed="false">
      <c r="A91" s="16" t="n">
        <v>45117</v>
      </c>
      <c r="B91" s="17" t="s">
        <v>173</v>
      </c>
      <c r="C91" s="17" t="s">
        <v>505</v>
      </c>
      <c r="D91" s="17" t="s">
        <v>497</v>
      </c>
      <c r="E91" s="17" t="s">
        <v>88</v>
      </c>
      <c r="F91" s="17" t="n">
        <v>7</v>
      </c>
      <c r="G91" s="251" t="n">
        <v>560</v>
      </c>
      <c r="H91" s="17" t="n">
        <v>645</v>
      </c>
      <c r="I91" s="251"/>
      <c r="J91" s="251" t="n">
        <v>525</v>
      </c>
      <c r="L91" s="16" t="n">
        <v>45144</v>
      </c>
      <c r="M91" s="17" t="s">
        <v>170</v>
      </c>
      <c r="N91" s="17" t="s">
        <v>50</v>
      </c>
      <c r="O91" s="17" t="s">
        <v>497</v>
      </c>
      <c r="P91" s="17" t="s">
        <v>88</v>
      </c>
      <c r="Q91" s="17" t="n">
        <v>1</v>
      </c>
      <c r="R91" s="251" t="n">
        <v>80</v>
      </c>
      <c r="S91" s="251"/>
      <c r="T91" s="251"/>
      <c r="U91" s="251" t="n">
        <v>75</v>
      </c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 t="n">
        <v>45146</v>
      </c>
      <c r="M92" s="17" t="s">
        <v>340</v>
      </c>
      <c r="N92" s="17" t="s">
        <v>60</v>
      </c>
      <c r="O92" s="17" t="s">
        <v>497</v>
      </c>
      <c r="P92" s="17" t="s">
        <v>88</v>
      </c>
      <c r="Q92" s="17" t="n">
        <v>1</v>
      </c>
      <c r="R92" s="251" t="n">
        <v>80</v>
      </c>
      <c r="S92" s="251"/>
      <c r="T92" s="251"/>
      <c r="U92" s="251" t="n">
        <v>75</v>
      </c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1200</v>
      </c>
      <c r="H110" s="22" t="n">
        <f aca="false">SUM(H103:H109)</f>
        <v>0</v>
      </c>
      <c r="I110" s="22"/>
      <c r="J110" s="22" t="n">
        <f aca="false">SUM(J89:J109)</f>
        <v>1125</v>
      </c>
      <c r="Q110" s="22" t="s">
        <v>13</v>
      </c>
      <c r="R110" s="22" t="n">
        <f aca="false">SUM(R89:R109)</f>
        <v>960</v>
      </c>
      <c r="S110" s="22" t="n">
        <f aca="false">SUM(S103:S109)</f>
        <v>0</v>
      </c>
      <c r="T110" s="22"/>
      <c r="U110" s="22" t="n">
        <f aca="false">SUM(U89:U109)</f>
        <v>900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1188</v>
      </c>
      <c r="H111" s="19"/>
      <c r="I111" s="19"/>
      <c r="J111" s="19"/>
      <c r="Q111" s="22" t="s">
        <v>16</v>
      </c>
      <c r="R111" s="22" t="n">
        <f aca="false">R110*0.99</f>
        <v>950.4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63</v>
      </c>
      <c r="Q112" s="26" t="s">
        <v>17</v>
      </c>
      <c r="R112" s="26"/>
      <c r="S112" s="26"/>
      <c r="T112" s="261"/>
      <c r="U112" s="211" t="n">
        <f aca="false">R111-U110</f>
        <v>50.4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477</v>
      </c>
      <c r="I116" s="260" t="s">
        <v>11</v>
      </c>
      <c r="J116" s="5" t="s">
        <v>496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477</v>
      </c>
      <c r="T116" s="260" t="s">
        <v>283</v>
      </c>
      <c r="U116" s="5" t="s">
        <v>496</v>
      </c>
    </row>
    <row r="117" customFormat="false" ht="15" hidden="false" customHeight="false" outlineLevel="0" collapsed="false">
      <c r="A117" s="16" t="n">
        <v>45170</v>
      </c>
      <c r="B117" s="17" t="s">
        <v>173</v>
      </c>
      <c r="C117" s="17" t="s">
        <v>45</v>
      </c>
      <c r="D117" s="17" t="s">
        <v>506</v>
      </c>
      <c r="E117" s="17" t="s">
        <v>88</v>
      </c>
      <c r="F117" s="17"/>
      <c r="G117" s="251" t="n">
        <v>80</v>
      </c>
      <c r="H117" s="251"/>
      <c r="I117" s="17" t="n">
        <v>721</v>
      </c>
      <c r="J117" s="251" t="n">
        <v>75</v>
      </c>
      <c r="L117" s="16" t="n">
        <v>45208</v>
      </c>
      <c r="M117" s="17" t="s">
        <v>121</v>
      </c>
      <c r="N117" s="17" t="s">
        <v>50</v>
      </c>
      <c r="O117" s="17" t="s">
        <v>497</v>
      </c>
      <c r="P117" s="17" t="s">
        <v>88</v>
      </c>
      <c r="Q117" s="17"/>
      <c r="R117" s="251" t="n">
        <v>80</v>
      </c>
      <c r="S117" s="251"/>
      <c r="T117" s="251"/>
      <c r="U117" s="251" t="n">
        <v>75</v>
      </c>
    </row>
    <row r="118" customFormat="false" ht="15" hidden="false" customHeight="false" outlineLevel="0" collapsed="false">
      <c r="A118" s="16" t="n">
        <v>45170</v>
      </c>
      <c r="B118" s="17" t="s">
        <v>173</v>
      </c>
      <c r="C118" s="17" t="s">
        <v>24</v>
      </c>
      <c r="D118" s="17" t="s">
        <v>506</v>
      </c>
      <c r="E118" s="17" t="s">
        <v>88</v>
      </c>
      <c r="F118" s="17"/>
      <c r="G118" s="251" t="n">
        <v>80</v>
      </c>
      <c r="H118" s="251"/>
      <c r="I118" s="17" t="n">
        <v>721</v>
      </c>
      <c r="J118" s="251" t="n">
        <v>75</v>
      </c>
      <c r="L118" s="16" t="n">
        <v>45224</v>
      </c>
      <c r="M118" s="17" t="s">
        <v>122</v>
      </c>
      <c r="N118" s="17" t="s">
        <v>45</v>
      </c>
      <c r="O118" s="17" t="s">
        <v>497</v>
      </c>
      <c r="P118" s="17" t="s">
        <v>88</v>
      </c>
      <c r="Q118" s="17"/>
      <c r="R118" s="251" t="n">
        <v>80</v>
      </c>
      <c r="S118" s="251"/>
      <c r="T118" s="251"/>
      <c r="U118" s="251" t="n">
        <v>75</v>
      </c>
    </row>
    <row r="119" customFormat="false" ht="15" hidden="false" customHeight="false" outlineLevel="0" collapsed="false">
      <c r="A119" s="16" t="n">
        <v>45175</v>
      </c>
      <c r="B119" s="17" t="s">
        <v>173</v>
      </c>
      <c r="C119" s="17" t="s">
        <v>45</v>
      </c>
      <c r="D119" s="17" t="s">
        <v>506</v>
      </c>
      <c r="E119" s="17" t="s">
        <v>88</v>
      </c>
      <c r="F119" s="17"/>
      <c r="G119" s="251" t="n">
        <v>80</v>
      </c>
      <c r="H119" s="251"/>
      <c r="I119" s="17" t="n">
        <v>721</v>
      </c>
      <c r="J119" s="251" t="n">
        <v>75</v>
      </c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 t="n">
        <v>45175</v>
      </c>
      <c r="B120" s="17" t="s">
        <v>170</v>
      </c>
      <c r="C120" s="17" t="s">
        <v>50</v>
      </c>
      <c r="D120" s="17" t="s">
        <v>506</v>
      </c>
      <c r="E120" s="17" t="s">
        <v>88</v>
      </c>
      <c r="F120" s="17"/>
      <c r="G120" s="251" t="n">
        <v>80</v>
      </c>
      <c r="H120" s="251"/>
      <c r="I120" s="17" t="n">
        <v>721</v>
      </c>
      <c r="J120" s="251" t="n">
        <v>75</v>
      </c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45180</v>
      </c>
      <c r="B121" s="17" t="s">
        <v>173</v>
      </c>
      <c r="C121" s="17" t="s">
        <v>45</v>
      </c>
      <c r="D121" s="17" t="s">
        <v>506</v>
      </c>
      <c r="E121" s="17" t="s">
        <v>88</v>
      </c>
      <c r="F121" s="17"/>
      <c r="G121" s="251" t="n">
        <v>80</v>
      </c>
      <c r="H121" s="251"/>
      <c r="I121" s="17" t="n">
        <v>721</v>
      </c>
      <c r="J121" s="251" t="n">
        <v>75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 t="n">
        <v>45184</v>
      </c>
      <c r="B122" s="17" t="s">
        <v>173</v>
      </c>
      <c r="C122" s="17" t="s">
        <v>45</v>
      </c>
      <c r="D122" s="17" t="s">
        <v>506</v>
      </c>
      <c r="E122" s="17" t="s">
        <v>88</v>
      </c>
      <c r="F122" s="17"/>
      <c r="G122" s="251" t="n">
        <v>80</v>
      </c>
      <c r="H122" s="251"/>
      <c r="I122" s="17" t="n">
        <v>721</v>
      </c>
      <c r="J122" s="251" t="n">
        <v>75</v>
      </c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480</v>
      </c>
      <c r="H138" s="22" t="n">
        <f aca="false">SUM(H131:H137)</f>
        <v>0</v>
      </c>
      <c r="I138" s="22"/>
      <c r="J138" s="22" t="n">
        <f aca="false">SUM(J117:J137)</f>
        <v>450</v>
      </c>
      <c r="Q138" s="22" t="s">
        <v>13</v>
      </c>
      <c r="R138" s="22" t="n">
        <f aca="false">SUM(R117:R137)</f>
        <v>160</v>
      </c>
      <c r="S138" s="22" t="n">
        <f aca="false">SUM(S131:S137)</f>
        <v>0</v>
      </c>
      <c r="T138" s="22"/>
      <c r="U138" s="22" t="n">
        <f aca="false">SUM(U117:U137)</f>
        <v>150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475.2</v>
      </c>
      <c r="H139" s="19"/>
      <c r="I139" s="19"/>
      <c r="J139" s="19"/>
      <c r="Q139" s="22" t="s">
        <v>16</v>
      </c>
      <c r="R139" s="22" t="n">
        <f aca="false">R138*0.99</f>
        <v>158.4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25.2</v>
      </c>
      <c r="Q140" s="26" t="s">
        <v>17</v>
      </c>
      <c r="R140" s="26"/>
      <c r="S140" s="26"/>
      <c r="T140" s="261"/>
      <c r="U140" s="211" t="n">
        <f aca="false">R139-U138</f>
        <v>8.40000000000001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477</v>
      </c>
      <c r="I144" s="260" t="s">
        <v>283</v>
      </c>
      <c r="J144" s="5" t="s">
        <v>496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477</v>
      </c>
      <c r="T144" s="260" t="s">
        <v>283</v>
      </c>
      <c r="U144" s="5" t="s">
        <v>496</v>
      </c>
    </row>
    <row r="145" customFormat="false" ht="15" hidden="false" customHeight="false" outlineLevel="0" collapsed="false">
      <c r="A145" s="16" t="n">
        <v>45231</v>
      </c>
      <c r="B145" s="17" t="s">
        <v>507</v>
      </c>
      <c r="C145" s="17" t="s">
        <v>123</v>
      </c>
      <c r="D145" s="17" t="s">
        <v>497</v>
      </c>
      <c r="E145" s="17" t="s">
        <v>88</v>
      </c>
      <c r="F145" s="17"/>
      <c r="G145" s="251" t="n">
        <v>80</v>
      </c>
      <c r="H145" s="251"/>
      <c r="I145" s="17" t="n">
        <v>793</v>
      </c>
      <c r="J145" s="251" t="n">
        <v>75</v>
      </c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80</v>
      </c>
      <c r="H166" s="22" t="n">
        <f aca="false">SUM(H159:H165)</f>
        <v>0</v>
      </c>
      <c r="I166" s="22"/>
      <c r="J166" s="22" t="n">
        <f aca="false">SUM(J145:J165)</f>
        <v>75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79.2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4.2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S9" activeCellId="0" sqref="S9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0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477</v>
      </c>
      <c r="I2" s="260" t="s">
        <v>283</v>
      </c>
      <c r="J2" s="5" t="s">
        <v>496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437</v>
      </c>
      <c r="T2" s="260" t="s">
        <v>508</v>
      </c>
      <c r="U2" s="5" t="s">
        <v>509</v>
      </c>
    </row>
    <row r="3" customFormat="false" ht="18.75" hidden="false" customHeight="false" outlineLevel="0" collapsed="false">
      <c r="A3" s="16" t="n">
        <v>45295</v>
      </c>
      <c r="B3" s="17" t="s">
        <v>122</v>
      </c>
      <c r="C3" s="17" t="s">
        <v>38</v>
      </c>
      <c r="D3" s="17" t="s">
        <v>510</v>
      </c>
      <c r="E3" s="17" t="s">
        <v>435</v>
      </c>
      <c r="F3" s="17"/>
      <c r="G3" s="251" t="n">
        <v>180</v>
      </c>
      <c r="H3" s="251"/>
      <c r="I3" s="251"/>
      <c r="J3" s="251" t="n">
        <v>160</v>
      </c>
      <c r="L3" s="16" t="s">
        <v>511</v>
      </c>
      <c r="M3" s="17" t="s">
        <v>111</v>
      </c>
      <c r="N3" s="17" t="s">
        <v>113</v>
      </c>
      <c r="O3" s="17" t="s">
        <v>510</v>
      </c>
      <c r="P3" s="17" t="s">
        <v>435</v>
      </c>
      <c r="Q3" s="17"/>
      <c r="R3" s="251"/>
      <c r="S3" s="251"/>
      <c r="T3" s="262"/>
      <c r="U3" s="251"/>
    </row>
    <row r="4" customFormat="false" ht="18.75" hidden="false" customHeight="false" outlineLevel="0" collapsed="false">
      <c r="A4" s="16" t="n">
        <v>45295</v>
      </c>
      <c r="B4" s="17" t="s">
        <v>111</v>
      </c>
      <c r="C4" s="17"/>
      <c r="D4" s="17"/>
      <c r="E4" s="17"/>
      <c r="F4" s="17"/>
      <c r="G4" s="251"/>
      <c r="H4" s="251"/>
      <c r="I4" s="251"/>
      <c r="J4" s="251"/>
      <c r="L4" s="16" t="s">
        <v>295</v>
      </c>
      <c r="M4" s="17" t="s">
        <v>115</v>
      </c>
      <c r="N4" s="17" t="s">
        <v>45</v>
      </c>
      <c r="O4" s="17" t="s">
        <v>512</v>
      </c>
      <c r="P4" s="17" t="s">
        <v>56</v>
      </c>
      <c r="Q4" s="17"/>
      <c r="R4" s="251"/>
      <c r="S4" s="251"/>
      <c r="T4" s="262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 t="s">
        <v>295</v>
      </c>
      <c r="M5" s="17" t="s">
        <v>186</v>
      </c>
      <c r="N5" s="17" t="s">
        <v>60</v>
      </c>
      <c r="O5" s="17" t="s">
        <v>513</v>
      </c>
      <c r="P5" s="17" t="s">
        <v>88</v>
      </c>
      <c r="Q5" s="17"/>
      <c r="R5" s="251" t="n">
        <v>100</v>
      </c>
      <c r="S5" s="251"/>
      <c r="T5" s="251" t="n">
        <v>90</v>
      </c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 t="s">
        <v>295</v>
      </c>
      <c r="M6" s="17" t="s">
        <v>119</v>
      </c>
      <c r="N6" s="17" t="s">
        <v>113</v>
      </c>
      <c r="O6" s="17" t="s">
        <v>513</v>
      </c>
      <c r="P6" s="17" t="s">
        <v>88</v>
      </c>
      <c r="Q6" s="17"/>
      <c r="R6" s="251" t="n">
        <v>100</v>
      </c>
      <c r="S6" s="251"/>
      <c r="T6" s="251" t="n">
        <v>90</v>
      </c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 t="s">
        <v>514</v>
      </c>
      <c r="M7" s="17" t="s">
        <v>99</v>
      </c>
      <c r="N7" s="17" t="s">
        <v>38</v>
      </c>
      <c r="O7" s="17" t="s">
        <v>515</v>
      </c>
      <c r="P7" s="17" t="s">
        <v>160</v>
      </c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 t="s">
        <v>514</v>
      </c>
      <c r="M8" s="17" t="s">
        <v>119</v>
      </c>
      <c r="N8" s="17" t="s">
        <v>113</v>
      </c>
      <c r="O8" s="17" t="s">
        <v>515</v>
      </c>
      <c r="P8" s="17" t="s">
        <v>160</v>
      </c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180</v>
      </c>
      <c r="H24" s="22" t="n">
        <f aca="false">SUM(H17:H23)</f>
        <v>0</v>
      </c>
      <c r="I24" s="22"/>
      <c r="J24" s="22" t="n">
        <f aca="false">SUM(J3:J23)</f>
        <v>160</v>
      </c>
      <c r="Q24" s="22" t="s">
        <v>13</v>
      </c>
      <c r="R24" s="22" t="n">
        <f aca="false">SUM(R3:R23)</f>
        <v>200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178.2</v>
      </c>
      <c r="H25" s="19"/>
      <c r="I25" s="19"/>
      <c r="J25" s="19"/>
      <c r="Q25" s="22" t="s">
        <v>16</v>
      </c>
      <c r="R25" s="22" t="n">
        <f aca="false">R24*0.99</f>
        <v>198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18.2</v>
      </c>
      <c r="Q26" s="26" t="s">
        <v>17</v>
      </c>
      <c r="R26" s="26"/>
      <c r="S26" s="26"/>
      <c r="T26" s="261"/>
      <c r="U26" s="211" t="n">
        <f aca="false">R25-U24</f>
        <v>198</v>
      </c>
    </row>
    <row r="30" customFormat="false" ht="23.25" hidden="false" customHeight="false" outlineLevel="0" collapsed="false">
      <c r="C30" s="259" t="s">
        <v>498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60" t="s">
        <v>283</v>
      </c>
      <c r="J31" s="5" t="s">
        <v>496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60" t="s">
        <v>283</v>
      </c>
      <c r="U31" s="5" t="s">
        <v>496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5"/>
      <c r="X33" s="5"/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60" t="s">
        <v>283</v>
      </c>
      <c r="AF33" s="5" t="s">
        <v>496</v>
      </c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17"/>
      <c r="T34" s="251"/>
      <c r="U34" s="251"/>
      <c r="W34" s="16"/>
      <c r="X34" s="17"/>
      <c r="Y34" s="17" t="s">
        <v>123</v>
      </c>
      <c r="Z34" s="17" t="s">
        <v>516</v>
      </c>
      <c r="AA34" s="17" t="s">
        <v>474</v>
      </c>
      <c r="AB34" s="17"/>
      <c r="AC34" s="251" t="n">
        <v>550</v>
      </c>
      <c r="AD34" s="17"/>
      <c r="AE34" s="251" t="s">
        <v>517</v>
      </c>
      <c r="AF34" s="251" t="n">
        <v>540</v>
      </c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17"/>
      <c r="T35" s="251"/>
      <c r="U35" s="251"/>
      <c r="W35" s="263"/>
      <c r="X35" s="264"/>
      <c r="Y35" s="264" t="s">
        <v>38</v>
      </c>
      <c r="Z35" s="264" t="s">
        <v>516</v>
      </c>
      <c r="AA35" s="264" t="s">
        <v>427</v>
      </c>
      <c r="AB35" s="264"/>
      <c r="AC35" s="265" t="n">
        <v>350</v>
      </c>
      <c r="AD35" s="264"/>
      <c r="AE35" s="265" t="s">
        <v>517</v>
      </c>
      <c r="AF35" s="265" t="n">
        <v>340</v>
      </c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17"/>
      <c r="T36" s="251"/>
      <c r="U36" s="251"/>
      <c r="W36" s="16"/>
      <c r="X36" s="17"/>
      <c r="Y36" s="17" t="s">
        <v>38</v>
      </c>
      <c r="Z36" s="17" t="s">
        <v>516</v>
      </c>
      <c r="AA36" s="17" t="s">
        <v>450</v>
      </c>
      <c r="AB36" s="17"/>
      <c r="AC36" s="251" t="n">
        <v>180</v>
      </c>
      <c r="AD36" s="17"/>
      <c r="AE36" s="251" t="s">
        <v>517</v>
      </c>
      <c r="AF36" s="251" t="n">
        <v>170</v>
      </c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17"/>
      <c r="T37" s="251"/>
      <c r="U37" s="251"/>
      <c r="W37" s="263"/>
      <c r="X37" s="264"/>
      <c r="Y37" s="264" t="s">
        <v>38</v>
      </c>
      <c r="Z37" s="264" t="s">
        <v>516</v>
      </c>
      <c r="AA37" s="264" t="s">
        <v>427</v>
      </c>
      <c r="AB37" s="264"/>
      <c r="AC37" s="265" t="n">
        <v>300</v>
      </c>
      <c r="AD37" s="265"/>
      <c r="AE37" s="265" t="s">
        <v>517</v>
      </c>
      <c r="AF37" s="265" t="n">
        <v>280</v>
      </c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6"/>
      <c r="X38" s="17"/>
      <c r="Y38" s="17" t="s">
        <v>31</v>
      </c>
      <c r="Z38" s="17" t="s">
        <v>516</v>
      </c>
      <c r="AA38" s="17" t="s">
        <v>474</v>
      </c>
      <c r="AB38" s="17" t="n">
        <v>7850</v>
      </c>
      <c r="AC38" s="251" t="n">
        <v>550</v>
      </c>
      <c r="AD38" s="251"/>
      <c r="AE38" s="251" t="s">
        <v>517</v>
      </c>
      <c r="AF38" s="251" t="n">
        <v>480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17"/>
      <c r="I39" s="251"/>
      <c r="J39" s="251"/>
      <c r="L39" s="16"/>
      <c r="M39" s="17"/>
      <c r="N39" s="17"/>
      <c r="O39" s="17"/>
      <c r="P39" s="17"/>
      <c r="Q39" s="17"/>
      <c r="R39" s="251"/>
      <c r="S39" s="266"/>
      <c r="T39" s="251"/>
      <c r="U39" s="251"/>
      <c r="W39" s="16"/>
      <c r="X39" s="17"/>
      <c r="Y39" s="17" t="s">
        <v>38</v>
      </c>
      <c r="Z39" s="17" t="s">
        <v>516</v>
      </c>
      <c r="AA39" s="17" t="s">
        <v>467</v>
      </c>
      <c r="AB39" s="17"/>
      <c r="AC39" s="251" t="n">
        <v>350</v>
      </c>
      <c r="AD39" s="251"/>
      <c r="AE39" s="251" t="s">
        <v>517</v>
      </c>
      <c r="AF39" s="251" t="n">
        <v>330</v>
      </c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17"/>
      <c r="I40" s="251"/>
      <c r="J40" s="251"/>
      <c r="L40" s="16"/>
      <c r="M40" s="17"/>
      <c r="N40" s="17"/>
      <c r="O40" s="17"/>
      <c r="P40" s="17"/>
      <c r="Q40" s="17"/>
      <c r="R40" s="251"/>
      <c r="S40" s="266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17"/>
      <c r="I41" s="251"/>
      <c r="J41" s="251"/>
      <c r="L41" s="16"/>
      <c r="M41" s="17"/>
      <c r="N41" s="17"/>
      <c r="O41" s="17"/>
      <c r="P41" s="17"/>
      <c r="Q41" s="17"/>
      <c r="R41" s="251"/>
      <c r="S41" s="266"/>
      <c r="T41" s="251"/>
      <c r="U41" s="251"/>
      <c r="Y41" s="0" t="n">
        <v>0</v>
      </c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17"/>
      <c r="I42" s="251"/>
      <c r="J42" s="251"/>
      <c r="L42" s="16"/>
      <c r="M42" s="17"/>
      <c r="N42" s="17"/>
      <c r="O42" s="17"/>
      <c r="P42" s="17"/>
      <c r="Q42" s="17"/>
      <c r="R42" s="251"/>
      <c r="S42" s="266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17"/>
      <c r="I43" s="251"/>
      <c r="J43" s="251"/>
      <c r="L43" s="16"/>
      <c r="M43" s="17"/>
      <c r="N43" s="17"/>
      <c r="O43" s="17"/>
      <c r="P43" s="17"/>
      <c r="Q43" s="17"/>
      <c r="R43" s="251"/>
      <c r="S43" s="266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17"/>
      <c r="I44" s="251"/>
      <c r="J44" s="251"/>
      <c r="L44" s="16"/>
      <c r="M44" s="17"/>
      <c r="N44" s="17"/>
      <c r="O44" s="17"/>
      <c r="P44" s="17"/>
      <c r="Q44" s="17"/>
      <c r="R44" s="251"/>
      <c r="S44" s="266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17"/>
      <c r="I45" s="251"/>
      <c r="J45" s="251"/>
      <c r="L45" s="16"/>
      <c r="M45" s="17"/>
      <c r="N45" s="17"/>
      <c r="O45" s="17"/>
      <c r="P45" s="17"/>
      <c r="Q45" s="17"/>
      <c r="R45" s="251"/>
      <c r="S45" s="266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17"/>
      <c r="I46" s="251"/>
      <c r="J46" s="251"/>
      <c r="L46" s="16"/>
      <c r="M46" s="17"/>
      <c r="N46" s="17"/>
      <c r="O46" s="17"/>
      <c r="P46" s="17"/>
      <c r="Q46" s="17"/>
      <c r="R46" s="251"/>
      <c r="S46" s="266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17"/>
      <c r="I47" s="251"/>
      <c r="J47" s="251"/>
      <c r="L47" s="17"/>
      <c r="M47" s="17"/>
      <c r="N47" s="17"/>
      <c r="O47" s="17"/>
      <c r="P47" s="17"/>
      <c r="Q47" s="17"/>
      <c r="R47" s="251"/>
      <c r="S47" s="266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66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66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66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66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477</v>
      </c>
      <c r="I60" s="260" t="s">
        <v>283</v>
      </c>
      <c r="J60" s="5" t="s">
        <v>496</v>
      </c>
      <c r="K60" s="38" t="s">
        <v>248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477</v>
      </c>
      <c r="T60" s="260" t="s">
        <v>11</v>
      </c>
      <c r="U60" s="5" t="s">
        <v>496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K61" s="42"/>
      <c r="L61" s="16"/>
      <c r="M61" s="17"/>
      <c r="N61" s="17"/>
      <c r="O61" s="17"/>
      <c r="P61" s="17"/>
      <c r="Q61" s="17"/>
      <c r="R61" s="251"/>
      <c r="S61" s="251"/>
      <c r="T61" s="17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K62" s="42"/>
      <c r="L62" s="16"/>
      <c r="M62" s="17"/>
      <c r="N62" s="17"/>
      <c r="O62" s="17"/>
      <c r="P62" s="17"/>
      <c r="Q62" s="17"/>
      <c r="R62" s="251"/>
      <c r="S62" s="251"/>
      <c r="T62" s="17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17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6"/>
      <c r="G64" s="251"/>
      <c r="H64" s="251"/>
      <c r="I64" s="251"/>
      <c r="J64" s="251"/>
      <c r="K64" s="42"/>
      <c r="L64" s="16"/>
      <c r="M64" s="17"/>
      <c r="N64" s="17"/>
      <c r="O64" s="17"/>
      <c r="P64" s="17"/>
      <c r="Q64" s="17"/>
      <c r="R64" s="251"/>
      <c r="S64" s="251"/>
      <c r="T64" s="17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17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17"/>
      <c r="U66" s="251"/>
    </row>
    <row r="67" customFormat="false" ht="15" hidden="false" customHeight="false" outlineLevel="0" collapsed="false">
      <c r="A67" s="16"/>
      <c r="B67" s="16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17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17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17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17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17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17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17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17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86"/>
      <c r="M75" s="17"/>
      <c r="N75" s="17"/>
      <c r="O75" s="17"/>
      <c r="P75" s="17"/>
      <c r="Q75" s="17"/>
      <c r="R75" s="251"/>
      <c r="S75" s="251"/>
      <c r="T75" s="17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86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R80" s="76"/>
      <c r="S80" s="76"/>
      <c r="T80" s="76"/>
      <c r="U80" s="76"/>
    </row>
    <row r="81" customFormat="false" ht="15" hidden="false" customHeight="false" outlineLevel="0" collapsed="false">
      <c r="G81" s="76"/>
      <c r="H81" s="76"/>
      <c r="I81" s="76"/>
      <c r="J81" s="76"/>
      <c r="Q81" s="22" t="s">
        <v>13</v>
      </c>
      <c r="R81" s="22" t="n">
        <f aca="false">SUM(R61:R80)</f>
        <v>0</v>
      </c>
      <c r="S81" s="22" t="n">
        <f aca="false">SUM(S74:S80)</f>
        <v>0</v>
      </c>
      <c r="T81" s="22"/>
      <c r="U81" s="22" t="n">
        <f aca="false">SUM(U61:U80)</f>
        <v>0</v>
      </c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16</v>
      </c>
      <c r="R82" s="22" t="n">
        <f aca="false">R81*0.99</f>
        <v>0</v>
      </c>
      <c r="S82" s="19"/>
      <c r="T82" s="19"/>
      <c r="U82" s="19"/>
    </row>
    <row r="83" customFormat="false" ht="15.7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6" t="s">
        <v>17</v>
      </c>
      <c r="R83" s="26"/>
      <c r="S83" s="26"/>
      <c r="T83" s="261"/>
      <c r="U83" s="211" t="n">
        <f aca="false">R82-U81</f>
        <v>0</v>
      </c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</row>
    <row r="86" customFormat="false" ht="23.25" hidden="false" customHeight="false" outlineLevel="0" collapsed="false">
      <c r="N86" s="259" t="s">
        <v>75</v>
      </c>
      <c r="O86" s="259"/>
      <c r="P86" s="259"/>
      <c r="Q86" s="259"/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L87" s="5" t="s">
        <v>228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477</v>
      </c>
      <c r="T87" s="260" t="s">
        <v>283</v>
      </c>
      <c r="U87" s="5" t="s">
        <v>496</v>
      </c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283</v>
      </c>
      <c r="J88" s="5" t="s">
        <v>496</v>
      </c>
      <c r="L88" s="16" t="n">
        <v>45139</v>
      </c>
      <c r="M88" s="17" t="s">
        <v>164</v>
      </c>
      <c r="N88" s="17" t="s">
        <v>58</v>
      </c>
      <c r="O88" s="17" t="s">
        <v>518</v>
      </c>
      <c r="P88" s="17" t="s">
        <v>88</v>
      </c>
      <c r="Q88" s="17"/>
      <c r="R88" s="251" t="n">
        <v>160</v>
      </c>
      <c r="S88" s="17" t="n">
        <v>642</v>
      </c>
      <c r="T88" s="251" t="s">
        <v>518</v>
      </c>
      <c r="U88" s="251" t="n">
        <v>150</v>
      </c>
    </row>
    <row r="89" customFormat="false" ht="15" hidden="false" customHeight="false" outlineLevel="0" collapsed="false">
      <c r="A89" s="16" t="n">
        <v>45111</v>
      </c>
      <c r="B89" s="17" t="s">
        <v>64</v>
      </c>
      <c r="C89" s="17" t="s">
        <v>41</v>
      </c>
      <c r="D89" s="17" t="s">
        <v>519</v>
      </c>
      <c r="E89" s="17" t="s">
        <v>520</v>
      </c>
      <c r="F89" s="17"/>
      <c r="G89" s="267" t="n">
        <v>345</v>
      </c>
      <c r="H89" s="17" t="n">
        <v>617</v>
      </c>
      <c r="I89" s="19" t="s">
        <v>521</v>
      </c>
      <c r="J89" s="52" t="n">
        <v>330</v>
      </c>
      <c r="K89" s="18"/>
      <c r="L89" s="16" t="n">
        <v>45139</v>
      </c>
      <c r="M89" s="17" t="s">
        <v>85</v>
      </c>
      <c r="N89" s="17" t="s">
        <v>45</v>
      </c>
      <c r="O89" s="17" t="s">
        <v>522</v>
      </c>
      <c r="P89" s="17" t="s">
        <v>523</v>
      </c>
      <c r="Q89" s="17"/>
      <c r="R89" s="251" t="n">
        <v>150</v>
      </c>
      <c r="S89" s="17" t="n">
        <v>658</v>
      </c>
      <c r="T89" s="251" t="s">
        <v>524</v>
      </c>
      <c r="U89" s="251" t="n">
        <v>140</v>
      </c>
    </row>
    <row r="90" customFormat="false" ht="15" hidden="false" customHeight="false" outlineLevel="0" collapsed="false">
      <c r="A90" s="16" t="n">
        <v>45113</v>
      </c>
      <c r="B90" s="17" t="s">
        <v>143</v>
      </c>
      <c r="C90" s="17" t="s">
        <v>47</v>
      </c>
      <c r="D90" s="17" t="s">
        <v>525</v>
      </c>
      <c r="E90" s="17" t="s">
        <v>519</v>
      </c>
      <c r="F90" s="17"/>
      <c r="G90" s="267" t="n">
        <v>200</v>
      </c>
      <c r="H90" s="17" t="n">
        <v>637</v>
      </c>
      <c r="I90" s="19" t="s">
        <v>524</v>
      </c>
      <c r="J90" s="52" t="n">
        <v>180</v>
      </c>
      <c r="L90" s="16" t="n">
        <v>45139</v>
      </c>
      <c r="M90" s="17" t="s">
        <v>121</v>
      </c>
      <c r="N90" s="17" t="s">
        <v>50</v>
      </c>
      <c r="O90" s="17" t="s">
        <v>522</v>
      </c>
      <c r="P90" s="17" t="s">
        <v>523</v>
      </c>
      <c r="Q90" s="17"/>
      <c r="R90" s="251" t="n">
        <v>150</v>
      </c>
      <c r="S90" s="17" t="n">
        <v>658</v>
      </c>
      <c r="T90" s="251" t="s">
        <v>524</v>
      </c>
      <c r="U90" s="251" t="n">
        <v>140</v>
      </c>
    </row>
    <row r="91" customFormat="false" ht="15" hidden="false" customHeight="false" outlineLevel="0" collapsed="false">
      <c r="A91" s="16" t="n">
        <v>45114</v>
      </c>
      <c r="B91" s="17" t="s">
        <v>23</v>
      </c>
      <c r="C91" s="17" t="s">
        <v>24</v>
      </c>
      <c r="D91" s="17" t="s">
        <v>525</v>
      </c>
      <c r="E91" s="17" t="s">
        <v>519</v>
      </c>
      <c r="F91" s="17"/>
      <c r="G91" s="268" t="n">
        <v>200</v>
      </c>
      <c r="H91" s="17" t="n">
        <v>637</v>
      </c>
      <c r="I91" s="251" t="s">
        <v>524</v>
      </c>
      <c r="J91" s="251" t="n">
        <v>180</v>
      </c>
      <c r="L91" s="16" t="n">
        <v>45139</v>
      </c>
      <c r="M91" s="17" t="s">
        <v>187</v>
      </c>
      <c r="N91" s="17" t="s">
        <v>363</v>
      </c>
      <c r="O91" s="17" t="s">
        <v>522</v>
      </c>
      <c r="P91" s="17" t="s">
        <v>523</v>
      </c>
      <c r="Q91" s="17"/>
      <c r="R91" s="251" t="n">
        <v>150</v>
      </c>
      <c r="S91" s="17" t="n">
        <v>658</v>
      </c>
      <c r="T91" s="251" t="s">
        <v>524</v>
      </c>
      <c r="U91" s="251" t="n">
        <v>140</v>
      </c>
    </row>
    <row r="92" customFormat="false" ht="15" hidden="false" customHeight="false" outlineLevel="0" collapsed="false">
      <c r="A92" s="16" t="n">
        <v>45125</v>
      </c>
      <c r="B92" s="17" t="s">
        <v>526</v>
      </c>
      <c r="C92" s="17" t="s">
        <v>527</v>
      </c>
      <c r="D92" s="17" t="s">
        <v>528</v>
      </c>
      <c r="E92" s="17" t="s">
        <v>160</v>
      </c>
      <c r="F92" s="17"/>
      <c r="G92" s="268" t="n">
        <v>520</v>
      </c>
      <c r="H92" s="17" t="n">
        <v>627</v>
      </c>
      <c r="I92" s="251" t="s">
        <v>529</v>
      </c>
      <c r="J92" s="251" t="n">
        <v>410</v>
      </c>
      <c r="L92" s="16" t="n">
        <v>45139</v>
      </c>
      <c r="M92" s="17" t="s">
        <v>187</v>
      </c>
      <c r="N92" s="17" t="s">
        <v>363</v>
      </c>
      <c r="O92" s="17" t="s">
        <v>522</v>
      </c>
      <c r="P92" s="17" t="s">
        <v>160</v>
      </c>
      <c r="Q92" s="17"/>
      <c r="R92" s="251" t="n">
        <v>600</v>
      </c>
      <c r="S92" s="17" t="n">
        <v>658</v>
      </c>
      <c r="T92" s="251" t="s">
        <v>524</v>
      </c>
      <c r="U92" s="251" t="n">
        <v>550</v>
      </c>
    </row>
    <row r="93" customFormat="false" ht="15" hidden="false" customHeight="false" outlineLevel="0" collapsed="false">
      <c r="A93" s="16" t="n">
        <v>45133</v>
      </c>
      <c r="B93" s="17" t="s">
        <v>171</v>
      </c>
      <c r="C93" s="17" t="s">
        <v>123</v>
      </c>
      <c r="D93" s="17" t="s">
        <v>530</v>
      </c>
      <c r="E93" s="17" t="s">
        <v>531</v>
      </c>
      <c r="F93" s="17"/>
      <c r="G93" s="268" t="n">
        <v>150</v>
      </c>
      <c r="H93" s="17" t="n">
        <v>646</v>
      </c>
      <c r="I93" s="251"/>
      <c r="J93" s="251" t="n">
        <v>140</v>
      </c>
      <c r="L93" s="16" t="n">
        <v>45139</v>
      </c>
      <c r="M93" s="17" t="s">
        <v>451</v>
      </c>
      <c r="N93" s="17" t="s">
        <v>452</v>
      </c>
      <c r="O93" s="17" t="s">
        <v>522</v>
      </c>
      <c r="P93" s="17" t="s">
        <v>160</v>
      </c>
      <c r="Q93" s="17"/>
      <c r="R93" s="251" t="n">
        <v>600</v>
      </c>
      <c r="S93" s="17" t="n">
        <v>658</v>
      </c>
      <c r="T93" s="251" t="s">
        <v>524</v>
      </c>
      <c r="U93" s="251" t="n">
        <v>550</v>
      </c>
    </row>
    <row r="94" customFormat="false" ht="15" hidden="false" customHeight="false" outlineLevel="0" collapsed="false">
      <c r="A94" s="16" t="n">
        <v>45127</v>
      </c>
      <c r="B94" s="17" t="s">
        <v>171</v>
      </c>
      <c r="C94" s="17" t="s">
        <v>123</v>
      </c>
      <c r="D94" s="17" t="s">
        <v>530</v>
      </c>
      <c r="E94" s="17" t="s">
        <v>531</v>
      </c>
      <c r="F94" s="17"/>
      <c r="G94" s="251" t="n">
        <v>150</v>
      </c>
      <c r="H94" s="17" t="n">
        <v>646</v>
      </c>
      <c r="I94" s="251"/>
      <c r="J94" s="251" t="n">
        <v>140</v>
      </c>
      <c r="L94" s="16" t="n">
        <v>45142</v>
      </c>
      <c r="M94" s="17" t="s">
        <v>532</v>
      </c>
      <c r="N94" s="17" t="s">
        <v>201</v>
      </c>
      <c r="O94" s="17" t="s">
        <v>533</v>
      </c>
      <c r="P94" s="17" t="s">
        <v>427</v>
      </c>
      <c r="Q94" s="17"/>
      <c r="R94" s="251" t="n">
        <v>300</v>
      </c>
      <c r="S94" s="17" t="n">
        <v>651</v>
      </c>
      <c r="T94" s="251"/>
      <c r="U94" s="251" t="n">
        <v>280</v>
      </c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 t="n">
        <v>45146</v>
      </c>
      <c r="M95" s="17" t="s">
        <v>90</v>
      </c>
      <c r="N95" s="17" t="s">
        <v>55</v>
      </c>
      <c r="O95" s="17" t="s">
        <v>246</v>
      </c>
      <c r="P95" s="17" t="s">
        <v>534</v>
      </c>
      <c r="Q95" s="17"/>
      <c r="R95" s="251" t="n">
        <v>180</v>
      </c>
      <c r="S95" s="269" t="n">
        <v>673</v>
      </c>
      <c r="T95" s="251" t="s">
        <v>535</v>
      </c>
      <c r="U95" s="251" t="n">
        <v>170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 t="n">
        <v>45146</v>
      </c>
      <c r="M96" s="17" t="s">
        <v>536</v>
      </c>
      <c r="N96" s="47" t="s">
        <v>177</v>
      </c>
      <c r="O96" s="47" t="s">
        <v>522</v>
      </c>
      <c r="P96" s="47" t="s">
        <v>537</v>
      </c>
      <c r="Q96" s="47" t="s">
        <v>278</v>
      </c>
      <c r="R96" s="251" t="n">
        <v>690</v>
      </c>
      <c r="S96" s="17" t="n">
        <v>658</v>
      </c>
      <c r="T96" s="251" t="s">
        <v>524</v>
      </c>
      <c r="U96" s="251" t="n">
        <v>600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 t="n">
        <v>45148</v>
      </c>
      <c r="M97" s="17" t="s">
        <v>121</v>
      </c>
      <c r="N97" s="17" t="s">
        <v>50</v>
      </c>
      <c r="O97" s="17" t="s">
        <v>522</v>
      </c>
      <c r="P97" s="17" t="s">
        <v>88</v>
      </c>
      <c r="Q97" s="17" t="n">
        <v>1865499</v>
      </c>
      <c r="R97" s="251" t="n">
        <v>140</v>
      </c>
      <c r="S97" s="17" t="n">
        <v>658</v>
      </c>
      <c r="T97" s="251" t="s">
        <v>524</v>
      </c>
      <c r="U97" s="251" t="n">
        <v>130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 t="n">
        <v>45149</v>
      </c>
      <c r="M98" s="17" t="s">
        <v>270</v>
      </c>
      <c r="N98" s="17" t="s">
        <v>38</v>
      </c>
      <c r="O98" s="17" t="s">
        <v>538</v>
      </c>
      <c r="P98" s="17" t="s">
        <v>56</v>
      </c>
      <c r="Q98" s="17"/>
      <c r="R98" s="251" t="n">
        <v>200</v>
      </c>
      <c r="S98" s="17" t="n">
        <v>677</v>
      </c>
      <c r="T98" s="251" t="s">
        <v>539</v>
      </c>
      <c r="U98" s="251" t="n">
        <v>190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 t="n">
        <v>45154</v>
      </c>
      <c r="M99" s="17" t="s">
        <v>90</v>
      </c>
      <c r="N99" s="17" t="s">
        <v>55</v>
      </c>
      <c r="O99" s="17" t="s">
        <v>540</v>
      </c>
      <c r="P99" s="17" t="s">
        <v>541</v>
      </c>
      <c r="Q99" s="17"/>
      <c r="R99" s="251" t="n">
        <v>230</v>
      </c>
      <c r="S99" s="17" t="n">
        <v>676</v>
      </c>
      <c r="T99" s="251" t="s">
        <v>542</v>
      </c>
      <c r="U99" s="251" t="n">
        <v>220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 t="n">
        <v>45154</v>
      </c>
      <c r="M100" s="17" t="s">
        <v>32</v>
      </c>
      <c r="N100" s="17" t="s">
        <v>41</v>
      </c>
      <c r="O100" s="17" t="s">
        <v>540</v>
      </c>
      <c r="P100" s="17" t="s">
        <v>541</v>
      </c>
      <c r="Q100" s="17"/>
      <c r="R100" s="251" t="n">
        <v>230</v>
      </c>
      <c r="S100" s="17" t="n">
        <v>676</v>
      </c>
      <c r="T100" s="251" t="s">
        <v>542</v>
      </c>
      <c r="U100" s="251" t="n">
        <v>220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 t="n">
        <v>45155</v>
      </c>
      <c r="M101" s="17" t="s">
        <v>144</v>
      </c>
      <c r="N101" s="17" t="s">
        <v>24</v>
      </c>
      <c r="O101" s="17" t="s">
        <v>543</v>
      </c>
      <c r="P101" s="17" t="s">
        <v>88</v>
      </c>
      <c r="Q101" s="17"/>
      <c r="R101" s="251" t="n">
        <v>114</v>
      </c>
      <c r="S101" s="270" t="n">
        <v>725</v>
      </c>
      <c r="T101" s="251"/>
      <c r="U101" s="251" t="n">
        <v>110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 t="n">
        <v>45156</v>
      </c>
      <c r="M102" s="17" t="s">
        <v>144</v>
      </c>
      <c r="N102" s="17" t="s">
        <v>24</v>
      </c>
      <c r="O102" s="17" t="s">
        <v>543</v>
      </c>
      <c r="P102" s="17" t="s">
        <v>88</v>
      </c>
      <c r="Q102" s="17"/>
      <c r="R102" s="251" t="n">
        <v>114</v>
      </c>
      <c r="S102" s="270" t="n">
        <v>725</v>
      </c>
      <c r="T102" s="251"/>
      <c r="U102" s="251" t="n">
        <v>110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86" t="n">
        <v>45160</v>
      </c>
      <c r="M103" s="17" t="s">
        <v>121</v>
      </c>
      <c r="N103" s="17" t="s">
        <v>50</v>
      </c>
      <c r="O103" s="17" t="s">
        <v>352</v>
      </c>
      <c r="P103" s="17" t="s">
        <v>422</v>
      </c>
      <c r="Q103" s="17"/>
      <c r="R103" s="251" t="n">
        <v>280</v>
      </c>
      <c r="S103" s="17" t="n">
        <v>666</v>
      </c>
      <c r="T103" s="251" t="s">
        <v>544</v>
      </c>
      <c r="U103" s="251" t="n">
        <v>270</v>
      </c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86" t="n">
        <v>45162</v>
      </c>
      <c r="M104" s="17" t="s">
        <v>59</v>
      </c>
      <c r="N104" s="17" t="s">
        <v>60</v>
      </c>
      <c r="O104" s="17" t="s">
        <v>545</v>
      </c>
      <c r="P104" s="17" t="s">
        <v>88</v>
      </c>
      <c r="Q104" s="17" t="n">
        <v>1330097</v>
      </c>
      <c r="R104" s="251" t="n">
        <v>120</v>
      </c>
      <c r="S104" s="17" t="n">
        <v>689</v>
      </c>
      <c r="T104" s="251" t="s">
        <v>546</v>
      </c>
      <c r="U104" s="251" t="n">
        <v>110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86" t="n">
        <v>45166</v>
      </c>
      <c r="M105" s="17" t="s">
        <v>164</v>
      </c>
      <c r="N105" s="17" t="s">
        <v>45</v>
      </c>
      <c r="O105" s="17" t="s">
        <v>543</v>
      </c>
      <c r="P105" s="17" t="s">
        <v>88</v>
      </c>
      <c r="Q105" s="17"/>
      <c r="R105" s="251" t="n">
        <v>114</v>
      </c>
      <c r="S105" s="270" t="n">
        <v>725</v>
      </c>
      <c r="T105" s="251"/>
      <c r="U105" s="251" t="n">
        <v>110</v>
      </c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86" t="n">
        <v>45167</v>
      </c>
      <c r="M106" s="17" t="s">
        <v>144</v>
      </c>
      <c r="N106" s="17" t="s">
        <v>45</v>
      </c>
      <c r="O106" s="17" t="s">
        <v>518</v>
      </c>
      <c r="P106" s="17" t="s">
        <v>88</v>
      </c>
      <c r="Q106" s="17"/>
      <c r="R106" s="251" t="n">
        <v>160</v>
      </c>
      <c r="S106" s="271" t="n">
        <v>669</v>
      </c>
      <c r="T106" s="251"/>
      <c r="U106" s="251" t="n">
        <v>150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86" t="n">
        <v>45168</v>
      </c>
      <c r="M107" s="17" t="s">
        <v>144</v>
      </c>
      <c r="N107" s="17" t="s">
        <v>45</v>
      </c>
      <c r="O107" s="17" t="s">
        <v>86</v>
      </c>
      <c r="P107" s="17" t="s">
        <v>88</v>
      </c>
      <c r="Q107" s="17" t="s">
        <v>547</v>
      </c>
      <c r="R107" s="251" t="n">
        <v>140</v>
      </c>
      <c r="S107" s="17" t="n">
        <v>684</v>
      </c>
      <c r="T107" s="251"/>
      <c r="U107" s="251" t="n">
        <v>130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86" t="n">
        <v>45169</v>
      </c>
      <c r="M108" s="17" t="s">
        <v>85</v>
      </c>
      <c r="N108" s="17" t="s">
        <v>45</v>
      </c>
      <c r="O108" s="17" t="s">
        <v>518</v>
      </c>
      <c r="P108" s="17" t="s">
        <v>88</v>
      </c>
      <c r="Q108" s="17"/>
      <c r="R108" s="251" t="n">
        <v>140</v>
      </c>
      <c r="S108" s="271" t="n">
        <v>669</v>
      </c>
      <c r="T108" s="251"/>
      <c r="U108" s="251" t="n">
        <v>130</v>
      </c>
    </row>
    <row r="109" customFormat="false" ht="15" hidden="false" customHeight="false" outlineLevel="0" collapsed="false">
      <c r="A109" s="17"/>
      <c r="B109" s="17"/>
      <c r="C109" s="17"/>
      <c r="D109" s="17"/>
      <c r="E109" s="17"/>
      <c r="F109" s="17"/>
      <c r="G109" s="251"/>
      <c r="H109" s="251"/>
      <c r="I109" s="251"/>
      <c r="J109" s="251"/>
      <c r="R109" s="76"/>
      <c r="S109" s="76"/>
      <c r="T109" s="76"/>
      <c r="U109" s="76"/>
    </row>
    <row r="110" customFormat="false" ht="15" hidden="false" customHeight="false" outlineLevel="0" collapsed="false">
      <c r="G110" s="76"/>
      <c r="H110" s="76"/>
      <c r="I110" s="76"/>
      <c r="J110" s="76"/>
      <c r="Q110" s="22" t="s">
        <v>13</v>
      </c>
      <c r="R110" s="22" t="n">
        <f aca="false">SUM(R88:R109)</f>
        <v>4962</v>
      </c>
      <c r="S110" s="22" t="n">
        <f aca="false">SUM(S102:S109)</f>
        <v>4827</v>
      </c>
      <c r="T110" s="22"/>
      <c r="U110" s="22" t="n">
        <f aca="false">SUM(U88:U109)</f>
        <v>4600</v>
      </c>
    </row>
    <row r="111" customFormat="false" ht="15" hidden="false" customHeight="false" outlineLevel="0" collapsed="false">
      <c r="F111" s="22" t="s">
        <v>13</v>
      </c>
      <c r="G111" s="22" t="n">
        <f aca="false">SUM(G89:G110)</f>
        <v>1565</v>
      </c>
      <c r="H111" s="22" t="n">
        <f aca="false">SUM(H103:H110)</f>
        <v>0</v>
      </c>
      <c r="I111" s="22"/>
      <c r="J111" s="22" t="n">
        <f aca="false">SUM(J89:J110)</f>
        <v>1380</v>
      </c>
      <c r="Q111" s="22" t="s">
        <v>16</v>
      </c>
      <c r="R111" s="22" t="n">
        <f aca="false">R110*0.99</f>
        <v>4912.38</v>
      </c>
      <c r="S111" s="19"/>
      <c r="T111" s="19"/>
      <c r="U111" s="19"/>
    </row>
    <row r="112" customFormat="false" ht="15.75" hidden="false" customHeight="false" outlineLevel="0" collapsed="false">
      <c r="F112" s="22" t="s">
        <v>16</v>
      </c>
      <c r="G112" s="22" t="n">
        <f aca="false">G111*0.99</f>
        <v>1549.35</v>
      </c>
      <c r="H112" s="19"/>
      <c r="I112" s="19"/>
      <c r="J112" s="19"/>
      <c r="Q112" s="26" t="s">
        <v>17</v>
      </c>
      <c r="R112" s="26"/>
      <c r="S112" s="26"/>
      <c r="T112" s="261"/>
      <c r="U112" s="211" t="n">
        <f aca="false">R111-U110</f>
        <v>312.38</v>
      </c>
    </row>
    <row r="113" customFormat="false" ht="15.75" hidden="false" customHeight="false" outlineLevel="0" collapsed="false">
      <c r="F113" s="26" t="s">
        <v>17</v>
      </c>
      <c r="G113" s="26"/>
      <c r="H113" s="26"/>
      <c r="I113" s="261"/>
      <c r="J113" s="211" t="n">
        <f aca="false">G112-J111</f>
        <v>169.35</v>
      </c>
    </row>
    <row r="115" customFormat="false" ht="23.25" hidden="false" customHeight="false" outlineLevel="0" collapsed="false">
      <c r="N115" s="259" t="s">
        <v>167</v>
      </c>
      <c r="O115" s="259"/>
      <c r="P115" s="259"/>
      <c r="Q115" s="259"/>
    </row>
    <row r="116" customFormat="false" ht="23.25" hidden="false" customHeight="false" outlineLevel="0" collapsed="false">
      <c r="C116" s="259" t="s">
        <v>97</v>
      </c>
      <c r="D116" s="259"/>
      <c r="E116" s="259"/>
      <c r="F116" s="259"/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60" t="s">
        <v>283</v>
      </c>
      <c r="U116" s="5" t="s">
        <v>496</v>
      </c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60" t="s">
        <v>283</v>
      </c>
      <c r="J117" s="5" t="s">
        <v>496</v>
      </c>
      <c r="L117" s="16" t="n">
        <v>45202</v>
      </c>
      <c r="M117" s="17" t="s">
        <v>99</v>
      </c>
      <c r="N117" s="17" t="s">
        <v>38</v>
      </c>
      <c r="O117" s="17" t="s">
        <v>86</v>
      </c>
      <c r="P117" s="17" t="s">
        <v>523</v>
      </c>
      <c r="Q117" s="17" t="n">
        <v>7807025379</v>
      </c>
      <c r="R117" s="251" t="n">
        <v>150</v>
      </c>
      <c r="S117" s="17" t="n">
        <v>732</v>
      </c>
      <c r="T117" s="251" t="s">
        <v>524</v>
      </c>
      <c r="U117" s="251" t="n">
        <v>140</v>
      </c>
    </row>
    <row r="118" customFormat="false" ht="15" hidden="false" customHeight="false" outlineLevel="0" collapsed="false">
      <c r="A118" s="16" t="n">
        <v>45173</v>
      </c>
      <c r="B118" s="17" t="s">
        <v>79</v>
      </c>
      <c r="C118" s="17" t="s">
        <v>548</v>
      </c>
      <c r="D118" s="17" t="s">
        <v>86</v>
      </c>
      <c r="E118" s="17" t="s">
        <v>523</v>
      </c>
      <c r="F118" s="17"/>
      <c r="G118" s="251" t="n">
        <v>150</v>
      </c>
      <c r="H118" s="17" t="n">
        <v>691</v>
      </c>
      <c r="I118" s="251" t="s">
        <v>549</v>
      </c>
      <c r="J118" s="251" t="n">
        <v>140</v>
      </c>
      <c r="L118" s="16" t="n">
        <v>45202</v>
      </c>
      <c r="M118" s="17" t="s">
        <v>79</v>
      </c>
      <c r="N118" s="17" t="s">
        <v>47</v>
      </c>
      <c r="O118" s="17" t="s">
        <v>86</v>
      </c>
      <c r="P118" s="17" t="s">
        <v>523</v>
      </c>
      <c r="Q118" s="17" t="n">
        <v>7807025379</v>
      </c>
      <c r="R118" s="251" t="n">
        <v>210</v>
      </c>
      <c r="S118" s="17" t="n">
        <v>732</v>
      </c>
      <c r="T118" s="251" t="s">
        <v>524</v>
      </c>
      <c r="U118" s="251" t="n">
        <v>140</v>
      </c>
    </row>
    <row r="119" customFormat="false" ht="15" hidden="false" customHeight="false" outlineLevel="0" collapsed="false">
      <c r="A119" s="16" t="n">
        <v>45173</v>
      </c>
      <c r="B119" s="17" t="s">
        <v>121</v>
      </c>
      <c r="C119" s="17" t="s">
        <v>50</v>
      </c>
      <c r="D119" s="17" t="s">
        <v>86</v>
      </c>
      <c r="E119" s="17" t="s">
        <v>523</v>
      </c>
      <c r="F119" s="17"/>
      <c r="G119" s="251" t="n">
        <v>150</v>
      </c>
      <c r="H119" s="17" t="n">
        <v>691</v>
      </c>
      <c r="I119" s="251" t="s">
        <v>549</v>
      </c>
      <c r="J119" s="251" t="n">
        <v>140</v>
      </c>
      <c r="L119" s="16" t="n">
        <v>45202</v>
      </c>
      <c r="M119" s="17" t="s">
        <v>173</v>
      </c>
      <c r="N119" s="17" t="s">
        <v>45</v>
      </c>
      <c r="O119" s="17" t="s">
        <v>86</v>
      </c>
      <c r="P119" s="17" t="s">
        <v>523</v>
      </c>
      <c r="Q119" s="17" t="n">
        <v>7807025379</v>
      </c>
      <c r="R119" s="251" t="n">
        <v>210</v>
      </c>
      <c r="S119" s="17" t="n">
        <v>732</v>
      </c>
      <c r="T119" s="251" t="s">
        <v>524</v>
      </c>
      <c r="U119" s="251" t="n">
        <v>140</v>
      </c>
    </row>
    <row r="120" customFormat="false" ht="15" hidden="false" customHeight="false" outlineLevel="0" collapsed="false">
      <c r="A120" s="16" t="n">
        <v>45175</v>
      </c>
      <c r="B120" s="17" t="s">
        <v>193</v>
      </c>
      <c r="C120" s="17" t="s">
        <v>550</v>
      </c>
      <c r="D120" s="17" t="s">
        <v>551</v>
      </c>
      <c r="E120" s="17" t="s">
        <v>160</v>
      </c>
      <c r="F120" s="17"/>
      <c r="G120" s="251" t="n">
        <v>520</v>
      </c>
      <c r="H120" s="17" t="n">
        <v>680</v>
      </c>
      <c r="I120" s="251" t="s">
        <v>552</v>
      </c>
      <c r="J120" s="251" t="n">
        <v>410</v>
      </c>
      <c r="L120" s="16" t="n">
        <v>45202</v>
      </c>
      <c r="M120" s="17" t="s">
        <v>170</v>
      </c>
      <c r="N120" s="17" t="s">
        <v>50</v>
      </c>
      <c r="O120" s="17" t="s">
        <v>86</v>
      </c>
      <c r="P120" s="17" t="s">
        <v>474</v>
      </c>
      <c r="Q120" s="17" t="n">
        <v>7807025502</v>
      </c>
      <c r="R120" s="251" t="n">
        <v>480</v>
      </c>
      <c r="S120" s="17" t="n">
        <v>732</v>
      </c>
      <c r="T120" s="251" t="s">
        <v>524</v>
      </c>
      <c r="U120" s="251" t="n">
        <v>140</v>
      </c>
    </row>
    <row r="121" customFormat="false" ht="15" hidden="false" customHeight="false" outlineLevel="0" collapsed="false">
      <c r="A121" s="16" t="n">
        <v>45176</v>
      </c>
      <c r="B121" s="17" t="s">
        <v>32</v>
      </c>
      <c r="C121" s="17" t="s">
        <v>41</v>
      </c>
      <c r="D121" s="17" t="s">
        <v>510</v>
      </c>
      <c r="E121" s="17" t="s">
        <v>553</v>
      </c>
      <c r="F121" s="17"/>
      <c r="G121" s="251" t="n">
        <v>200</v>
      </c>
      <c r="H121" s="17" t="n">
        <v>706</v>
      </c>
      <c r="I121" s="251" t="s">
        <v>554</v>
      </c>
      <c r="J121" s="251" t="n">
        <v>190</v>
      </c>
      <c r="L121" s="16" t="n">
        <v>45201</v>
      </c>
      <c r="M121" s="17" t="s">
        <v>170</v>
      </c>
      <c r="N121" s="17" t="s">
        <v>50</v>
      </c>
      <c r="O121" s="17" t="s">
        <v>555</v>
      </c>
      <c r="P121" s="17" t="s">
        <v>88</v>
      </c>
      <c r="Q121" s="17"/>
      <c r="R121" s="251" t="n">
        <v>150</v>
      </c>
      <c r="S121" s="17" t="n">
        <v>714</v>
      </c>
      <c r="T121" s="251"/>
      <c r="U121" s="251" t="n">
        <v>140</v>
      </c>
    </row>
    <row r="122" customFormat="false" ht="15" hidden="false" customHeight="false" outlineLevel="0" collapsed="false">
      <c r="A122" s="16" t="n">
        <v>45176</v>
      </c>
      <c r="B122" s="17" t="s">
        <v>99</v>
      </c>
      <c r="C122" s="17" t="s">
        <v>38</v>
      </c>
      <c r="D122" s="17" t="s">
        <v>556</v>
      </c>
      <c r="E122" s="17" t="s">
        <v>519</v>
      </c>
      <c r="F122" s="17"/>
      <c r="G122" s="251" t="n">
        <v>160</v>
      </c>
      <c r="H122" s="272" t="n">
        <v>745</v>
      </c>
      <c r="I122" s="251"/>
      <c r="J122" s="251" t="n">
        <v>150</v>
      </c>
      <c r="L122" s="16" t="n">
        <v>45205</v>
      </c>
      <c r="M122" s="17" t="s">
        <v>99</v>
      </c>
      <c r="N122" s="17" t="s">
        <v>38</v>
      </c>
      <c r="O122" s="17" t="s">
        <v>529</v>
      </c>
      <c r="P122" s="17" t="s">
        <v>160</v>
      </c>
      <c r="Q122" s="17"/>
      <c r="R122" s="251" t="n">
        <v>650</v>
      </c>
      <c r="S122" s="17" t="n">
        <v>727</v>
      </c>
      <c r="T122" s="251"/>
      <c r="U122" s="251" t="n">
        <v>630</v>
      </c>
    </row>
    <row r="123" customFormat="false" ht="15" hidden="false" customHeight="false" outlineLevel="0" collapsed="false">
      <c r="A123" s="16" t="n">
        <v>45176</v>
      </c>
      <c r="B123" s="17" t="s">
        <v>173</v>
      </c>
      <c r="C123" s="17" t="s">
        <v>123</v>
      </c>
      <c r="D123" s="17" t="s">
        <v>556</v>
      </c>
      <c r="E123" s="17" t="s">
        <v>519</v>
      </c>
      <c r="F123" s="17"/>
      <c r="G123" s="251" t="n">
        <v>160</v>
      </c>
      <c r="H123" s="272" t="n">
        <v>745</v>
      </c>
      <c r="I123" s="251"/>
      <c r="J123" s="251" t="n">
        <v>150</v>
      </c>
      <c r="L123" s="16" t="n">
        <v>45206</v>
      </c>
      <c r="M123" s="17" t="s">
        <v>340</v>
      </c>
      <c r="N123" s="17" t="s">
        <v>60</v>
      </c>
      <c r="O123" s="17" t="s">
        <v>86</v>
      </c>
      <c r="P123" s="17" t="s">
        <v>160</v>
      </c>
      <c r="Q123" s="17"/>
      <c r="R123" s="251" t="n">
        <v>560</v>
      </c>
      <c r="S123" s="17" t="n">
        <v>732</v>
      </c>
      <c r="T123" s="251"/>
      <c r="U123" s="251" t="n">
        <v>540</v>
      </c>
    </row>
    <row r="124" customFormat="false" ht="15" hidden="false" customHeight="false" outlineLevel="0" collapsed="false">
      <c r="A124" s="16" t="n">
        <v>45176</v>
      </c>
      <c r="B124" s="17" t="s">
        <v>121</v>
      </c>
      <c r="C124" s="17" t="s">
        <v>50</v>
      </c>
      <c r="D124" s="17" t="s">
        <v>86</v>
      </c>
      <c r="E124" s="17" t="s">
        <v>88</v>
      </c>
      <c r="F124" s="17"/>
      <c r="G124" s="251" t="n">
        <v>140</v>
      </c>
      <c r="H124" s="17" t="n">
        <v>691</v>
      </c>
      <c r="I124" s="251" t="s">
        <v>549</v>
      </c>
      <c r="J124" s="251" t="n">
        <v>130</v>
      </c>
      <c r="L124" s="16" t="n">
        <v>45206</v>
      </c>
      <c r="M124" s="17" t="s">
        <v>79</v>
      </c>
      <c r="N124" s="17" t="s">
        <v>55</v>
      </c>
      <c r="O124" s="17" t="s">
        <v>86</v>
      </c>
      <c r="P124" s="17" t="s">
        <v>160</v>
      </c>
      <c r="Q124" s="17" t="n">
        <v>7807025531</v>
      </c>
      <c r="R124" s="251" t="n">
        <v>560</v>
      </c>
      <c r="S124" s="17" t="n">
        <v>732</v>
      </c>
      <c r="T124" s="251"/>
      <c r="U124" s="251" t="n">
        <v>540</v>
      </c>
    </row>
    <row r="125" customFormat="false" ht="15" hidden="false" customHeight="false" outlineLevel="0" collapsed="false">
      <c r="A125" s="16" t="n">
        <v>45187</v>
      </c>
      <c r="B125" s="17" t="s">
        <v>164</v>
      </c>
      <c r="C125" s="17" t="s">
        <v>58</v>
      </c>
      <c r="D125" s="17" t="s">
        <v>495</v>
      </c>
      <c r="E125" s="17" t="s">
        <v>283</v>
      </c>
      <c r="F125" s="17" t="n">
        <v>30276</v>
      </c>
      <c r="G125" s="251" t="n">
        <v>180</v>
      </c>
      <c r="H125" s="17" t="n">
        <v>708</v>
      </c>
      <c r="I125" s="251"/>
      <c r="J125" s="251" t="n">
        <v>160</v>
      </c>
      <c r="L125" s="16" t="n">
        <v>45209</v>
      </c>
      <c r="M125" s="17" t="s">
        <v>99</v>
      </c>
      <c r="N125" s="17" t="s">
        <v>38</v>
      </c>
      <c r="O125" s="17" t="s">
        <v>557</v>
      </c>
      <c r="P125" s="17" t="s">
        <v>558</v>
      </c>
      <c r="Q125" s="17"/>
      <c r="R125" s="251" t="n">
        <v>200</v>
      </c>
      <c r="S125" s="253" t="n">
        <v>758</v>
      </c>
      <c r="T125" s="251"/>
      <c r="U125" s="251" t="n">
        <v>190</v>
      </c>
    </row>
    <row r="126" customFormat="false" ht="15" hidden="false" customHeight="false" outlineLevel="0" collapsed="false">
      <c r="A126" s="16" t="n">
        <v>45187</v>
      </c>
      <c r="B126" s="17" t="s">
        <v>559</v>
      </c>
      <c r="C126" s="17" t="s">
        <v>41</v>
      </c>
      <c r="D126" s="17" t="s">
        <v>495</v>
      </c>
      <c r="E126" s="17" t="s">
        <v>283</v>
      </c>
      <c r="F126" s="17" t="n">
        <v>30276</v>
      </c>
      <c r="G126" s="251" t="n">
        <v>180</v>
      </c>
      <c r="H126" s="17" t="n">
        <v>708</v>
      </c>
      <c r="I126" s="251"/>
      <c r="J126" s="251" t="n">
        <v>160</v>
      </c>
      <c r="L126" s="16" t="n">
        <v>45209</v>
      </c>
      <c r="M126" s="17" t="s">
        <v>79</v>
      </c>
      <c r="N126" s="17" t="s">
        <v>33</v>
      </c>
      <c r="O126" s="17" t="s">
        <v>557</v>
      </c>
      <c r="P126" s="17" t="s">
        <v>558</v>
      </c>
      <c r="Q126" s="17"/>
      <c r="R126" s="251" t="n">
        <v>340</v>
      </c>
      <c r="S126" s="253" t="n">
        <v>758</v>
      </c>
      <c r="T126" s="251"/>
      <c r="U126" s="251" t="n">
        <v>320</v>
      </c>
    </row>
    <row r="127" customFormat="false" ht="15" hidden="false" customHeight="false" outlineLevel="0" collapsed="false">
      <c r="A127" s="16" t="n">
        <v>45188</v>
      </c>
      <c r="B127" s="17" t="s">
        <v>144</v>
      </c>
      <c r="C127" s="17" t="s">
        <v>24</v>
      </c>
      <c r="D127" s="17" t="s">
        <v>518</v>
      </c>
      <c r="E127" s="17" t="s">
        <v>88</v>
      </c>
      <c r="F127" s="17"/>
      <c r="G127" s="251" t="n">
        <v>160</v>
      </c>
      <c r="H127" s="17" t="n">
        <v>694</v>
      </c>
      <c r="I127" s="251" t="s">
        <v>518</v>
      </c>
      <c r="J127" s="251" t="n">
        <v>150</v>
      </c>
      <c r="L127" s="16" t="n">
        <v>45211</v>
      </c>
      <c r="M127" s="17" t="s">
        <v>560</v>
      </c>
      <c r="N127" s="17" t="s">
        <v>58</v>
      </c>
      <c r="O127" s="17" t="s">
        <v>561</v>
      </c>
      <c r="P127" s="17" t="s">
        <v>562</v>
      </c>
      <c r="Q127" s="17"/>
      <c r="R127" s="251" t="n">
        <v>150</v>
      </c>
      <c r="S127" s="17" t="n">
        <v>731</v>
      </c>
      <c r="T127" s="251"/>
      <c r="U127" s="251" t="n">
        <v>140</v>
      </c>
    </row>
    <row r="128" customFormat="false" ht="15" hidden="false" customHeight="false" outlineLevel="0" collapsed="false">
      <c r="A128" s="16" t="n">
        <v>45189</v>
      </c>
      <c r="B128" s="17" t="s">
        <v>99</v>
      </c>
      <c r="C128" s="17" t="s">
        <v>38</v>
      </c>
      <c r="D128" s="17" t="s">
        <v>510</v>
      </c>
      <c r="E128" s="17" t="s">
        <v>553</v>
      </c>
      <c r="F128" s="17"/>
      <c r="G128" s="251" t="n">
        <v>200</v>
      </c>
      <c r="H128" s="17" t="n">
        <v>730</v>
      </c>
      <c r="I128" s="251" t="s">
        <v>554</v>
      </c>
      <c r="J128" s="251" t="n">
        <v>190</v>
      </c>
      <c r="L128" s="16" t="n">
        <v>45211</v>
      </c>
      <c r="M128" s="17" t="s">
        <v>340</v>
      </c>
      <c r="N128" s="17" t="s">
        <v>60</v>
      </c>
      <c r="O128" s="17" t="s">
        <v>495</v>
      </c>
      <c r="P128" s="17" t="s">
        <v>160</v>
      </c>
      <c r="Q128" s="17"/>
      <c r="R128" s="251" t="n">
        <v>600</v>
      </c>
      <c r="S128" s="17" t="n">
        <v>742</v>
      </c>
      <c r="T128" s="251"/>
      <c r="U128" s="251" t="n">
        <v>580</v>
      </c>
    </row>
    <row r="129" customFormat="false" ht="15" hidden="false" customHeight="false" outlineLevel="0" collapsed="false">
      <c r="A129" s="16" t="n">
        <v>45190</v>
      </c>
      <c r="B129" s="17" t="s">
        <v>164</v>
      </c>
      <c r="C129" s="17" t="s">
        <v>58</v>
      </c>
      <c r="D129" s="17" t="s">
        <v>495</v>
      </c>
      <c r="E129" s="17" t="s">
        <v>519</v>
      </c>
      <c r="F129" s="17" t="n">
        <v>30410</v>
      </c>
      <c r="G129" s="251" t="n">
        <v>230</v>
      </c>
      <c r="H129" s="17" t="n">
        <v>708</v>
      </c>
      <c r="I129" s="251"/>
      <c r="J129" s="251" t="n">
        <v>210</v>
      </c>
      <c r="L129" s="16" t="n">
        <v>45213</v>
      </c>
      <c r="M129" s="17" t="s">
        <v>79</v>
      </c>
      <c r="N129" s="17" t="s">
        <v>33</v>
      </c>
      <c r="O129" s="53" t="s">
        <v>86</v>
      </c>
      <c r="P129" s="53" t="s">
        <v>160</v>
      </c>
      <c r="Q129" s="17" t="n">
        <v>7807025638</v>
      </c>
      <c r="R129" s="251" t="n">
        <v>560</v>
      </c>
      <c r="S129" s="249" t="n">
        <v>744</v>
      </c>
      <c r="T129" s="251" t="s">
        <v>524</v>
      </c>
      <c r="U129" s="251" t="n">
        <v>540</v>
      </c>
    </row>
    <row r="130" customFormat="false" ht="15" hidden="false" customHeight="false" outlineLevel="0" collapsed="false">
      <c r="A130" s="16" t="n">
        <v>45190</v>
      </c>
      <c r="B130" s="17" t="s">
        <v>164</v>
      </c>
      <c r="C130" s="17" t="s">
        <v>58</v>
      </c>
      <c r="D130" s="17" t="s">
        <v>495</v>
      </c>
      <c r="E130" s="17" t="s">
        <v>160</v>
      </c>
      <c r="F130" s="17" t="n">
        <v>30433</v>
      </c>
      <c r="G130" s="251" t="n">
        <v>600</v>
      </c>
      <c r="H130" s="17" t="n">
        <v>708</v>
      </c>
      <c r="I130" s="251"/>
      <c r="J130" s="251" t="n">
        <v>580</v>
      </c>
      <c r="L130" s="16" t="n">
        <v>45215</v>
      </c>
      <c r="M130" s="17" t="s">
        <v>340</v>
      </c>
      <c r="N130" s="17" t="s">
        <v>60</v>
      </c>
      <c r="O130" s="53" t="s">
        <v>86</v>
      </c>
      <c r="P130" s="53" t="s">
        <v>160</v>
      </c>
      <c r="Q130" s="17" t="n">
        <v>7807025653</v>
      </c>
      <c r="R130" s="251" t="n">
        <v>560</v>
      </c>
      <c r="S130" s="249" t="n">
        <v>744</v>
      </c>
      <c r="T130" s="251" t="s">
        <v>524</v>
      </c>
      <c r="U130" s="251" t="n">
        <v>540</v>
      </c>
    </row>
    <row r="131" customFormat="false" ht="15" hidden="false" customHeight="false" outlineLevel="0" collapsed="false">
      <c r="A131" s="16" t="n">
        <v>45190</v>
      </c>
      <c r="B131" s="17" t="s">
        <v>185</v>
      </c>
      <c r="C131" s="17" t="s">
        <v>60</v>
      </c>
      <c r="D131" s="17" t="s">
        <v>495</v>
      </c>
      <c r="E131" s="17" t="s">
        <v>160</v>
      </c>
      <c r="F131" s="17" t="n">
        <v>30433</v>
      </c>
      <c r="G131" s="251" t="n">
        <v>600</v>
      </c>
      <c r="H131" s="17" t="n">
        <v>708</v>
      </c>
      <c r="I131" s="251"/>
      <c r="J131" s="251" t="n">
        <v>580</v>
      </c>
      <c r="L131" s="16" t="n">
        <v>45218</v>
      </c>
      <c r="M131" s="17" t="s">
        <v>99</v>
      </c>
      <c r="N131" s="17" t="s">
        <v>38</v>
      </c>
      <c r="O131" s="53" t="s">
        <v>86</v>
      </c>
      <c r="P131" s="53" t="s">
        <v>56</v>
      </c>
      <c r="Q131" s="17" t="n">
        <v>7807025696</v>
      </c>
      <c r="R131" s="251" t="n">
        <v>170</v>
      </c>
      <c r="S131" s="249" t="n">
        <v>744</v>
      </c>
      <c r="T131" s="251" t="s">
        <v>524</v>
      </c>
      <c r="U131" s="251" t="n">
        <v>160</v>
      </c>
    </row>
    <row r="132" customFormat="false" ht="15" hidden="false" customHeight="false" outlineLevel="0" collapsed="false">
      <c r="A132" s="16" t="n">
        <v>45190</v>
      </c>
      <c r="B132" s="17" t="s">
        <v>116</v>
      </c>
      <c r="C132" s="17" t="s">
        <v>31</v>
      </c>
      <c r="D132" s="17" t="s">
        <v>495</v>
      </c>
      <c r="E132" s="17" t="s">
        <v>160</v>
      </c>
      <c r="F132" s="17" t="n">
        <v>30433</v>
      </c>
      <c r="G132" s="251" t="n">
        <v>600</v>
      </c>
      <c r="H132" s="17" t="n">
        <v>708</v>
      </c>
      <c r="I132" s="251"/>
      <c r="J132" s="251" t="n">
        <v>580</v>
      </c>
      <c r="L132" s="86" t="n">
        <v>45218</v>
      </c>
      <c r="M132" s="17" t="s">
        <v>173</v>
      </c>
      <c r="N132" s="17" t="s">
        <v>24</v>
      </c>
      <c r="O132" s="53" t="s">
        <v>563</v>
      </c>
      <c r="P132" s="53" t="s">
        <v>564</v>
      </c>
      <c r="Q132" s="17"/>
      <c r="R132" s="251" t="n">
        <v>250</v>
      </c>
      <c r="S132" s="249" t="n">
        <v>744</v>
      </c>
      <c r="T132" s="251"/>
      <c r="U132" s="251" t="n">
        <v>230</v>
      </c>
    </row>
    <row r="133" customFormat="false" ht="15" hidden="false" customHeight="false" outlineLevel="0" collapsed="false">
      <c r="A133" s="86" t="n">
        <v>45190</v>
      </c>
      <c r="B133" s="17" t="s">
        <v>139</v>
      </c>
      <c r="C133" s="0" t="s">
        <v>565</v>
      </c>
      <c r="D133" s="17" t="s">
        <v>495</v>
      </c>
      <c r="E133" s="17" t="s">
        <v>160</v>
      </c>
      <c r="F133" s="0" t="n">
        <v>30433</v>
      </c>
      <c r="G133" s="251" t="n">
        <v>600</v>
      </c>
      <c r="H133" s="17" t="n">
        <v>708</v>
      </c>
      <c r="I133" s="251"/>
      <c r="J133" s="251" t="n">
        <v>530</v>
      </c>
      <c r="L133" s="86" t="n">
        <v>45220</v>
      </c>
      <c r="M133" s="17" t="s">
        <v>340</v>
      </c>
      <c r="N133" s="17" t="s">
        <v>60</v>
      </c>
      <c r="O133" s="53" t="s">
        <v>86</v>
      </c>
      <c r="P133" s="53" t="s">
        <v>160</v>
      </c>
      <c r="Q133" s="17" t="n">
        <v>7807025719</v>
      </c>
      <c r="R133" s="251" t="n">
        <v>560</v>
      </c>
      <c r="S133" s="249" t="n">
        <v>744</v>
      </c>
      <c r="T133" s="251"/>
      <c r="U133" s="251" t="n">
        <v>540</v>
      </c>
    </row>
    <row r="134" customFormat="false" ht="15" hidden="false" customHeight="false" outlineLevel="0" collapsed="false">
      <c r="A134" s="86" t="n">
        <v>45190</v>
      </c>
      <c r="B134" s="17" t="s">
        <v>144</v>
      </c>
      <c r="C134" s="17" t="s">
        <v>24</v>
      </c>
      <c r="D134" s="17" t="s">
        <v>566</v>
      </c>
      <c r="E134" s="17" t="s">
        <v>88</v>
      </c>
      <c r="F134" s="17" t="n">
        <v>26413</v>
      </c>
      <c r="G134" s="251" t="n">
        <v>210</v>
      </c>
      <c r="H134" s="17" t="n">
        <v>716</v>
      </c>
      <c r="I134" s="251"/>
      <c r="J134" s="251" t="n">
        <v>180</v>
      </c>
      <c r="L134" s="86" t="n">
        <v>45220</v>
      </c>
      <c r="M134" s="17" t="s">
        <v>197</v>
      </c>
      <c r="N134" s="17" t="s">
        <v>198</v>
      </c>
      <c r="O134" s="53" t="s">
        <v>86</v>
      </c>
      <c r="P134" s="53" t="s">
        <v>160</v>
      </c>
      <c r="Q134" s="17" t="n">
        <v>7807025717</v>
      </c>
      <c r="R134" s="251" t="n">
        <v>560</v>
      </c>
      <c r="S134" s="249" t="n">
        <v>744</v>
      </c>
      <c r="T134" s="251"/>
      <c r="U134" s="251" t="n">
        <v>520</v>
      </c>
    </row>
    <row r="135" customFormat="false" ht="15" hidden="false" customHeight="false" outlineLevel="0" collapsed="false">
      <c r="A135" s="86" t="n">
        <v>45190</v>
      </c>
      <c r="B135" s="17" t="s">
        <v>121</v>
      </c>
      <c r="C135" s="17" t="s">
        <v>50</v>
      </c>
      <c r="D135" s="17" t="s">
        <v>518</v>
      </c>
      <c r="E135" s="17" t="s">
        <v>88</v>
      </c>
      <c r="F135" s="17" t="n">
        <v>963</v>
      </c>
      <c r="G135" s="251" t="n">
        <v>160</v>
      </c>
      <c r="H135" s="17" t="n">
        <v>701</v>
      </c>
      <c r="I135" s="251" t="s">
        <v>518</v>
      </c>
      <c r="J135" s="251" t="n">
        <v>150</v>
      </c>
      <c r="L135" s="86" t="n">
        <v>45222</v>
      </c>
      <c r="M135" s="17" t="s">
        <v>99</v>
      </c>
      <c r="N135" s="17" t="s">
        <v>38</v>
      </c>
      <c r="O135" s="17" t="s">
        <v>561</v>
      </c>
      <c r="P135" s="17" t="s">
        <v>56</v>
      </c>
      <c r="Q135" s="17"/>
      <c r="R135" s="251" t="n">
        <v>150</v>
      </c>
      <c r="S135" s="272" t="n">
        <v>746</v>
      </c>
      <c r="T135" s="251"/>
      <c r="U135" s="251" t="n">
        <v>140</v>
      </c>
    </row>
    <row r="136" customFormat="false" ht="15" hidden="false" customHeight="false" outlineLevel="0" collapsed="false">
      <c r="A136" s="86" t="n">
        <v>45190</v>
      </c>
      <c r="B136" s="17" t="s">
        <v>173</v>
      </c>
      <c r="C136" s="17" t="s">
        <v>123</v>
      </c>
      <c r="D136" s="17" t="s">
        <v>567</v>
      </c>
      <c r="E136" s="17" t="s">
        <v>568</v>
      </c>
      <c r="F136" s="17"/>
      <c r="G136" s="251" t="n">
        <v>150</v>
      </c>
      <c r="H136" s="17" t="n">
        <v>719</v>
      </c>
      <c r="I136" s="251"/>
      <c r="J136" s="251" t="n">
        <v>140</v>
      </c>
      <c r="L136" s="86" t="n">
        <v>45225</v>
      </c>
      <c r="M136" s="17" t="s">
        <v>170</v>
      </c>
      <c r="N136" s="17" t="s">
        <v>50</v>
      </c>
      <c r="O136" s="17" t="s">
        <v>569</v>
      </c>
      <c r="P136" s="17" t="s">
        <v>435</v>
      </c>
      <c r="Q136" s="17" t="n">
        <v>102581</v>
      </c>
      <c r="R136" s="251" t="n">
        <v>360</v>
      </c>
      <c r="S136" s="12" t="n">
        <v>747</v>
      </c>
      <c r="T136" s="251"/>
      <c r="U136" s="251" t="n">
        <v>330</v>
      </c>
    </row>
    <row r="137" customFormat="false" ht="15" hidden="false" customHeight="false" outlineLevel="0" collapsed="false">
      <c r="A137" s="86" t="n">
        <v>45194</v>
      </c>
      <c r="B137" s="17" t="s">
        <v>132</v>
      </c>
      <c r="C137" s="17" t="s">
        <v>201</v>
      </c>
      <c r="D137" s="17" t="s">
        <v>570</v>
      </c>
      <c r="E137" s="17" t="s">
        <v>435</v>
      </c>
      <c r="F137" s="17" t="n">
        <v>140179</v>
      </c>
      <c r="G137" s="251" t="n">
        <v>350</v>
      </c>
      <c r="H137" s="17" t="n">
        <v>734</v>
      </c>
      <c r="I137" s="251" t="s">
        <v>571</v>
      </c>
      <c r="J137" s="251" t="n">
        <v>300</v>
      </c>
      <c r="L137" s="86" t="n">
        <v>45225</v>
      </c>
      <c r="M137" s="17" t="s">
        <v>183</v>
      </c>
      <c r="N137" s="17" t="s">
        <v>33</v>
      </c>
      <c r="O137" s="53" t="s">
        <v>86</v>
      </c>
      <c r="P137" s="53" t="s">
        <v>56</v>
      </c>
      <c r="Q137" s="17" t="n">
        <v>7807025792</v>
      </c>
      <c r="R137" s="251" t="n">
        <v>170</v>
      </c>
      <c r="S137" s="249" t="n">
        <v>744</v>
      </c>
      <c r="T137" s="251"/>
      <c r="U137" s="251" t="n">
        <v>160</v>
      </c>
    </row>
    <row r="138" customFormat="false" ht="15" hidden="false" customHeight="false" outlineLevel="0" collapsed="false">
      <c r="A138" s="86" t="n">
        <v>45196</v>
      </c>
      <c r="B138" s="17" t="s">
        <v>164</v>
      </c>
      <c r="C138" s="273" t="s">
        <v>58</v>
      </c>
      <c r="D138" s="17" t="s">
        <v>572</v>
      </c>
      <c r="E138" s="17" t="s">
        <v>519</v>
      </c>
      <c r="F138" s="17"/>
      <c r="G138" s="251" t="n">
        <v>230</v>
      </c>
      <c r="H138" s="17" t="n">
        <v>720</v>
      </c>
      <c r="I138" s="251"/>
      <c r="J138" s="251" t="n">
        <v>210</v>
      </c>
      <c r="L138" s="86" t="n">
        <v>45225</v>
      </c>
      <c r="M138" s="17" t="s">
        <v>197</v>
      </c>
      <c r="N138" s="17" t="s">
        <v>198</v>
      </c>
      <c r="O138" s="53" t="s">
        <v>86</v>
      </c>
      <c r="P138" s="53" t="s">
        <v>56</v>
      </c>
      <c r="Q138" s="17"/>
      <c r="R138" s="251" t="n">
        <v>170</v>
      </c>
      <c r="S138" s="249" t="n">
        <v>744</v>
      </c>
      <c r="T138" s="251"/>
      <c r="U138" s="251" t="n">
        <v>160</v>
      </c>
    </row>
    <row r="139" customFormat="false" ht="15" hidden="false" customHeight="false" outlineLevel="0" collapsed="false">
      <c r="A139" s="86" t="n">
        <v>45198</v>
      </c>
      <c r="B139" s="17" t="s">
        <v>164</v>
      </c>
      <c r="C139" s="273" t="s">
        <v>58</v>
      </c>
      <c r="D139" s="17" t="s">
        <v>572</v>
      </c>
      <c r="E139" s="17" t="s">
        <v>519</v>
      </c>
      <c r="F139" s="17"/>
      <c r="G139" s="251" t="n">
        <v>230</v>
      </c>
      <c r="H139" s="17" t="n">
        <v>720</v>
      </c>
      <c r="I139" s="251"/>
      <c r="J139" s="251" t="n">
        <v>210</v>
      </c>
      <c r="L139" s="86" t="n">
        <v>45225</v>
      </c>
      <c r="M139" s="17" t="s">
        <v>197</v>
      </c>
      <c r="N139" s="17" t="s">
        <v>198</v>
      </c>
      <c r="O139" s="53" t="s">
        <v>86</v>
      </c>
      <c r="P139" s="53" t="s">
        <v>160</v>
      </c>
      <c r="Q139" s="17" t="n">
        <v>7807025795</v>
      </c>
      <c r="R139" s="251" t="n">
        <v>560</v>
      </c>
      <c r="S139" s="249" t="n">
        <v>744</v>
      </c>
      <c r="T139" s="251"/>
      <c r="U139" s="251" t="n">
        <v>520</v>
      </c>
    </row>
    <row r="140" customFormat="false" ht="15" hidden="false" customHeight="false" outlineLevel="0" collapsed="false">
      <c r="A140" s="86"/>
      <c r="B140" s="17"/>
      <c r="C140" s="273"/>
      <c r="D140" s="17"/>
      <c r="E140" s="17"/>
      <c r="F140" s="17"/>
      <c r="G140" s="251"/>
      <c r="H140" s="251"/>
      <c r="I140" s="251"/>
      <c r="J140" s="251"/>
      <c r="L140" s="86" t="n">
        <v>45225</v>
      </c>
      <c r="M140" s="17" t="s">
        <v>144</v>
      </c>
      <c r="N140" s="17" t="s">
        <v>24</v>
      </c>
      <c r="O140" s="17" t="s">
        <v>543</v>
      </c>
      <c r="P140" s="17" t="s">
        <v>88</v>
      </c>
      <c r="Q140" s="17" t="n">
        <v>171551</v>
      </c>
      <c r="R140" s="251" t="n">
        <v>114</v>
      </c>
      <c r="S140" s="17" t="n">
        <v>781</v>
      </c>
      <c r="T140" s="251"/>
      <c r="U140" s="251" t="n">
        <v>110</v>
      </c>
    </row>
    <row r="141" customFormat="false" ht="15" hidden="false" customHeight="false" outlineLevel="0" collapsed="false">
      <c r="A141" s="86"/>
      <c r="B141" s="17"/>
      <c r="C141" s="273"/>
      <c r="D141" s="17"/>
      <c r="E141" s="17"/>
      <c r="F141" s="17"/>
      <c r="G141" s="251"/>
      <c r="H141" s="251"/>
      <c r="I141" s="251"/>
      <c r="J141" s="251"/>
      <c r="L141" s="86" t="n">
        <v>45225</v>
      </c>
      <c r="M141" s="17" t="s">
        <v>183</v>
      </c>
      <c r="N141" s="17" t="s">
        <v>33</v>
      </c>
      <c r="O141" s="17" t="s">
        <v>543</v>
      </c>
      <c r="P141" s="17" t="s">
        <v>88</v>
      </c>
      <c r="Q141" s="17" t="n">
        <v>171552</v>
      </c>
      <c r="R141" s="251" t="n">
        <v>114</v>
      </c>
      <c r="S141" s="17" t="n">
        <v>781</v>
      </c>
      <c r="T141" s="251"/>
      <c r="U141" s="251" t="n">
        <v>110</v>
      </c>
    </row>
    <row r="142" customFormat="false" ht="15" hidden="false" customHeight="false" outlineLevel="0" collapsed="false">
      <c r="A142" s="17"/>
      <c r="B142" s="17"/>
      <c r="G142" s="76"/>
      <c r="H142" s="76"/>
      <c r="I142" s="76"/>
      <c r="J142" s="76"/>
      <c r="L142" s="86" t="n">
        <v>45229</v>
      </c>
      <c r="M142" s="17" t="s">
        <v>99</v>
      </c>
      <c r="N142" s="17" t="s">
        <v>38</v>
      </c>
      <c r="O142" s="17" t="s">
        <v>510</v>
      </c>
      <c r="P142" s="17" t="s">
        <v>573</v>
      </c>
      <c r="Q142" s="17"/>
      <c r="R142" s="251" t="n">
        <v>200</v>
      </c>
      <c r="S142" s="17" t="n">
        <v>794</v>
      </c>
      <c r="T142" s="251" t="s">
        <v>554</v>
      </c>
      <c r="U142" s="251" t="n">
        <v>180</v>
      </c>
    </row>
    <row r="143" customFormat="false" ht="15" hidden="false" customHeight="false" outlineLevel="0" collapsed="false">
      <c r="F143" s="22" t="s">
        <v>13</v>
      </c>
      <c r="G143" s="22" t="n">
        <f aca="false">SUM(G118:G142)</f>
        <v>6160</v>
      </c>
      <c r="H143" s="22"/>
      <c r="I143" s="22"/>
      <c r="J143" s="22" t="n">
        <f aca="false">SUM(J118:J142)</f>
        <v>5640</v>
      </c>
      <c r="L143" s="86" t="n">
        <v>45230</v>
      </c>
      <c r="M143" s="17" t="s">
        <v>170</v>
      </c>
      <c r="N143" s="17" t="s">
        <v>50</v>
      </c>
      <c r="O143" s="17" t="s">
        <v>86</v>
      </c>
      <c r="P143" s="17" t="s">
        <v>523</v>
      </c>
      <c r="Q143" s="12" t="n">
        <v>7807025839</v>
      </c>
      <c r="R143" s="251" t="n">
        <v>150</v>
      </c>
      <c r="S143" s="274" t="n">
        <v>768</v>
      </c>
      <c r="T143" s="251" t="s">
        <v>524</v>
      </c>
      <c r="U143" s="251" t="n">
        <v>140</v>
      </c>
    </row>
    <row r="144" customFormat="false" ht="15" hidden="false" customHeight="false" outlineLevel="0" collapsed="false">
      <c r="F144" s="22" t="s">
        <v>16</v>
      </c>
      <c r="G144" s="22" t="n">
        <f aca="false">G143*0.99</f>
        <v>6098.4</v>
      </c>
      <c r="H144" s="19"/>
      <c r="I144" s="19"/>
      <c r="J144" s="19"/>
      <c r="L144" s="86" t="n">
        <v>45230</v>
      </c>
      <c r="M144" s="17" t="s">
        <v>574</v>
      </c>
      <c r="N144" s="17" t="s">
        <v>575</v>
      </c>
      <c r="O144" s="17" t="s">
        <v>86</v>
      </c>
      <c r="P144" s="17" t="s">
        <v>394</v>
      </c>
      <c r="Q144" s="12" t="n">
        <v>7807025876</v>
      </c>
      <c r="R144" s="251" t="n">
        <v>600</v>
      </c>
      <c r="S144" s="274" t="n">
        <v>768</v>
      </c>
      <c r="T144" s="251" t="s">
        <v>524</v>
      </c>
      <c r="U144" s="251" t="n">
        <v>550</v>
      </c>
    </row>
    <row r="145" customFormat="false" ht="15.75" hidden="false" customHeight="false" outlineLevel="0" collapsed="false">
      <c r="F145" s="26" t="s">
        <v>17</v>
      </c>
      <c r="G145" s="26"/>
      <c r="H145" s="26"/>
      <c r="I145" s="261"/>
      <c r="J145" s="211" t="n">
        <f aca="false">G144-J143</f>
        <v>458.4</v>
      </c>
      <c r="L145" s="17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.75" hidden="false" customHeight="false" outlineLevel="0" collapsed="false">
      <c r="F146" s="275"/>
      <c r="G146" s="275"/>
      <c r="H146" s="275"/>
      <c r="I146" s="275"/>
      <c r="J146" s="212"/>
      <c r="R146" s="76"/>
      <c r="S146" s="76"/>
      <c r="T146" s="76"/>
      <c r="U146" s="76"/>
    </row>
    <row r="147" customFormat="false" ht="15.75" hidden="false" customHeight="false" outlineLevel="0" collapsed="false">
      <c r="F147" s="275"/>
      <c r="G147" s="275"/>
      <c r="H147" s="275"/>
      <c r="I147" s="275"/>
      <c r="J147" s="212"/>
      <c r="Q147" s="22" t="s">
        <v>13</v>
      </c>
      <c r="R147" s="22" t="n">
        <f aca="false">SUM(R117:R145)</f>
        <v>9508</v>
      </c>
      <c r="S147" s="22"/>
      <c r="T147" s="22"/>
      <c r="U147" s="22" t="n">
        <f aca="false">SUM(U117:U145)</f>
        <v>8570</v>
      </c>
    </row>
    <row r="148" customFormat="false" ht="15.75" hidden="false" customHeight="false" outlineLevel="0" collapsed="false">
      <c r="F148" s="275"/>
      <c r="G148" s="275"/>
      <c r="H148" s="275"/>
      <c r="I148" s="275"/>
      <c r="J148" s="212"/>
      <c r="Q148" s="22" t="s">
        <v>16</v>
      </c>
      <c r="R148" s="22" t="n">
        <f aca="false">R147*0.99</f>
        <v>9412.92</v>
      </c>
      <c r="S148" s="19"/>
      <c r="T148" s="19"/>
      <c r="U148" s="19"/>
    </row>
    <row r="149" customFormat="false" ht="15.75" hidden="false" customHeight="false" outlineLevel="0" collapsed="false">
      <c r="F149" s="275"/>
      <c r="G149" s="275"/>
      <c r="H149" s="275"/>
      <c r="I149" s="275"/>
      <c r="J149" s="212"/>
      <c r="Q149" s="26" t="s">
        <v>17</v>
      </c>
      <c r="R149" s="26"/>
      <c r="S149" s="26"/>
      <c r="T149" s="261"/>
      <c r="U149" s="211" t="n">
        <f aca="false">R148-U147</f>
        <v>842.92</v>
      </c>
    </row>
    <row r="152" customFormat="false" ht="23.25" hidden="false" customHeight="false" outlineLevel="0" collapsed="false">
      <c r="C152" s="259" t="s">
        <v>102</v>
      </c>
      <c r="D152" s="259"/>
      <c r="E152" s="259"/>
      <c r="F152" s="259"/>
      <c r="N152" s="259" t="s">
        <v>203</v>
      </c>
      <c r="O152" s="259"/>
      <c r="P152" s="259"/>
      <c r="Q152" s="259"/>
    </row>
    <row r="153" customFormat="false" ht="15" hidden="false" customHeight="false" outlineLevel="0" collapsed="false">
      <c r="A153" s="5" t="s">
        <v>228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477</v>
      </c>
      <c r="I153" s="260" t="s">
        <v>283</v>
      </c>
      <c r="J153" s="5" t="s">
        <v>496</v>
      </c>
      <c r="L153" s="5" t="s">
        <v>228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477</v>
      </c>
      <c r="T153" s="260" t="s">
        <v>283</v>
      </c>
      <c r="U153" s="5" t="s">
        <v>496</v>
      </c>
    </row>
    <row r="154" customFormat="false" ht="15" hidden="false" customHeight="false" outlineLevel="0" collapsed="false">
      <c r="A154" s="16" t="n">
        <v>45244</v>
      </c>
      <c r="B154" s="17" t="s">
        <v>79</v>
      </c>
      <c r="C154" s="17" t="s">
        <v>33</v>
      </c>
      <c r="D154" s="17" t="s">
        <v>519</v>
      </c>
      <c r="E154" s="17" t="s">
        <v>576</v>
      </c>
      <c r="F154" s="17"/>
      <c r="G154" s="251" t="n">
        <v>580</v>
      </c>
      <c r="H154" s="17" t="n">
        <v>794</v>
      </c>
      <c r="I154" s="251" t="s">
        <v>554</v>
      </c>
      <c r="J154" s="251" t="n">
        <v>560</v>
      </c>
      <c r="L154" s="16" t="n">
        <v>45262</v>
      </c>
      <c r="M154" s="17" t="s">
        <v>144</v>
      </c>
      <c r="N154" s="17" t="s">
        <v>24</v>
      </c>
      <c r="O154" s="17" t="s">
        <v>569</v>
      </c>
      <c r="P154" s="17" t="s">
        <v>422</v>
      </c>
      <c r="Q154" s="17" t="n">
        <v>102748</v>
      </c>
      <c r="R154" s="251" t="n">
        <v>280</v>
      </c>
      <c r="S154" s="251"/>
      <c r="T154" s="270" t="n">
        <v>791</v>
      </c>
      <c r="U154" s="251" t="n">
        <v>260</v>
      </c>
    </row>
    <row r="155" customFormat="false" ht="15" hidden="false" customHeight="false" outlineLevel="0" collapsed="false">
      <c r="A155" s="16" t="n">
        <v>45253</v>
      </c>
      <c r="B155" s="17" t="s">
        <v>79</v>
      </c>
      <c r="C155" s="17" t="s">
        <v>33</v>
      </c>
      <c r="D155" s="17" t="s">
        <v>577</v>
      </c>
      <c r="E155" s="17" t="s">
        <v>578</v>
      </c>
      <c r="F155" s="17" t="n">
        <v>173204</v>
      </c>
      <c r="G155" s="251" t="n">
        <v>114</v>
      </c>
      <c r="H155" s="251"/>
      <c r="I155" s="251"/>
      <c r="J155" s="251" t="n">
        <v>110</v>
      </c>
      <c r="L155" s="16" t="n">
        <v>45265</v>
      </c>
      <c r="M155" s="17" t="s">
        <v>121</v>
      </c>
      <c r="N155" s="17" t="s">
        <v>50</v>
      </c>
      <c r="O155" s="17" t="s">
        <v>518</v>
      </c>
      <c r="P155" s="17" t="s">
        <v>88</v>
      </c>
      <c r="Q155" s="17"/>
      <c r="R155" s="251" t="n">
        <v>160</v>
      </c>
      <c r="S155" s="251"/>
      <c r="T155" s="17" t="n">
        <v>789</v>
      </c>
      <c r="U155" s="251" t="n">
        <v>150</v>
      </c>
    </row>
    <row r="156" customFormat="false" ht="15" hidden="false" customHeight="false" outlineLevel="0" collapsed="false">
      <c r="A156" s="16" t="n">
        <v>45253</v>
      </c>
      <c r="B156" s="17" t="s">
        <v>186</v>
      </c>
      <c r="C156" s="17" t="s">
        <v>60</v>
      </c>
      <c r="D156" s="17" t="s">
        <v>569</v>
      </c>
      <c r="E156" s="17" t="s">
        <v>579</v>
      </c>
      <c r="F156" s="17" t="n">
        <v>102718</v>
      </c>
      <c r="G156" s="251" t="n">
        <v>280</v>
      </c>
      <c r="H156" s="17"/>
      <c r="I156" s="17" t="n">
        <v>778</v>
      </c>
      <c r="J156" s="251" t="n">
        <v>260</v>
      </c>
      <c r="L156" s="16" t="n">
        <v>45265</v>
      </c>
      <c r="M156" s="17" t="s">
        <v>115</v>
      </c>
      <c r="N156" s="17" t="s">
        <v>45</v>
      </c>
      <c r="O156" s="17" t="s">
        <v>580</v>
      </c>
      <c r="P156" s="17" t="s">
        <v>88</v>
      </c>
      <c r="Q156" s="17"/>
      <c r="R156" s="251" t="n">
        <v>160</v>
      </c>
      <c r="S156" s="251"/>
      <c r="T156" s="17" t="n">
        <v>789</v>
      </c>
      <c r="U156" s="251" t="n">
        <v>150</v>
      </c>
    </row>
    <row r="157" customFormat="false" ht="15" hidden="false" customHeight="false" outlineLevel="0" collapsed="false">
      <c r="A157" s="16" t="n">
        <v>45254</v>
      </c>
      <c r="B157" s="17" t="s">
        <v>187</v>
      </c>
      <c r="C157" s="17" t="s">
        <v>188</v>
      </c>
      <c r="D157" s="17" t="s">
        <v>569</v>
      </c>
      <c r="E157" s="17" t="s">
        <v>579</v>
      </c>
      <c r="F157" s="17" t="n">
        <v>102727</v>
      </c>
      <c r="G157" s="251" t="n">
        <v>280</v>
      </c>
      <c r="H157" s="17"/>
      <c r="I157" s="17" t="n">
        <v>778</v>
      </c>
      <c r="J157" s="251" t="n">
        <v>240</v>
      </c>
      <c r="L157" s="16" t="n">
        <v>45267</v>
      </c>
      <c r="M157" s="17" t="s">
        <v>121</v>
      </c>
      <c r="N157" s="17" t="s">
        <v>50</v>
      </c>
      <c r="O157" s="17" t="s">
        <v>160</v>
      </c>
      <c r="P157" s="17" t="s">
        <v>519</v>
      </c>
      <c r="Q157" s="17"/>
      <c r="R157" s="251" t="n">
        <v>200</v>
      </c>
      <c r="S157" s="17"/>
      <c r="T157" s="17" t="n">
        <v>684</v>
      </c>
      <c r="U157" s="251" t="n">
        <v>170</v>
      </c>
    </row>
    <row r="158" customFormat="false" ht="15" hidden="false" customHeight="false" outlineLevel="0" collapsed="false">
      <c r="A158" s="16" t="n">
        <v>45257</v>
      </c>
      <c r="B158" s="17" t="s">
        <v>99</v>
      </c>
      <c r="C158" s="17" t="s">
        <v>38</v>
      </c>
      <c r="D158" s="17" t="s">
        <v>561</v>
      </c>
      <c r="E158" s="17" t="s">
        <v>581</v>
      </c>
      <c r="F158" s="17"/>
      <c r="G158" s="251" t="n">
        <v>150</v>
      </c>
      <c r="H158" s="251"/>
      <c r="I158" s="17" t="n">
        <v>792</v>
      </c>
      <c r="J158" s="251" t="n">
        <v>140</v>
      </c>
      <c r="L158" s="16" t="n">
        <v>45268</v>
      </c>
      <c r="M158" s="17" t="s">
        <v>582</v>
      </c>
      <c r="N158" s="17"/>
      <c r="O158" s="17" t="s">
        <v>529</v>
      </c>
      <c r="P158" s="17" t="s">
        <v>160</v>
      </c>
      <c r="Q158" s="17"/>
      <c r="R158" s="251" t="n">
        <v>650</v>
      </c>
      <c r="S158" s="251"/>
      <c r="T158" s="17" t="n">
        <v>800</v>
      </c>
      <c r="U158" s="251" t="n">
        <v>550</v>
      </c>
    </row>
    <row r="159" customFormat="false" ht="15" hidden="false" customHeight="false" outlineLevel="0" collapsed="false">
      <c r="A159" s="16" t="n">
        <v>45257</v>
      </c>
      <c r="B159" s="17" t="s">
        <v>116</v>
      </c>
      <c r="C159" s="17" t="s">
        <v>31</v>
      </c>
      <c r="D159" s="17" t="s">
        <v>569</v>
      </c>
      <c r="E159" s="17" t="s">
        <v>579</v>
      </c>
      <c r="F159" s="17" t="n">
        <v>42690</v>
      </c>
      <c r="G159" s="251" t="n">
        <v>280</v>
      </c>
      <c r="H159" s="251"/>
      <c r="I159" s="270" t="n">
        <v>791</v>
      </c>
      <c r="J159" s="251" t="n">
        <v>260</v>
      </c>
      <c r="L159" s="16" t="n">
        <v>45271</v>
      </c>
      <c r="M159" s="17" t="s">
        <v>444</v>
      </c>
      <c r="N159" s="17" t="s">
        <v>58</v>
      </c>
      <c r="O159" s="17" t="s">
        <v>561</v>
      </c>
      <c r="P159" s="17" t="s">
        <v>422</v>
      </c>
      <c r="Q159" s="17"/>
      <c r="R159" s="251" t="n">
        <v>150</v>
      </c>
      <c r="S159" s="251"/>
      <c r="T159" s="251"/>
      <c r="U159" s="251" t="n">
        <v>140</v>
      </c>
    </row>
    <row r="160" customFormat="false" ht="15" hidden="false" customHeight="false" outlineLevel="0" collapsed="false">
      <c r="A160" s="16" t="n">
        <v>45259</v>
      </c>
      <c r="B160" s="17" t="s">
        <v>79</v>
      </c>
      <c r="C160" s="17" t="s">
        <v>583</v>
      </c>
      <c r="D160" s="17" t="s">
        <v>569</v>
      </c>
      <c r="E160" s="17" t="s">
        <v>579</v>
      </c>
      <c r="F160" s="17" t="n">
        <v>102744</v>
      </c>
      <c r="G160" s="251" t="n">
        <v>140</v>
      </c>
      <c r="H160" s="251"/>
      <c r="I160" s="270" t="n">
        <v>791</v>
      </c>
      <c r="J160" s="251" t="n">
        <v>130</v>
      </c>
      <c r="L160" s="16" t="n">
        <v>45275</v>
      </c>
      <c r="M160" s="17" t="s">
        <v>444</v>
      </c>
      <c r="N160" s="17" t="s">
        <v>58</v>
      </c>
      <c r="O160" s="17" t="s">
        <v>543</v>
      </c>
      <c r="P160" s="17" t="s">
        <v>88</v>
      </c>
      <c r="Q160" s="17" t="n">
        <v>174551</v>
      </c>
      <c r="R160" s="251" t="n">
        <v>114</v>
      </c>
      <c r="S160" s="251"/>
      <c r="T160" s="251"/>
      <c r="U160" s="251" t="n">
        <v>110</v>
      </c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251"/>
      <c r="H161" s="251"/>
      <c r="I161" s="251"/>
      <c r="J161" s="251"/>
      <c r="L161" s="16" t="n">
        <v>45275</v>
      </c>
      <c r="M161" s="17" t="s">
        <v>104</v>
      </c>
      <c r="N161" s="17" t="s">
        <v>47</v>
      </c>
      <c r="O161" s="17" t="s">
        <v>543</v>
      </c>
      <c r="P161" s="17" t="s">
        <v>88</v>
      </c>
      <c r="Q161" s="17" t="n">
        <v>174550</v>
      </c>
      <c r="R161" s="251" t="n">
        <v>114</v>
      </c>
      <c r="S161" s="251"/>
      <c r="T161" s="251"/>
      <c r="U161" s="251" t="n">
        <v>110</v>
      </c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251"/>
      <c r="H162" s="251"/>
      <c r="I162" s="251"/>
      <c r="J162" s="251"/>
      <c r="L162" s="16" t="n">
        <v>45275</v>
      </c>
      <c r="M162" s="17" t="s">
        <v>121</v>
      </c>
      <c r="N162" s="17" t="s">
        <v>50</v>
      </c>
      <c r="O162" s="17" t="s">
        <v>513</v>
      </c>
      <c r="P162" s="17" t="s">
        <v>88</v>
      </c>
      <c r="Q162" s="17"/>
      <c r="R162" s="251" t="n">
        <v>100</v>
      </c>
      <c r="S162" s="251"/>
      <c r="T162" s="258" t="n">
        <v>808</v>
      </c>
      <c r="U162" s="251" t="n">
        <v>100</v>
      </c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251"/>
      <c r="H163" s="251"/>
      <c r="I163" s="251"/>
      <c r="J163" s="251"/>
      <c r="L163" s="16" t="n">
        <v>45278</v>
      </c>
      <c r="M163" s="17" t="s">
        <v>444</v>
      </c>
      <c r="N163" s="17" t="s">
        <v>58</v>
      </c>
      <c r="O163" s="17" t="s">
        <v>513</v>
      </c>
      <c r="P163" s="17" t="s">
        <v>56</v>
      </c>
      <c r="Q163" s="17"/>
      <c r="R163" s="251" t="n">
        <v>150</v>
      </c>
      <c r="S163" s="251"/>
      <c r="T163" s="251"/>
      <c r="U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J164" s="251"/>
      <c r="L164" s="16" t="n">
        <v>45278</v>
      </c>
      <c r="M164" s="17" t="s">
        <v>186</v>
      </c>
      <c r="N164" s="17" t="s">
        <v>60</v>
      </c>
      <c r="O164" s="17" t="s">
        <v>584</v>
      </c>
      <c r="P164" s="17" t="s">
        <v>422</v>
      </c>
      <c r="Q164" s="17" t="n">
        <v>9988</v>
      </c>
      <c r="R164" s="251" t="n">
        <v>250</v>
      </c>
      <c r="S164" s="251" t="n">
        <v>100</v>
      </c>
      <c r="T164" s="251"/>
      <c r="U164" s="251" t="n">
        <v>200</v>
      </c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J165" s="251"/>
      <c r="L165" s="16" t="n">
        <v>45280</v>
      </c>
      <c r="M165" s="17" t="s">
        <v>585</v>
      </c>
      <c r="N165" s="17" t="s">
        <v>586</v>
      </c>
      <c r="O165" s="17" t="s">
        <v>569</v>
      </c>
      <c r="P165" s="17" t="s">
        <v>587</v>
      </c>
      <c r="Q165" s="17" t="n">
        <v>102856</v>
      </c>
      <c r="R165" s="251" t="n">
        <v>250</v>
      </c>
      <c r="S165" s="251"/>
      <c r="T165" s="251"/>
      <c r="U165" s="251" t="n">
        <v>250</v>
      </c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J166" s="251"/>
      <c r="L166" s="16" t="n">
        <v>45280</v>
      </c>
      <c r="M166" s="17" t="s">
        <v>121</v>
      </c>
      <c r="N166" s="17" t="s">
        <v>50</v>
      </c>
      <c r="O166" s="17" t="s">
        <v>513</v>
      </c>
      <c r="P166" s="17" t="s">
        <v>56</v>
      </c>
      <c r="Q166" s="17"/>
      <c r="R166" s="251" t="n">
        <v>140</v>
      </c>
      <c r="S166" s="251"/>
      <c r="T166" s="251"/>
      <c r="U166" s="251" t="n">
        <v>140</v>
      </c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J167" s="251"/>
      <c r="L167" s="16" t="n">
        <v>45281</v>
      </c>
      <c r="M167" s="17" t="s">
        <v>121</v>
      </c>
      <c r="N167" s="17" t="s">
        <v>50</v>
      </c>
      <c r="O167" s="17" t="s">
        <v>513</v>
      </c>
      <c r="P167" s="17" t="s">
        <v>56</v>
      </c>
      <c r="Q167" s="17"/>
      <c r="R167" s="251" t="n">
        <v>140</v>
      </c>
      <c r="S167" s="251"/>
      <c r="T167" s="251"/>
      <c r="U167" s="251" t="n">
        <v>140</v>
      </c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251"/>
      <c r="H168" s="251"/>
      <c r="I168" s="251"/>
      <c r="J168" s="251"/>
      <c r="L168" s="16" t="n">
        <v>45281</v>
      </c>
      <c r="M168" s="17" t="s">
        <v>115</v>
      </c>
      <c r="N168" s="17" t="s">
        <v>45</v>
      </c>
      <c r="O168" s="17" t="s">
        <v>513</v>
      </c>
      <c r="P168" s="17" t="s">
        <v>56</v>
      </c>
      <c r="Q168" s="17"/>
      <c r="R168" s="251" t="n">
        <v>140</v>
      </c>
      <c r="S168" s="251"/>
      <c r="T168" s="251"/>
      <c r="U168" s="251" t="n">
        <v>140</v>
      </c>
    </row>
    <row r="169" customFormat="false" ht="15" hidden="false" customHeight="false" outlineLevel="0" collapsed="false">
      <c r="A169" s="17"/>
      <c r="B169" s="17"/>
      <c r="C169" s="17"/>
      <c r="D169" s="17"/>
      <c r="E169" s="17"/>
      <c r="F169" s="17"/>
      <c r="G169" s="251"/>
      <c r="H169" s="251"/>
      <c r="I169" s="251"/>
      <c r="J169" s="251"/>
      <c r="L169" s="86" t="n">
        <v>45281</v>
      </c>
      <c r="M169" s="17" t="s">
        <v>111</v>
      </c>
      <c r="N169" s="17" t="s">
        <v>113</v>
      </c>
      <c r="O169" s="17" t="s">
        <v>588</v>
      </c>
      <c r="P169" s="17" t="s">
        <v>589</v>
      </c>
      <c r="Q169" s="17"/>
      <c r="R169" s="251" t="n">
        <v>320</v>
      </c>
      <c r="S169" s="251"/>
      <c r="T169" s="251"/>
      <c r="U169" s="251" t="n">
        <v>310</v>
      </c>
    </row>
    <row r="170" customFormat="false" ht="15" hidden="false" customHeight="false" outlineLevel="0" collapsed="false">
      <c r="A170" s="17"/>
      <c r="B170" s="17"/>
      <c r="C170" s="17"/>
      <c r="D170" s="17"/>
      <c r="E170" s="17"/>
      <c r="F170" s="17"/>
      <c r="G170" s="251"/>
      <c r="H170" s="251"/>
      <c r="I170" s="251"/>
      <c r="J170" s="251"/>
      <c r="L170" s="17" t="s">
        <v>417</v>
      </c>
      <c r="M170" s="17" t="s">
        <v>99</v>
      </c>
      <c r="N170" s="17" t="s">
        <v>38</v>
      </c>
      <c r="O170" s="17" t="s">
        <v>561</v>
      </c>
      <c r="P170" s="17" t="s">
        <v>590</v>
      </c>
      <c r="Q170" s="17"/>
      <c r="R170" s="251" t="n">
        <v>150</v>
      </c>
      <c r="S170" s="251"/>
      <c r="T170" s="251"/>
      <c r="U170" s="251" t="n">
        <v>140</v>
      </c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251"/>
      <c r="H171" s="251"/>
      <c r="I171" s="251"/>
      <c r="J171" s="251"/>
      <c r="L171" s="17" t="s">
        <v>417</v>
      </c>
      <c r="M171" s="17" t="s">
        <v>144</v>
      </c>
      <c r="N171" s="17" t="s">
        <v>24</v>
      </c>
      <c r="O171" s="17" t="s">
        <v>543</v>
      </c>
      <c r="P171" s="17" t="s">
        <v>88</v>
      </c>
      <c r="Q171" s="17" t="n">
        <v>174992</v>
      </c>
      <c r="R171" s="251" t="n">
        <v>114</v>
      </c>
      <c r="S171" s="251"/>
      <c r="T171" s="251"/>
      <c r="U171" s="251" t="n">
        <v>110</v>
      </c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17"/>
      <c r="G172" s="251"/>
      <c r="H172" s="251"/>
      <c r="I172" s="251"/>
      <c r="J172" s="251"/>
      <c r="L172" s="17" t="s">
        <v>417</v>
      </c>
      <c r="M172" s="17" t="s">
        <v>591</v>
      </c>
      <c r="N172" s="17" t="s">
        <v>50</v>
      </c>
      <c r="O172" s="17" t="s">
        <v>543</v>
      </c>
      <c r="P172" s="17" t="s">
        <v>88</v>
      </c>
      <c r="Q172" s="17" t="n">
        <v>174991</v>
      </c>
      <c r="R172" s="251" t="n">
        <v>114</v>
      </c>
      <c r="S172" s="251"/>
      <c r="T172" s="251"/>
      <c r="U172" s="251" t="n">
        <v>110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17"/>
      <c r="G173" s="251"/>
      <c r="H173" s="251"/>
      <c r="I173" s="251"/>
      <c r="J173" s="251"/>
      <c r="L173" s="17" t="s">
        <v>220</v>
      </c>
      <c r="M173" s="17" t="s">
        <v>186</v>
      </c>
      <c r="N173" s="17" t="s">
        <v>60</v>
      </c>
      <c r="O173" s="17" t="s">
        <v>592</v>
      </c>
      <c r="P173" s="17" t="s">
        <v>435</v>
      </c>
      <c r="Q173" s="17"/>
      <c r="R173" s="251" t="n">
        <v>220</v>
      </c>
      <c r="S173" s="251"/>
      <c r="T173" s="251"/>
      <c r="U173" s="251" t="n">
        <v>200</v>
      </c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17"/>
      <c r="G174" s="251"/>
      <c r="H174" s="251"/>
      <c r="I174" s="251"/>
      <c r="J174" s="251"/>
      <c r="L174" s="17" t="s">
        <v>220</v>
      </c>
      <c r="M174" s="17" t="s">
        <v>591</v>
      </c>
      <c r="N174" s="17" t="s">
        <v>50</v>
      </c>
      <c r="O174" s="17" t="s">
        <v>513</v>
      </c>
      <c r="P174" s="17" t="s">
        <v>88</v>
      </c>
      <c r="Q174" s="17"/>
      <c r="R174" s="251" t="n">
        <v>120</v>
      </c>
      <c r="S174" s="251"/>
      <c r="T174" s="251"/>
      <c r="U174" s="251" t="n">
        <v>115</v>
      </c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17"/>
      <c r="G175" s="251"/>
      <c r="H175" s="251"/>
      <c r="I175" s="251"/>
      <c r="J175" s="251"/>
      <c r="L175" s="17" t="s">
        <v>220</v>
      </c>
      <c r="M175" s="17" t="s">
        <v>115</v>
      </c>
      <c r="N175" s="17" t="s">
        <v>45</v>
      </c>
      <c r="O175" s="17" t="s">
        <v>513</v>
      </c>
      <c r="P175" s="17" t="s">
        <v>88</v>
      </c>
      <c r="Q175" s="17"/>
      <c r="R175" s="251" t="n">
        <v>120</v>
      </c>
      <c r="S175" s="251"/>
      <c r="T175" s="251"/>
      <c r="U175" s="251" t="n">
        <v>115</v>
      </c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251"/>
      <c r="H176" s="251"/>
      <c r="I176" s="251"/>
      <c r="J176" s="251"/>
      <c r="L176" s="17" t="s">
        <v>225</v>
      </c>
      <c r="M176" s="17" t="s">
        <v>99</v>
      </c>
      <c r="N176" s="17" t="s">
        <v>38</v>
      </c>
      <c r="O176" s="17" t="s">
        <v>561</v>
      </c>
      <c r="P176" s="17" t="s">
        <v>562</v>
      </c>
      <c r="Q176" s="17"/>
      <c r="R176" s="251" t="n">
        <v>150</v>
      </c>
      <c r="S176" s="251"/>
      <c r="T176" s="251"/>
      <c r="U176" s="251" t="n">
        <v>140</v>
      </c>
    </row>
    <row r="177" customFormat="false" ht="15" hidden="false" customHeight="false" outlineLevel="0" collapsed="false">
      <c r="A177" s="17"/>
      <c r="B177" s="17"/>
      <c r="C177" s="17"/>
      <c r="D177" s="17"/>
      <c r="E177" s="17"/>
      <c r="F177" s="17"/>
      <c r="G177" s="251"/>
      <c r="H177" s="251"/>
      <c r="I177" s="251"/>
      <c r="J177" s="251"/>
      <c r="L177" s="17" t="s">
        <v>225</v>
      </c>
      <c r="M177" s="17" t="s">
        <v>173</v>
      </c>
      <c r="N177" s="17" t="s">
        <v>123</v>
      </c>
      <c r="O177" s="17" t="s">
        <v>543</v>
      </c>
      <c r="P177" s="17" t="s">
        <v>88</v>
      </c>
      <c r="Q177" s="17" t="n">
        <v>175180</v>
      </c>
      <c r="R177" s="251" t="n">
        <v>114</v>
      </c>
      <c r="S177" s="251"/>
      <c r="T177" s="251"/>
      <c r="U177" s="251" t="n">
        <v>110</v>
      </c>
    </row>
    <row r="178" customFormat="false" ht="15" hidden="false" customHeight="false" outlineLevel="0" collapsed="false">
      <c r="A178" s="17"/>
      <c r="B178" s="17"/>
      <c r="C178" s="17"/>
      <c r="D178" s="17"/>
      <c r="E178" s="17"/>
      <c r="F178" s="17"/>
      <c r="G178" s="251"/>
      <c r="H178" s="251"/>
      <c r="I178" s="251"/>
      <c r="J178" s="251"/>
      <c r="L178" s="17" t="s">
        <v>225</v>
      </c>
      <c r="M178" s="17" t="s">
        <v>144</v>
      </c>
      <c r="N178" s="17" t="s">
        <v>24</v>
      </c>
      <c r="O178" s="17" t="s">
        <v>543</v>
      </c>
      <c r="P178" s="17" t="s">
        <v>88</v>
      </c>
      <c r="Q178" s="17" t="n">
        <v>175178</v>
      </c>
      <c r="R178" s="251" t="n">
        <v>114</v>
      </c>
      <c r="S178" s="251"/>
      <c r="T178" s="251"/>
      <c r="U178" s="251" t="n">
        <v>110</v>
      </c>
    </row>
    <row r="179" customFormat="false" ht="15" hidden="false" customHeight="false" outlineLevel="0" collapsed="false">
      <c r="A179" s="17"/>
      <c r="B179" s="17"/>
      <c r="C179" s="17"/>
      <c r="D179" s="17"/>
      <c r="E179" s="17"/>
      <c r="F179" s="17"/>
      <c r="G179" s="251"/>
      <c r="H179" s="251"/>
      <c r="I179" s="251"/>
      <c r="J179" s="251"/>
      <c r="L179" s="17"/>
      <c r="M179" s="17"/>
      <c r="N179" s="17"/>
      <c r="O179" s="17"/>
      <c r="P179" s="17"/>
      <c r="Q179" s="17"/>
      <c r="R179" s="251"/>
      <c r="S179" s="251"/>
      <c r="T179" s="251"/>
      <c r="U179" s="251"/>
    </row>
    <row r="180" customFormat="false" ht="15" hidden="false" customHeight="false" outlineLevel="0" collapsed="false">
      <c r="A180" s="17"/>
      <c r="B180" s="17"/>
      <c r="C180" s="17"/>
      <c r="D180" s="17"/>
      <c r="E180" s="17"/>
      <c r="F180" s="17"/>
      <c r="G180" s="251"/>
      <c r="H180" s="251"/>
      <c r="I180" s="251"/>
      <c r="J180" s="251"/>
      <c r="L180" s="17"/>
      <c r="M180" s="17"/>
      <c r="N180" s="17"/>
      <c r="O180" s="17"/>
      <c r="P180" s="17"/>
      <c r="Q180" s="17"/>
      <c r="R180" s="251"/>
      <c r="S180" s="251"/>
      <c r="T180" s="251"/>
      <c r="U180" s="251"/>
    </row>
    <row r="181" customFormat="false" ht="15" hidden="false" customHeight="false" outlineLevel="0" collapsed="false">
      <c r="G181" s="76"/>
      <c r="H181" s="76"/>
      <c r="I181" s="76"/>
      <c r="J181" s="76"/>
      <c r="R181" s="76"/>
      <c r="S181" s="76"/>
      <c r="T181" s="76"/>
      <c r="U181" s="76"/>
    </row>
    <row r="182" customFormat="false" ht="15" hidden="false" customHeight="false" outlineLevel="0" collapsed="false">
      <c r="F182" s="22" t="s">
        <v>13</v>
      </c>
      <c r="G182" s="22" t="n">
        <f aca="false">SUM(G154:G181)</f>
        <v>1824</v>
      </c>
      <c r="H182" s="22" t="n">
        <f aca="false">SUM(H168:H181)</f>
        <v>0</v>
      </c>
      <c r="I182" s="22"/>
      <c r="J182" s="22" t="n">
        <f aca="false">SUM(J154:J181)</f>
        <v>1700</v>
      </c>
      <c r="Q182" s="22" t="s">
        <v>13</v>
      </c>
      <c r="R182" s="22" t="n">
        <f aca="false">SUM(R154:R181)</f>
        <v>4534</v>
      </c>
      <c r="S182" s="22" t="n">
        <f aca="false">SUM(S168:S181)</f>
        <v>0</v>
      </c>
      <c r="T182" s="22"/>
      <c r="U182" s="22" t="n">
        <f aca="false">SUM(U154:U181)</f>
        <v>4210</v>
      </c>
    </row>
    <row r="183" customFormat="false" ht="15" hidden="false" customHeight="false" outlineLevel="0" collapsed="false">
      <c r="F183" s="22" t="s">
        <v>16</v>
      </c>
      <c r="G183" s="22" t="n">
        <f aca="false">G182*0.99</f>
        <v>1805.76</v>
      </c>
      <c r="H183" s="19"/>
      <c r="I183" s="19"/>
      <c r="J183" s="19"/>
      <c r="Q183" s="22" t="s">
        <v>16</v>
      </c>
      <c r="R183" s="22" t="n">
        <f aca="false">R182*0.99</f>
        <v>4488.66</v>
      </c>
      <c r="S183" s="19"/>
      <c r="T183" s="19"/>
      <c r="U183" s="19"/>
    </row>
    <row r="184" customFormat="false" ht="15.75" hidden="false" customHeight="false" outlineLevel="0" collapsed="false">
      <c r="F184" s="26" t="s">
        <v>17</v>
      </c>
      <c r="G184" s="26"/>
      <c r="H184" s="26"/>
      <c r="I184" s="261"/>
      <c r="J184" s="211" t="n">
        <f aca="false">G183-J182</f>
        <v>105.76</v>
      </c>
      <c r="Q184" s="26" t="s">
        <v>17</v>
      </c>
      <c r="R184" s="26"/>
      <c r="S184" s="26"/>
      <c r="T184" s="261"/>
      <c r="U184" s="211" t="n">
        <f aca="false">R183-U182</f>
        <v>278.66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5" min="5" style="0" width="15.29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O1" s="259" t="s">
        <v>1</v>
      </c>
      <c r="P1" s="259"/>
      <c r="Q1" s="259"/>
      <c r="R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437</v>
      </c>
      <c r="I2" s="260" t="s">
        <v>508</v>
      </c>
      <c r="J2" s="5" t="s">
        <v>509</v>
      </c>
      <c r="K2" s="276" t="s">
        <v>593</v>
      </c>
      <c r="M2" s="5" t="s">
        <v>228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437</v>
      </c>
      <c r="U2" s="260" t="s">
        <v>508</v>
      </c>
      <c r="V2" s="5" t="s">
        <v>509</v>
      </c>
    </row>
    <row r="3" customFormat="false" ht="18.75" hidden="false" customHeight="false" outlineLevel="0" collapsed="false">
      <c r="A3" s="86" t="n">
        <v>45295</v>
      </c>
      <c r="B3" s="17" t="s">
        <v>122</v>
      </c>
      <c r="C3" s="17" t="s">
        <v>123</v>
      </c>
      <c r="D3" s="17" t="s">
        <v>594</v>
      </c>
      <c r="E3" s="251" t="s">
        <v>595</v>
      </c>
      <c r="F3" s="251"/>
      <c r="G3" s="251" t="n">
        <v>220</v>
      </c>
      <c r="H3" s="251" t="n">
        <v>110</v>
      </c>
      <c r="I3" s="262"/>
      <c r="J3" s="251" t="n">
        <v>200</v>
      </c>
      <c r="K3" s="277" t="n">
        <v>841</v>
      </c>
      <c r="M3" s="16"/>
      <c r="N3" s="17"/>
      <c r="O3" s="17"/>
      <c r="P3" s="17"/>
      <c r="Q3" s="17"/>
      <c r="R3" s="17"/>
      <c r="S3" s="251"/>
      <c r="T3" s="251"/>
      <c r="U3" s="262"/>
      <c r="V3" s="251"/>
    </row>
    <row r="4" customFormat="false" ht="18.75" hidden="false" customHeight="false" outlineLevel="0" collapsed="false">
      <c r="A4" s="16" t="n">
        <v>45299</v>
      </c>
      <c r="B4" s="17" t="s">
        <v>99</v>
      </c>
      <c r="C4" s="17" t="s">
        <v>38</v>
      </c>
      <c r="D4" s="17" t="s">
        <v>594</v>
      </c>
      <c r="E4" s="17" t="s">
        <v>595</v>
      </c>
      <c r="F4" s="17"/>
      <c r="G4" s="251" t="n">
        <v>220</v>
      </c>
      <c r="H4" s="251" t="n">
        <v>120</v>
      </c>
      <c r="I4" s="262"/>
      <c r="J4" s="251" t="n">
        <v>200</v>
      </c>
      <c r="K4" s="277" t="n">
        <v>841</v>
      </c>
      <c r="M4" s="16"/>
      <c r="N4" s="17"/>
      <c r="O4" s="17"/>
      <c r="P4" s="17"/>
      <c r="Q4" s="17"/>
      <c r="R4" s="17"/>
      <c r="S4" s="251"/>
      <c r="T4" s="251"/>
      <c r="U4" s="262"/>
      <c r="V4" s="251"/>
    </row>
    <row r="5" customFormat="false" ht="15" hidden="false" customHeight="false" outlineLevel="0" collapsed="false">
      <c r="A5" s="16" t="n">
        <v>45299</v>
      </c>
      <c r="B5" s="17" t="s">
        <v>79</v>
      </c>
      <c r="C5" s="17" t="s">
        <v>33</v>
      </c>
      <c r="D5" s="17" t="s">
        <v>596</v>
      </c>
      <c r="E5" s="17" t="s">
        <v>595</v>
      </c>
      <c r="F5" s="17"/>
      <c r="G5" s="251" t="n">
        <v>220</v>
      </c>
      <c r="H5" s="251" t="n">
        <v>120</v>
      </c>
      <c r="I5" s="251"/>
      <c r="J5" s="251" t="n">
        <v>200</v>
      </c>
      <c r="K5" s="277" t="n">
        <v>841</v>
      </c>
      <c r="M5" s="16"/>
      <c r="N5" s="17"/>
      <c r="O5" s="17"/>
      <c r="P5" s="17"/>
      <c r="Q5" s="17"/>
      <c r="R5" s="17"/>
      <c r="S5" s="251"/>
      <c r="T5" s="251"/>
      <c r="U5" s="251"/>
      <c r="V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K6" s="278"/>
      <c r="M6" s="16"/>
      <c r="N6" s="17"/>
      <c r="O6" s="17"/>
      <c r="P6" s="17"/>
      <c r="Q6" s="17"/>
      <c r="R6" s="17"/>
      <c r="S6" s="251"/>
      <c r="T6" s="251"/>
      <c r="U6" s="251"/>
      <c r="V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K7" s="278"/>
      <c r="M7" s="16"/>
      <c r="N7" s="17"/>
      <c r="O7" s="17"/>
      <c r="P7" s="17"/>
      <c r="Q7" s="17"/>
      <c r="R7" s="17"/>
      <c r="S7" s="251"/>
      <c r="T7" s="251"/>
      <c r="U7" s="251"/>
      <c r="V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K8" s="278"/>
      <c r="M8" s="16"/>
      <c r="N8" s="17"/>
      <c r="O8" s="17"/>
      <c r="P8" s="17"/>
      <c r="Q8" s="17"/>
      <c r="R8" s="17"/>
      <c r="S8" s="251"/>
      <c r="T8" s="251"/>
      <c r="U8" s="251"/>
      <c r="V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K9" s="278"/>
      <c r="M9" s="16"/>
      <c r="N9" s="17"/>
      <c r="O9" s="17"/>
      <c r="P9" s="17"/>
      <c r="Q9" s="17"/>
      <c r="R9" s="17"/>
      <c r="S9" s="251"/>
      <c r="T9" s="251"/>
      <c r="U9" s="251"/>
      <c r="V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K10" s="278"/>
      <c r="M10" s="16"/>
      <c r="N10" s="17"/>
      <c r="O10" s="17"/>
      <c r="P10" s="17"/>
      <c r="Q10" s="17"/>
      <c r="R10" s="17"/>
      <c r="S10" s="251"/>
      <c r="T10" s="251"/>
      <c r="U10" s="251"/>
      <c r="V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K11" s="278"/>
      <c r="M11" s="16"/>
      <c r="N11" s="17"/>
      <c r="O11" s="17"/>
      <c r="P11" s="17"/>
      <c r="Q11" s="17"/>
      <c r="R11" s="17"/>
      <c r="S11" s="251"/>
      <c r="T11" s="251"/>
      <c r="U11" s="251"/>
      <c r="V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K12" s="278"/>
      <c r="M12" s="16"/>
      <c r="N12" s="17"/>
      <c r="O12" s="17"/>
      <c r="P12" s="17"/>
      <c r="Q12" s="17"/>
      <c r="R12" s="17"/>
      <c r="S12" s="251"/>
      <c r="T12" s="251"/>
      <c r="U12" s="251"/>
      <c r="V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K13" s="278"/>
      <c r="M13" s="16"/>
      <c r="N13" s="17"/>
      <c r="O13" s="17"/>
      <c r="P13" s="17"/>
      <c r="Q13" s="17"/>
      <c r="R13" s="17"/>
      <c r="S13" s="251"/>
      <c r="T13" s="251"/>
      <c r="U13" s="251"/>
      <c r="V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K14" s="278"/>
      <c r="M14" s="16"/>
      <c r="N14" s="17"/>
      <c r="O14" s="17"/>
      <c r="P14" s="17"/>
      <c r="Q14" s="17"/>
      <c r="R14" s="17"/>
      <c r="S14" s="251"/>
      <c r="T14" s="251"/>
      <c r="U14" s="251"/>
      <c r="V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K15" s="278"/>
      <c r="M15" s="16"/>
      <c r="N15" s="17"/>
      <c r="O15" s="17"/>
      <c r="P15" s="17"/>
      <c r="Q15" s="17"/>
      <c r="R15" s="17"/>
      <c r="S15" s="251"/>
      <c r="T15" s="251"/>
      <c r="U15" s="251"/>
      <c r="V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K16" s="278"/>
      <c r="M16" s="16"/>
      <c r="N16" s="17"/>
      <c r="O16" s="17"/>
      <c r="P16" s="17"/>
      <c r="Q16" s="17"/>
      <c r="R16" s="17"/>
      <c r="S16" s="251"/>
      <c r="T16" s="251"/>
      <c r="U16" s="251"/>
      <c r="V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K17" s="278"/>
      <c r="M17" s="16"/>
      <c r="N17" s="17"/>
      <c r="O17" s="17"/>
      <c r="P17" s="17"/>
      <c r="Q17" s="17"/>
      <c r="R17" s="17"/>
      <c r="S17" s="251"/>
      <c r="T17" s="251"/>
      <c r="U17" s="251"/>
      <c r="V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K18" s="278"/>
      <c r="M18" s="17"/>
      <c r="N18" s="17"/>
      <c r="O18" s="17"/>
      <c r="P18" s="17"/>
      <c r="Q18" s="17"/>
      <c r="R18" s="17"/>
      <c r="S18" s="251"/>
      <c r="T18" s="251"/>
      <c r="U18" s="251"/>
      <c r="V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K19" s="278"/>
      <c r="M19" s="17"/>
      <c r="N19" s="17"/>
      <c r="O19" s="17"/>
      <c r="P19" s="17"/>
      <c r="Q19" s="17"/>
      <c r="R19" s="17"/>
      <c r="S19" s="251"/>
      <c r="T19" s="251"/>
      <c r="U19" s="251"/>
      <c r="V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K20" s="278"/>
      <c r="M20" s="17"/>
      <c r="N20" s="17"/>
      <c r="O20" s="17"/>
      <c r="P20" s="17"/>
      <c r="Q20" s="17"/>
      <c r="R20" s="17"/>
      <c r="S20" s="251"/>
      <c r="T20" s="251"/>
      <c r="U20" s="251"/>
      <c r="V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K21" s="278"/>
      <c r="M21" s="17"/>
      <c r="N21" s="17"/>
      <c r="O21" s="17"/>
      <c r="P21" s="17"/>
      <c r="Q21" s="17"/>
      <c r="R21" s="17"/>
      <c r="S21" s="251"/>
      <c r="T21" s="251"/>
      <c r="U21" s="251"/>
      <c r="V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K22" s="278"/>
      <c r="M22" s="17"/>
      <c r="N22" s="17"/>
      <c r="O22" s="17"/>
      <c r="P22" s="17"/>
      <c r="Q22" s="17"/>
      <c r="R22" s="17"/>
      <c r="S22" s="251"/>
      <c r="T22" s="251"/>
      <c r="U22" s="251"/>
      <c r="V22" s="251"/>
    </row>
    <row r="23" customFormat="false" ht="15" hidden="false" customHeight="false" outlineLevel="0" collapsed="false">
      <c r="G23" s="76"/>
      <c r="H23" s="76"/>
      <c r="I23" s="76"/>
      <c r="J23" s="76"/>
      <c r="K23" s="76"/>
      <c r="S23" s="76"/>
      <c r="T23" s="76"/>
      <c r="U23" s="76"/>
      <c r="V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660</v>
      </c>
      <c r="H24" s="22" t="n">
        <f aca="false">SUM(H17:H23)</f>
        <v>0</v>
      </c>
      <c r="I24" s="22"/>
      <c r="J24" s="22" t="n">
        <f aca="false">SUM(J3:J23)</f>
        <v>600</v>
      </c>
      <c r="K24" s="279"/>
      <c r="R24" s="22" t="s">
        <v>13</v>
      </c>
      <c r="S24" s="22" t="n">
        <f aca="false">SUM(S3:S23)</f>
        <v>0</v>
      </c>
      <c r="T24" s="22" t="n">
        <f aca="false">SUM(T17:T23)</f>
        <v>0</v>
      </c>
      <c r="U24" s="22"/>
      <c r="V24" s="22" t="n">
        <f aca="false">SUM(V3:V23)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653.4</v>
      </c>
      <c r="H25" s="19"/>
      <c r="I25" s="19"/>
      <c r="J25" s="19"/>
      <c r="K25" s="280"/>
      <c r="R25" s="22" t="s">
        <v>16</v>
      </c>
      <c r="S25" s="22" t="n">
        <f aca="false">S24*0.99</f>
        <v>0</v>
      </c>
      <c r="T25" s="19"/>
      <c r="U25" s="19"/>
      <c r="V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53.4</v>
      </c>
      <c r="K26" s="281"/>
      <c r="R26" s="26" t="s">
        <v>17</v>
      </c>
      <c r="S26" s="26"/>
      <c r="T26" s="26"/>
      <c r="U26" s="261"/>
      <c r="V26" s="211" t="n">
        <f aca="false">S25-V24</f>
        <v>0</v>
      </c>
    </row>
  </sheetData>
  <mergeCells count="4">
    <mergeCell ref="C1:F1"/>
    <mergeCell ref="O1:R1"/>
    <mergeCell ref="F26:H26"/>
    <mergeCell ref="R26:T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6" activeCellId="0" sqref="F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"/>
    <col collapsed="false" customWidth="true" hidden="false" outlineLevel="0" max="3" min="3" style="0" width="11.86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283</v>
      </c>
      <c r="J2" s="5" t="s">
        <v>496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370</v>
      </c>
      <c r="T2" s="260" t="s">
        <v>283</v>
      </c>
      <c r="U2" s="5" t="s">
        <v>496</v>
      </c>
    </row>
    <row r="3" customFormat="false" ht="15" hidden="false" customHeight="false" outlineLevel="0" collapsed="false">
      <c r="A3" s="16" t="n">
        <v>45295</v>
      </c>
      <c r="B3" s="17" t="s">
        <v>164</v>
      </c>
      <c r="C3" s="17" t="s">
        <v>58</v>
      </c>
      <c r="D3" s="17" t="s">
        <v>597</v>
      </c>
      <c r="E3" s="17" t="s">
        <v>598</v>
      </c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17"/>
      <c r="T3" s="251"/>
      <c r="U3" s="251"/>
    </row>
    <row r="4" customFormat="false" ht="15" hidden="false" customHeight="false" outlineLevel="0" collapsed="false">
      <c r="A4" s="16" t="n">
        <v>45295</v>
      </c>
      <c r="B4" s="17" t="s">
        <v>144</v>
      </c>
      <c r="C4" s="17" t="s">
        <v>24</v>
      </c>
      <c r="D4" s="17" t="s">
        <v>597</v>
      </c>
      <c r="E4" s="17" t="s">
        <v>599</v>
      </c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17"/>
      <c r="T4" s="251"/>
      <c r="U4" s="251"/>
    </row>
    <row r="5" customFormat="false" ht="15" hidden="false" customHeight="false" outlineLevel="0" collapsed="false">
      <c r="A5" s="16" t="s">
        <v>600</v>
      </c>
      <c r="B5" s="17" t="s">
        <v>121</v>
      </c>
      <c r="C5" s="17" t="s">
        <v>50</v>
      </c>
      <c r="D5" s="17" t="s">
        <v>597</v>
      </c>
      <c r="E5" s="17" t="s">
        <v>416</v>
      </c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 t="s">
        <v>514</v>
      </c>
      <c r="B6" s="17" t="s">
        <v>121</v>
      </c>
      <c r="C6" s="17" t="s">
        <v>50</v>
      </c>
      <c r="D6" s="17" t="s">
        <v>601</v>
      </c>
      <c r="E6" s="17" t="s">
        <v>602</v>
      </c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603</v>
      </c>
      <c r="R25" s="22" t="n">
        <f aca="false">R24*0.95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6.25" hidden="false" customHeight="false" outlineLevel="0" collapsed="false">
      <c r="C30" s="259" t="s">
        <v>498</v>
      </c>
      <c r="D30" s="259"/>
      <c r="E30" s="259"/>
      <c r="F30" s="259"/>
      <c r="H30" s="282" t="s">
        <v>604</v>
      </c>
      <c r="I30" s="282" t="n">
        <v>544</v>
      </c>
      <c r="N30" s="259" t="s">
        <v>19</v>
      </c>
      <c r="O30" s="259"/>
      <c r="P30" s="259"/>
      <c r="Q30" s="259"/>
      <c r="R30" s="283" t="n">
        <v>562</v>
      </c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477</v>
      </c>
      <c r="I31" s="260" t="s">
        <v>283</v>
      </c>
      <c r="J31" s="5" t="s">
        <v>496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477</v>
      </c>
      <c r="T31" s="260" t="s">
        <v>283</v>
      </c>
      <c r="U31" s="5" t="s">
        <v>496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  <c r="W32" s="1"/>
      <c r="AC32" s="76"/>
      <c r="AD32" s="76"/>
      <c r="AE32" s="76"/>
      <c r="AF32" s="76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1"/>
      <c r="AC33" s="76"/>
      <c r="AD33" s="76"/>
      <c r="AE33" s="76"/>
      <c r="AF33" s="76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  <c r="W34" s="1"/>
      <c r="AC34" s="76"/>
      <c r="AD34" s="76"/>
      <c r="AE34" s="76"/>
      <c r="AF34" s="76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  <c r="W35" s="1"/>
      <c r="AC35" s="76"/>
      <c r="AD35" s="76"/>
      <c r="AE35" s="76"/>
      <c r="AF35" s="76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  <c r="W36" s="1"/>
      <c r="AC36" s="76"/>
      <c r="AD36" s="76"/>
      <c r="AE36" s="76"/>
      <c r="AF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  <c r="W37" s="1"/>
      <c r="AC37" s="76"/>
      <c r="AD37" s="76"/>
      <c r="AE37" s="76"/>
      <c r="AF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"/>
      <c r="AC38" s="76"/>
      <c r="AD38" s="76"/>
      <c r="AE38" s="76"/>
      <c r="AF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  <c r="AC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G53*0.95</f>
        <v>0</v>
      </c>
      <c r="H54" s="19"/>
      <c r="I54" s="19"/>
      <c r="J54" s="19"/>
      <c r="Q54" s="22" t="s">
        <v>16</v>
      </c>
      <c r="R54" s="22" t="n">
        <f aca="false">R53*0.95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477</v>
      </c>
      <c r="I60" s="260" t="s">
        <v>11</v>
      </c>
      <c r="J60" s="5" t="s">
        <v>496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477</v>
      </c>
      <c r="T60" s="260" t="s">
        <v>283</v>
      </c>
      <c r="U60" s="5" t="s">
        <v>496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17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17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284"/>
      <c r="E63" s="17"/>
      <c r="F63" s="17"/>
      <c r="G63" s="251"/>
      <c r="H63" s="251"/>
      <c r="I63" s="17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17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17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17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G82*0.95</f>
        <v>0</v>
      </c>
      <c r="H83" s="19"/>
      <c r="I83" s="19"/>
      <c r="J83" s="19"/>
      <c r="Q83" s="22" t="s">
        <v>16</v>
      </c>
      <c r="R83" s="22" t="n">
        <f aca="false">R82*0.95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477</v>
      </c>
      <c r="I88" s="260" t="s">
        <v>283</v>
      </c>
      <c r="J88" s="5" t="s">
        <v>496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477</v>
      </c>
      <c r="T88" s="260" t="s">
        <v>11</v>
      </c>
      <c r="U88" s="5" t="s">
        <v>496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17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17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17"/>
      <c r="U91" s="251"/>
      <c r="V91" s="285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R110*0.95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477</v>
      </c>
      <c r="I116" s="260" t="s">
        <v>283</v>
      </c>
      <c r="J116" s="5" t="s">
        <v>496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477</v>
      </c>
      <c r="T116" s="260" t="s">
        <v>11</v>
      </c>
      <c r="U116" s="5" t="s">
        <v>496</v>
      </c>
    </row>
    <row r="117" customFormat="false" ht="15" hidden="false" customHeight="false" outlineLevel="0" collapsed="false">
      <c r="A117" s="16" t="n">
        <v>45174</v>
      </c>
      <c r="B117" s="17" t="s">
        <v>49</v>
      </c>
      <c r="C117" s="17" t="s">
        <v>50</v>
      </c>
      <c r="D117" s="17" t="s">
        <v>605</v>
      </c>
      <c r="E117" s="17" t="s">
        <v>602</v>
      </c>
      <c r="F117" s="17"/>
      <c r="G117" s="251" t="n">
        <v>380</v>
      </c>
      <c r="H117" s="251"/>
      <c r="I117" s="253" t="n">
        <v>756</v>
      </c>
      <c r="J117" s="251" t="n">
        <v>350</v>
      </c>
      <c r="L117" s="16" t="n">
        <v>45210</v>
      </c>
      <c r="M117" s="17" t="s">
        <v>170</v>
      </c>
      <c r="N117" s="17" t="s">
        <v>50</v>
      </c>
      <c r="O117" s="17" t="s">
        <v>606</v>
      </c>
      <c r="P117" s="17" t="s">
        <v>88</v>
      </c>
      <c r="Q117" s="17"/>
      <c r="R117" s="251" t="n">
        <v>150</v>
      </c>
      <c r="S117" s="251"/>
      <c r="T117" s="17" t="n">
        <v>807</v>
      </c>
      <c r="U117" s="251" t="n">
        <v>130</v>
      </c>
    </row>
    <row r="118" customFormat="false" ht="15" hidden="false" customHeight="false" outlineLevel="0" collapsed="false">
      <c r="A118" s="16" t="n">
        <v>45175</v>
      </c>
      <c r="B118" s="17" t="s">
        <v>607</v>
      </c>
      <c r="C118" s="17" t="s">
        <v>58</v>
      </c>
      <c r="D118" s="17" t="s">
        <v>608</v>
      </c>
      <c r="E118" s="17" t="s">
        <v>26</v>
      </c>
      <c r="F118" s="17"/>
      <c r="G118" s="251" t="n">
        <v>150</v>
      </c>
      <c r="H118" s="251"/>
      <c r="I118" s="253" t="n">
        <v>756</v>
      </c>
      <c r="J118" s="251" t="n">
        <v>130</v>
      </c>
      <c r="L118" s="16" t="n">
        <v>45211</v>
      </c>
      <c r="M118" s="17" t="s">
        <v>79</v>
      </c>
      <c r="N118" s="17" t="s">
        <v>55</v>
      </c>
      <c r="O118" s="17" t="s">
        <v>606</v>
      </c>
      <c r="P118" s="17" t="s">
        <v>88</v>
      </c>
      <c r="Q118" s="17"/>
      <c r="R118" s="251" t="n">
        <v>260</v>
      </c>
      <c r="S118" s="251"/>
      <c r="T118" s="17" t="n">
        <v>807</v>
      </c>
      <c r="U118" s="251" t="n">
        <v>235</v>
      </c>
    </row>
    <row r="119" customFormat="false" ht="15" hidden="false" customHeight="false" outlineLevel="0" collapsed="false">
      <c r="A119" s="16" t="n">
        <v>45176</v>
      </c>
      <c r="B119" s="17" t="s">
        <v>49</v>
      </c>
      <c r="C119" s="17" t="s">
        <v>50</v>
      </c>
      <c r="D119" s="17" t="s">
        <v>605</v>
      </c>
      <c r="E119" s="17" t="s">
        <v>353</v>
      </c>
      <c r="F119" s="17"/>
      <c r="G119" s="251" t="n">
        <v>300</v>
      </c>
      <c r="H119" s="251"/>
      <c r="I119" s="253" t="n">
        <v>756</v>
      </c>
      <c r="J119" s="251" t="n">
        <v>250</v>
      </c>
      <c r="L119" s="16" t="n">
        <v>45223</v>
      </c>
      <c r="M119" s="17" t="s">
        <v>170</v>
      </c>
      <c r="N119" s="17" t="s">
        <v>50</v>
      </c>
      <c r="O119" s="17" t="s">
        <v>597</v>
      </c>
      <c r="P119" s="17" t="s">
        <v>609</v>
      </c>
      <c r="Q119" s="17"/>
      <c r="R119" s="251" t="n">
        <v>350</v>
      </c>
      <c r="S119" s="251" t="n">
        <v>40</v>
      </c>
      <c r="T119" s="17" t="n">
        <v>807</v>
      </c>
      <c r="U119" s="251" t="n">
        <v>320</v>
      </c>
    </row>
    <row r="120" customFormat="false" ht="15" hidden="false" customHeight="false" outlineLevel="0" collapsed="false">
      <c r="A120" s="16" t="n">
        <v>45197</v>
      </c>
      <c r="B120" s="17" t="s">
        <v>202</v>
      </c>
      <c r="C120" s="17" t="s">
        <v>33</v>
      </c>
      <c r="D120" s="17" t="s">
        <v>610</v>
      </c>
      <c r="E120" s="17" t="s">
        <v>611</v>
      </c>
      <c r="F120" s="17" t="n">
        <v>64564</v>
      </c>
      <c r="G120" s="251" t="n">
        <v>260</v>
      </c>
      <c r="H120" s="251"/>
      <c r="I120" s="253" t="n">
        <v>756</v>
      </c>
      <c r="J120" s="251" t="n">
        <v>230</v>
      </c>
      <c r="L120" s="16"/>
      <c r="M120" s="86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45197</v>
      </c>
      <c r="B121" s="17" t="s">
        <v>49</v>
      </c>
      <c r="C121" s="17" t="s">
        <v>50</v>
      </c>
      <c r="D121" s="17" t="s">
        <v>605</v>
      </c>
      <c r="E121" s="17" t="s">
        <v>609</v>
      </c>
      <c r="F121" s="17"/>
      <c r="G121" s="251" t="n">
        <v>330</v>
      </c>
      <c r="H121" s="251"/>
      <c r="I121" s="253" t="n">
        <v>756</v>
      </c>
      <c r="J121" s="251" t="n">
        <v>290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1420</v>
      </c>
      <c r="H138" s="22" t="n">
        <f aca="false">SUM(H131:H137)</f>
        <v>0</v>
      </c>
      <c r="I138" s="22"/>
      <c r="J138" s="22" t="n">
        <f aca="false">SUM(J117:J137)</f>
        <v>1250</v>
      </c>
      <c r="Q138" s="22" t="s">
        <v>13</v>
      </c>
      <c r="R138" s="22" t="n">
        <f aca="false">SUM(R117:R137)</f>
        <v>760</v>
      </c>
      <c r="S138" s="22" t="n">
        <f aca="false">SUM(S131:S137)</f>
        <v>0</v>
      </c>
      <c r="T138" s="22"/>
      <c r="U138" s="22" t="n">
        <f aca="false">SUM(U117:U137)</f>
        <v>685</v>
      </c>
    </row>
    <row r="139" customFormat="false" ht="15" hidden="false" customHeight="false" outlineLevel="0" collapsed="false">
      <c r="F139" s="22" t="s">
        <v>16</v>
      </c>
      <c r="G139" s="22" t="n">
        <f aca="false">G138*0.95</f>
        <v>1349</v>
      </c>
      <c r="H139" s="19"/>
      <c r="I139" s="19"/>
      <c r="J139" s="19"/>
      <c r="Q139" s="22" t="s">
        <v>16</v>
      </c>
      <c r="R139" s="22" t="n">
        <f aca="false">R138*0.95</f>
        <v>722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99</v>
      </c>
      <c r="Q140" s="26" t="s">
        <v>17</v>
      </c>
      <c r="R140" s="26"/>
      <c r="S140" s="26"/>
      <c r="T140" s="261"/>
      <c r="U140" s="211" t="n">
        <f aca="false">R139-U138</f>
        <v>37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477</v>
      </c>
      <c r="I144" s="260" t="s">
        <v>283</v>
      </c>
      <c r="J144" s="5" t="s">
        <v>496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477</v>
      </c>
      <c r="T144" s="260" t="s">
        <v>283</v>
      </c>
      <c r="U144" s="5" t="s">
        <v>496</v>
      </c>
    </row>
    <row r="145" customFormat="false" ht="15" hidden="false" customHeight="false" outlineLevel="0" collapsed="false">
      <c r="A145" s="16" t="n">
        <v>45238</v>
      </c>
      <c r="B145" s="86" t="s">
        <v>121</v>
      </c>
      <c r="C145" s="17" t="s">
        <v>50</v>
      </c>
      <c r="D145" s="17" t="s">
        <v>601</v>
      </c>
      <c r="E145" s="17" t="s">
        <v>612</v>
      </c>
      <c r="F145" s="17"/>
      <c r="G145" s="251" t="n">
        <v>450</v>
      </c>
      <c r="H145" s="251" t="n">
        <v>50</v>
      </c>
      <c r="I145" s="17" t="n">
        <v>807</v>
      </c>
      <c r="J145" s="251" t="n">
        <v>415</v>
      </c>
      <c r="K145" s="286" t="n">
        <v>365</v>
      </c>
      <c r="L145" s="16" t="n">
        <v>45279</v>
      </c>
      <c r="M145" s="17" t="s">
        <v>144</v>
      </c>
      <c r="N145" s="17" t="s">
        <v>24</v>
      </c>
      <c r="O145" s="17" t="s">
        <v>435</v>
      </c>
      <c r="P145" s="17" t="s">
        <v>480</v>
      </c>
      <c r="Q145" s="17" t="n">
        <v>9204</v>
      </c>
      <c r="R145" s="251"/>
      <c r="S145" s="251"/>
      <c r="T145" s="251"/>
      <c r="U145" s="251"/>
    </row>
    <row r="146" customFormat="false" ht="15" hidden="false" customHeight="false" outlineLevel="0" collapsed="false">
      <c r="A146" s="16" t="n">
        <v>45239</v>
      </c>
      <c r="B146" s="17" t="s">
        <v>121</v>
      </c>
      <c r="C146" s="17" t="s">
        <v>50</v>
      </c>
      <c r="D146" s="17" t="s">
        <v>597</v>
      </c>
      <c r="E146" s="17" t="s">
        <v>353</v>
      </c>
      <c r="F146" s="17"/>
      <c r="G146" s="251" t="n">
        <v>300</v>
      </c>
      <c r="H146" s="251" t="n">
        <v>40</v>
      </c>
      <c r="I146" s="17" t="n">
        <v>807</v>
      </c>
      <c r="J146" s="251" t="n">
        <v>275</v>
      </c>
      <c r="K146" s="286" t="n">
        <v>235</v>
      </c>
      <c r="L146" s="16" t="s">
        <v>224</v>
      </c>
      <c r="M146" s="17" t="s">
        <v>170</v>
      </c>
      <c r="N146" s="17" t="s">
        <v>50</v>
      </c>
      <c r="O146" s="17" t="s">
        <v>435</v>
      </c>
      <c r="P146" s="17" t="s">
        <v>480</v>
      </c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750</v>
      </c>
      <c r="H166" s="22" t="n">
        <f aca="false">SUM(H159:H165)</f>
        <v>0</v>
      </c>
      <c r="I166" s="22"/>
      <c r="J166" s="22" t="n">
        <f aca="false">SUM(J145:J165)</f>
        <v>690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G166*0.94</f>
        <v>705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15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H37" activeCellId="0" sqref="H37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8"/>
  </cols>
  <sheetData>
    <row r="1" customFormat="false" ht="27" hidden="false" customHeight="false" outlineLevel="0" collapsed="false">
      <c r="C1" s="287" t="s">
        <v>0</v>
      </c>
      <c r="D1" s="287"/>
      <c r="J1" s="287" t="s">
        <v>1</v>
      </c>
      <c r="K1" s="287"/>
      <c r="L1" s="287"/>
      <c r="M1" s="288"/>
    </row>
    <row r="2" customFormat="false" ht="27" hidden="false" customHeight="false" outlineLevel="0" collapsed="false">
      <c r="C2" s="287"/>
      <c r="D2" s="287"/>
      <c r="J2" s="287"/>
      <c r="K2" s="287"/>
      <c r="L2" s="287"/>
      <c r="M2" s="288"/>
    </row>
    <row r="3" customFormat="false" ht="27" hidden="false" customHeight="false" outlineLevel="0" collapsed="false">
      <c r="C3" s="289"/>
      <c r="D3" s="289"/>
      <c r="J3" s="289"/>
      <c r="K3" s="289"/>
      <c r="L3" s="288"/>
      <c r="M3" s="288"/>
    </row>
    <row r="4" customFormat="false" ht="15" hidden="false" customHeight="false" outlineLevel="0" collapsed="false">
      <c r="B4" s="5" t="s">
        <v>613</v>
      </c>
      <c r="C4" s="53" t="s">
        <v>614</v>
      </c>
      <c r="D4" s="53" t="s">
        <v>615</v>
      </c>
      <c r="E4" s="53" t="s">
        <v>616</v>
      </c>
      <c r="F4" s="53"/>
      <c r="I4" s="5" t="s">
        <v>613</v>
      </c>
      <c r="J4" s="53" t="s">
        <v>614</v>
      </c>
      <c r="K4" s="53" t="s">
        <v>615</v>
      </c>
      <c r="L4" s="53" t="s">
        <v>617</v>
      </c>
      <c r="M4" s="53" t="s">
        <v>618</v>
      </c>
      <c r="N4" s="53" t="s">
        <v>616</v>
      </c>
      <c r="O4" s="53"/>
    </row>
    <row r="5" customFormat="false" ht="15" hidden="false" customHeight="false" outlineLevel="0" collapsed="false">
      <c r="B5" s="17"/>
      <c r="C5" s="19"/>
      <c r="D5" s="17"/>
      <c r="E5" s="19"/>
      <c r="F5" s="17"/>
      <c r="I5" s="17"/>
      <c r="J5" s="19"/>
      <c r="K5" s="17"/>
      <c r="L5" s="19"/>
      <c r="M5" s="19"/>
      <c r="N5" s="19"/>
      <c r="O5" s="17"/>
    </row>
    <row r="6" customFormat="false" ht="15" hidden="false" customHeight="false" outlineLevel="0" collapsed="false">
      <c r="B6" s="17"/>
      <c r="C6" s="19"/>
      <c r="D6" s="17"/>
      <c r="E6" s="19"/>
      <c r="F6" s="17"/>
      <c r="I6" s="17"/>
      <c r="J6" s="19"/>
      <c r="K6" s="17"/>
      <c r="L6" s="19"/>
      <c r="M6" s="19"/>
      <c r="N6" s="19"/>
      <c r="O6" s="17"/>
    </row>
    <row r="7" customFormat="false" ht="15" hidden="false" customHeight="false" outlineLevel="0" collapsed="false">
      <c r="B7" s="17"/>
      <c r="C7" s="19"/>
      <c r="D7" s="17"/>
      <c r="E7" s="19"/>
      <c r="F7" s="17"/>
      <c r="I7" s="17"/>
      <c r="J7" s="19"/>
      <c r="K7" s="17"/>
      <c r="L7" s="19"/>
      <c r="M7" s="19"/>
      <c r="N7" s="19"/>
      <c r="O7" s="17"/>
    </row>
    <row r="8" customFormat="false" ht="15" hidden="false" customHeight="false" outlineLevel="0" collapsed="false">
      <c r="B8" s="17"/>
      <c r="C8" s="19"/>
      <c r="D8" s="17"/>
      <c r="E8" s="19"/>
      <c r="F8" s="17"/>
      <c r="I8" s="17"/>
      <c r="J8" s="19"/>
      <c r="K8" s="17"/>
      <c r="L8" s="19"/>
      <c r="M8" s="19"/>
      <c r="N8" s="19"/>
      <c r="O8" s="17"/>
    </row>
    <row r="9" customFormat="false" ht="15" hidden="false" customHeight="false" outlineLevel="0" collapsed="false">
      <c r="B9" s="17"/>
      <c r="C9" s="19"/>
      <c r="D9" s="17"/>
      <c r="E9" s="19"/>
      <c r="F9" s="17"/>
      <c r="I9" s="17"/>
      <c r="J9" s="19"/>
      <c r="K9" s="17"/>
      <c r="L9" s="19"/>
      <c r="M9" s="19"/>
      <c r="N9" s="19"/>
      <c r="O9" s="17"/>
    </row>
    <row r="10" customFormat="false" ht="15" hidden="false" customHeight="false" outlineLevel="0" collapsed="false">
      <c r="B10" s="17"/>
      <c r="C10" s="19"/>
      <c r="D10" s="17"/>
      <c r="E10" s="19"/>
      <c r="F10" s="17"/>
      <c r="I10" s="17"/>
      <c r="J10" s="19"/>
      <c r="K10" s="17"/>
      <c r="L10" s="19"/>
      <c r="M10" s="19"/>
      <c r="N10" s="19"/>
      <c r="O10" s="17"/>
    </row>
    <row r="11" customFormat="false" ht="15" hidden="false" customHeight="false" outlineLevel="0" collapsed="false">
      <c r="B11" s="17"/>
      <c r="C11" s="19"/>
      <c r="D11" s="17"/>
      <c r="E11" s="19"/>
      <c r="F11" s="17"/>
      <c r="I11" s="17"/>
      <c r="J11" s="19"/>
      <c r="K11" s="17"/>
      <c r="L11" s="19"/>
      <c r="M11" s="19"/>
      <c r="N11" s="19"/>
      <c r="O11" s="17"/>
    </row>
    <row r="12" customFormat="false" ht="15" hidden="false" customHeight="false" outlineLevel="0" collapsed="false">
      <c r="B12" s="17"/>
      <c r="C12" s="19"/>
      <c r="D12" s="17"/>
      <c r="E12" s="19"/>
      <c r="F12" s="17"/>
      <c r="I12" s="17"/>
      <c r="J12" s="19"/>
      <c r="K12" s="17"/>
      <c r="L12" s="19"/>
      <c r="M12" s="19"/>
      <c r="N12" s="19"/>
      <c r="O12" s="17"/>
    </row>
    <row r="13" customFormat="false" ht="15" hidden="false" customHeight="false" outlineLevel="0" collapsed="false">
      <c r="B13" s="17"/>
      <c r="C13" s="19"/>
      <c r="D13" s="17"/>
      <c r="E13" s="19"/>
      <c r="F13" s="17"/>
      <c r="I13" s="17"/>
      <c r="J13" s="19"/>
      <c r="K13" s="17"/>
      <c r="L13" s="19"/>
      <c r="M13" s="19"/>
      <c r="N13" s="19"/>
      <c r="O13" s="17"/>
    </row>
    <row r="14" customFormat="false" ht="15" hidden="false" customHeight="false" outlineLevel="0" collapsed="false">
      <c r="B14" s="17"/>
      <c r="C14" s="19"/>
      <c r="D14" s="17"/>
      <c r="E14" s="19"/>
      <c r="F14" s="17"/>
      <c r="I14" s="17"/>
      <c r="J14" s="19"/>
      <c r="K14" s="17"/>
      <c r="L14" s="19"/>
      <c r="M14" s="19"/>
      <c r="N14" s="19"/>
      <c r="O14" s="17"/>
    </row>
    <row r="15" customFormat="false" ht="15" hidden="false" customHeight="false" outlineLevel="0" collapsed="false">
      <c r="B15" s="17"/>
      <c r="C15" s="19"/>
      <c r="D15" s="17"/>
      <c r="E15" s="19"/>
      <c r="F15" s="17"/>
      <c r="I15" s="17"/>
      <c r="J15" s="19"/>
      <c r="K15" s="17"/>
      <c r="L15" s="19"/>
      <c r="M15" s="19"/>
      <c r="N15" s="19"/>
      <c r="O15" s="17"/>
    </row>
    <row r="16" customFormat="false" ht="15" hidden="false" customHeight="false" outlineLevel="0" collapsed="false">
      <c r="B16" s="17"/>
      <c r="C16" s="19"/>
      <c r="D16" s="17"/>
      <c r="E16" s="19"/>
      <c r="F16" s="17"/>
      <c r="I16" s="17"/>
      <c r="J16" s="19"/>
      <c r="K16" s="17"/>
      <c r="L16" s="19"/>
      <c r="M16" s="19"/>
      <c r="N16" s="19"/>
      <c r="O16" s="17"/>
    </row>
    <row r="17" customFormat="false" ht="15" hidden="false" customHeight="false" outlineLevel="0" collapsed="false">
      <c r="B17" s="17"/>
      <c r="C17" s="19"/>
      <c r="D17" s="17"/>
      <c r="E17" s="19"/>
      <c r="F17" s="17"/>
      <c r="I17" s="17"/>
      <c r="J17" s="19"/>
      <c r="K17" s="17"/>
      <c r="L17" s="19"/>
      <c r="M17" s="19"/>
      <c r="N17" s="19"/>
      <c r="O17" s="17"/>
    </row>
    <row r="18" customFormat="false" ht="15" hidden="false" customHeight="false" outlineLevel="0" collapsed="false">
      <c r="B18" s="17"/>
      <c r="C18" s="19"/>
      <c r="D18" s="17"/>
      <c r="E18" s="19"/>
      <c r="F18" s="17"/>
      <c r="I18" s="17"/>
      <c r="J18" s="19"/>
      <c r="K18" s="17"/>
      <c r="L18" s="19"/>
      <c r="M18" s="19"/>
      <c r="N18" s="19"/>
      <c r="O18" s="17"/>
    </row>
    <row r="19" customFormat="false" ht="15" hidden="false" customHeight="false" outlineLevel="0" collapsed="false">
      <c r="B19" s="17"/>
      <c r="C19" s="19"/>
      <c r="D19" s="17"/>
      <c r="E19" s="19"/>
      <c r="F19" s="17"/>
      <c r="I19" s="17"/>
      <c r="J19" s="19"/>
      <c r="K19" s="17"/>
      <c r="L19" s="19"/>
      <c r="M19" s="19"/>
      <c r="N19" s="19"/>
      <c r="O19" s="17"/>
    </row>
    <row r="20" customFormat="false" ht="15" hidden="false" customHeight="false" outlineLevel="0" collapsed="false">
      <c r="B20" s="17"/>
      <c r="C20" s="19"/>
      <c r="D20" s="17"/>
      <c r="E20" s="19"/>
      <c r="F20" s="17"/>
      <c r="I20" s="17"/>
      <c r="J20" s="19"/>
      <c r="K20" s="17"/>
      <c r="L20" s="17"/>
      <c r="M20" s="19"/>
      <c r="N20" s="19"/>
      <c r="O20" s="17"/>
    </row>
    <row r="21" customFormat="false" ht="15" hidden="false" customHeight="true" outlineLevel="0" collapsed="false">
      <c r="B21" s="17"/>
      <c r="C21" s="290" t="s">
        <v>303</v>
      </c>
      <c r="D21" s="290"/>
      <c r="E21" s="291" t="n">
        <f aca="false">SUM(E5:E20)</f>
        <v>0</v>
      </c>
      <c r="F21" s="17"/>
      <c r="I21" s="17"/>
      <c r="J21" s="292" t="s">
        <v>303</v>
      </c>
      <c r="K21" s="292"/>
      <c r="L21" s="292"/>
      <c r="M21" s="292"/>
      <c r="N21" s="291" t="n">
        <f aca="false">SUM(N5:N20)</f>
        <v>0</v>
      </c>
      <c r="O21" s="17"/>
    </row>
    <row r="22" customFormat="false" ht="15" hidden="false" customHeight="true" outlineLevel="0" collapsed="false">
      <c r="B22" s="17"/>
      <c r="C22" s="290"/>
      <c r="D22" s="290"/>
      <c r="E22" s="291"/>
      <c r="F22" s="17"/>
      <c r="I22" s="17"/>
      <c r="J22" s="292"/>
      <c r="K22" s="292"/>
      <c r="L22" s="292"/>
      <c r="M22" s="292"/>
      <c r="N22" s="291"/>
      <c r="O22" s="17"/>
    </row>
    <row r="28" customFormat="false" ht="27" hidden="false" customHeight="false" outlineLevel="0" collapsed="false">
      <c r="C28" s="287" t="s">
        <v>18</v>
      </c>
      <c r="D28" s="287"/>
      <c r="J28" s="287" t="s">
        <v>19</v>
      </c>
      <c r="K28" s="287"/>
      <c r="L28" s="287"/>
      <c r="M28" s="288"/>
    </row>
    <row r="29" customFormat="false" ht="27" hidden="false" customHeight="false" outlineLevel="0" collapsed="false">
      <c r="C29" s="287"/>
      <c r="D29" s="287"/>
      <c r="J29" s="287"/>
      <c r="K29" s="287"/>
      <c r="L29" s="287"/>
      <c r="M29" s="288"/>
    </row>
    <row r="30" customFormat="false" ht="27" hidden="false" customHeight="false" outlineLevel="0" collapsed="false">
      <c r="C30" s="289"/>
      <c r="D30" s="289"/>
      <c r="J30" s="289"/>
      <c r="K30" s="289"/>
      <c r="L30" s="288"/>
      <c r="M30" s="288"/>
    </row>
    <row r="31" customFormat="false" ht="15" hidden="false" customHeight="false" outlineLevel="0" collapsed="false">
      <c r="B31" s="5" t="s">
        <v>613</v>
      </c>
      <c r="C31" s="53" t="s">
        <v>614</v>
      </c>
      <c r="D31" s="53" t="s">
        <v>615</v>
      </c>
      <c r="E31" s="53" t="s">
        <v>616</v>
      </c>
      <c r="F31" s="53"/>
      <c r="I31" s="5" t="s">
        <v>613</v>
      </c>
      <c r="J31" s="53" t="s">
        <v>614</v>
      </c>
      <c r="K31" s="53" t="s">
        <v>615</v>
      </c>
      <c r="L31" s="53" t="s">
        <v>619</v>
      </c>
      <c r="M31" s="53" t="s">
        <v>618</v>
      </c>
      <c r="N31" s="53" t="s">
        <v>616</v>
      </c>
      <c r="O31" s="53"/>
    </row>
    <row r="32" customFormat="false" ht="15" hidden="false" customHeight="false" outlineLevel="0" collapsed="false">
      <c r="B32" s="17"/>
      <c r="C32" s="19"/>
      <c r="D32" s="17"/>
      <c r="E32" s="19"/>
      <c r="F32" s="17"/>
      <c r="I32" s="17"/>
      <c r="J32" s="19"/>
      <c r="K32" s="17"/>
      <c r="L32" s="19"/>
      <c r="M32" s="19"/>
      <c r="N32" s="19"/>
      <c r="O32" s="17"/>
    </row>
    <row r="33" customFormat="false" ht="15" hidden="false" customHeight="false" outlineLevel="0" collapsed="false">
      <c r="B33" s="17"/>
      <c r="C33" s="19"/>
      <c r="D33" s="17"/>
      <c r="E33" s="19"/>
      <c r="F33" s="17"/>
      <c r="I33" s="17"/>
      <c r="J33" s="19"/>
      <c r="K33" s="17"/>
      <c r="L33" s="19"/>
      <c r="M33" s="19"/>
      <c r="N33" s="19"/>
      <c r="O33" s="17"/>
    </row>
    <row r="34" customFormat="false" ht="15" hidden="false" customHeight="false" outlineLevel="0" collapsed="false">
      <c r="B34" s="17"/>
      <c r="C34" s="19"/>
      <c r="D34" s="17"/>
      <c r="E34" s="19"/>
      <c r="F34" s="17"/>
      <c r="I34" s="17"/>
      <c r="J34" s="19"/>
      <c r="K34" s="17"/>
      <c r="L34" s="19"/>
      <c r="M34" s="19"/>
      <c r="N34" s="19"/>
      <c r="O34" s="17"/>
    </row>
    <row r="35" customFormat="false" ht="15" hidden="false" customHeight="false" outlineLevel="0" collapsed="false">
      <c r="B35" s="17"/>
      <c r="C35" s="19"/>
      <c r="D35" s="17"/>
      <c r="E35" s="19"/>
      <c r="F35" s="17"/>
      <c r="I35" s="17"/>
      <c r="J35" s="19"/>
      <c r="K35" s="17"/>
      <c r="L35" s="19"/>
      <c r="M35" s="19"/>
      <c r="N35" s="19"/>
      <c r="O35" s="17"/>
    </row>
    <row r="36" customFormat="false" ht="15" hidden="false" customHeight="false" outlineLevel="0" collapsed="false">
      <c r="B36" s="17"/>
      <c r="C36" s="19"/>
      <c r="D36" s="17"/>
      <c r="E36" s="19"/>
      <c r="F36" s="17"/>
      <c r="I36" s="17"/>
      <c r="J36" s="19"/>
      <c r="K36" s="17"/>
      <c r="L36" s="19"/>
      <c r="M36" s="19"/>
      <c r="N36" s="19"/>
      <c r="O36" s="17"/>
    </row>
    <row r="37" customFormat="false" ht="15" hidden="false" customHeight="false" outlineLevel="0" collapsed="false">
      <c r="B37" s="17"/>
      <c r="C37" s="19"/>
      <c r="D37" s="17"/>
      <c r="E37" s="19"/>
      <c r="F37" s="17"/>
      <c r="I37" s="17"/>
      <c r="J37" s="19"/>
      <c r="K37" s="17"/>
      <c r="L37" s="19"/>
      <c r="M37" s="19"/>
      <c r="N37" s="19"/>
      <c r="O37" s="17"/>
    </row>
    <row r="38" customFormat="false" ht="15" hidden="false" customHeight="false" outlineLevel="0" collapsed="false">
      <c r="B38" s="17"/>
      <c r="C38" s="19"/>
      <c r="D38" s="17"/>
      <c r="E38" s="19"/>
      <c r="F38" s="17"/>
      <c r="I38" s="17"/>
      <c r="J38" s="19"/>
      <c r="K38" s="17"/>
      <c r="L38" s="19"/>
      <c r="M38" s="19"/>
      <c r="N38" s="19"/>
      <c r="O38" s="17"/>
    </row>
    <row r="39" customFormat="false" ht="15" hidden="false" customHeight="false" outlineLevel="0" collapsed="false">
      <c r="B39" s="17"/>
      <c r="C39" s="19"/>
      <c r="D39" s="17"/>
      <c r="E39" s="19"/>
      <c r="F39" s="17"/>
      <c r="I39" s="17"/>
      <c r="J39" s="19"/>
      <c r="K39" s="17"/>
      <c r="L39" s="19"/>
      <c r="M39" s="19"/>
      <c r="N39" s="19"/>
      <c r="O39" s="17"/>
    </row>
    <row r="40" customFormat="false" ht="15" hidden="false" customHeight="false" outlineLevel="0" collapsed="false">
      <c r="B40" s="17"/>
      <c r="C40" s="19"/>
      <c r="D40" s="17"/>
      <c r="E40" s="19"/>
      <c r="F40" s="17"/>
      <c r="I40" s="17"/>
      <c r="J40" s="19"/>
      <c r="K40" s="17"/>
      <c r="L40" s="19"/>
      <c r="M40" s="19"/>
      <c r="N40" s="19"/>
      <c r="O40" s="17"/>
    </row>
    <row r="41" customFormat="false" ht="15" hidden="false" customHeight="false" outlineLevel="0" collapsed="false">
      <c r="B41" s="17"/>
      <c r="C41" s="19"/>
      <c r="D41" s="17"/>
      <c r="E41" s="19"/>
      <c r="F41" s="17"/>
      <c r="I41" s="17"/>
      <c r="J41" s="19"/>
      <c r="K41" s="17"/>
      <c r="L41" s="19"/>
      <c r="M41" s="19"/>
      <c r="N41" s="19"/>
      <c r="O41" s="17"/>
    </row>
    <row r="42" customFormat="false" ht="15" hidden="false" customHeight="false" outlineLevel="0" collapsed="false">
      <c r="B42" s="17"/>
      <c r="C42" s="19"/>
      <c r="D42" s="17"/>
      <c r="E42" s="19"/>
      <c r="F42" s="17"/>
      <c r="I42" s="17"/>
      <c r="J42" s="19"/>
      <c r="K42" s="17"/>
      <c r="L42" s="19"/>
      <c r="M42" s="19"/>
      <c r="N42" s="19"/>
      <c r="O42" s="17"/>
    </row>
    <row r="43" customFormat="false" ht="15" hidden="false" customHeight="false" outlineLevel="0" collapsed="false">
      <c r="B43" s="17"/>
      <c r="C43" s="19"/>
      <c r="D43" s="17"/>
      <c r="E43" s="19"/>
      <c r="F43" s="17"/>
      <c r="I43" s="17"/>
      <c r="J43" s="19"/>
      <c r="K43" s="17"/>
      <c r="L43" s="19"/>
      <c r="M43" s="19"/>
      <c r="N43" s="19"/>
      <c r="O43" s="17"/>
    </row>
    <row r="44" customFormat="false" ht="15" hidden="false" customHeight="false" outlineLevel="0" collapsed="false">
      <c r="B44" s="17"/>
      <c r="C44" s="19"/>
      <c r="D44" s="17"/>
      <c r="E44" s="19"/>
      <c r="F44" s="17"/>
      <c r="I44" s="17"/>
      <c r="J44" s="19"/>
      <c r="K44" s="17"/>
      <c r="L44" s="19"/>
      <c r="M44" s="19"/>
      <c r="N44" s="19"/>
      <c r="O44" s="17"/>
    </row>
    <row r="45" customFormat="false" ht="15" hidden="false" customHeight="false" outlineLevel="0" collapsed="false">
      <c r="B45" s="17"/>
      <c r="C45" s="19"/>
      <c r="D45" s="17"/>
      <c r="E45" s="19"/>
      <c r="F45" s="17"/>
      <c r="I45" s="17"/>
      <c r="J45" s="19"/>
      <c r="K45" s="17"/>
      <c r="L45" s="19"/>
      <c r="M45" s="19"/>
      <c r="N45" s="19"/>
      <c r="O45" s="17"/>
    </row>
    <row r="46" customFormat="false" ht="15" hidden="false" customHeight="false" outlineLevel="0" collapsed="false">
      <c r="B46" s="17"/>
      <c r="C46" s="19"/>
      <c r="D46" s="17"/>
      <c r="E46" s="19"/>
      <c r="F46" s="17"/>
      <c r="I46" s="17"/>
      <c r="J46" s="19"/>
      <c r="K46" s="17"/>
      <c r="L46" s="19"/>
      <c r="M46" s="19"/>
      <c r="N46" s="19"/>
      <c r="O46" s="17"/>
    </row>
    <row r="47" customFormat="false" ht="15" hidden="false" customHeight="false" outlineLevel="0" collapsed="false">
      <c r="B47" s="17"/>
      <c r="C47" s="19"/>
      <c r="D47" s="17"/>
      <c r="E47" s="19"/>
      <c r="F47" s="17"/>
      <c r="I47" s="17"/>
      <c r="J47" s="19"/>
      <c r="K47" s="17"/>
      <c r="L47" s="17"/>
      <c r="M47" s="19"/>
      <c r="N47" s="19"/>
      <c r="O47" s="17"/>
    </row>
    <row r="48" customFormat="false" ht="15" hidden="false" customHeight="false" outlineLevel="0" collapsed="false">
      <c r="B48" s="17"/>
      <c r="C48" s="290" t="s">
        <v>303</v>
      </c>
      <c r="D48" s="290"/>
      <c r="E48" s="291" t="n">
        <f aca="false">SUM(E32:E47)</f>
        <v>0</v>
      </c>
      <c r="F48" s="17"/>
      <c r="I48" s="17"/>
      <c r="J48" s="292" t="s">
        <v>303</v>
      </c>
      <c r="K48" s="292"/>
      <c r="L48" s="292"/>
      <c r="M48" s="292"/>
      <c r="N48" s="291" t="n">
        <f aca="false">SUM(N32:N47)</f>
        <v>0</v>
      </c>
      <c r="O48" s="17"/>
    </row>
    <row r="49" customFormat="false" ht="15" hidden="false" customHeight="false" outlineLevel="0" collapsed="false">
      <c r="B49" s="17"/>
      <c r="C49" s="290"/>
      <c r="D49" s="290"/>
      <c r="E49" s="291"/>
      <c r="F49" s="17"/>
      <c r="I49" s="17"/>
      <c r="J49" s="292"/>
      <c r="K49" s="292"/>
      <c r="L49" s="292"/>
      <c r="M49" s="292"/>
      <c r="N49" s="291"/>
      <c r="O49" s="17"/>
    </row>
    <row r="55" customFormat="false" ht="27" hidden="false" customHeight="false" outlineLevel="0" collapsed="false">
      <c r="C55" s="287" t="s">
        <v>130</v>
      </c>
      <c r="D55" s="287"/>
      <c r="J55" s="287" t="s">
        <v>21</v>
      </c>
      <c r="K55" s="287"/>
      <c r="L55" s="287"/>
      <c r="M55" s="288"/>
    </row>
    <row r="56" customFormat="false" ht="27" hidden="false" customHeight="false" outlineLevel="0" collapsed="false">
      <c r="C56" s="287"/>
      <c r="D56" s="287"/>
      <c r="J56" s="287"/>
      <c r="K56" s="287"/>
      <c r="L56" s="287"/>
      <c r="M56" s="288"/>
    </row>
    <row r="57" customFormat="false" ht="27" hidden="false" customHeight="false" outlineLevel="0" collapsed="false">
      <c r="C57" s="289"/>
      <c r="D57" s="289"/>
      <c r="J57" s="289"/>
      <c r="K57" s="289"/>
      <c r="L57" s="288"/>
      <c r="M57" s="288"/>
    </row>
    <row r="58" customFormat="false" ht="15" hidden="false" customHeight="false" outlineLevel="0" collapsed="false">
      <c r="B58" s="5" t="s">
        <v>613</v>
      </c>
      <c r="C58" s="53" t="s">
        <v>614</v>
      </c>
      <c r="D58" s="53" t="s">
        <v>615</v>
      </c>
      <c r="E58" s="53" t="s">
        <v>616</v>
      </c>
      <c r="F58" s="53"/>
      <c r="I58" s="5" t="s">
        <v>613</v>
      </c>
      <c r="J58" s="53" t="s">
        <v>614</v>
      </c>
      <c r="K58" s="53" t="s">
        <v>615</v>
      </c>
      <c r="L58" s="53" t="s">
        <v>619</v>
      </c>
      <c r="M58" s="53" t="s">
        <v>618</v>
      </c>
      <c r="N58" s="53" t="s">
        <v>616</v>
      </c>
      <c r="O58" s="53"/>
    </row>
    <row r="59" customFormat="false" ht="15" hidden="false" customHeight="false" outlineLevel="0" collapsed="false">
      <c r="B59" s="17"/>
      <c r="C59" s="19"/>
      <c r="D59" s="17"/>
      <c r="E59" s="19"/>
      <c r="F59" s="17"/>
      <c r="I59" s="17"/>
      <c r="J59" s="19"/>
      <c r="K59" s="17"/>
      <c r="L59" s="19"/>
      <c r="M59" s="19"/>
      <c r="N59" s="19"/>
      <c r="O59" s="17"/>
    </row>
    <row r="60" customFormat="false" ht="15" hidden="false" customHeight="false" outlineLevel="0" collapsed="false">
      <c r="B60" s="17"/>
      <c r="C60" s="19"/>
      <c r="D60" s="17"/>
      <c r="E60" s="19"/>
      <c r="F60" s="17"/>
      <c r="I60" s="17"/>
      <c r="J60" s="19"/>
      <c r="K60" s="17"/>
      <c r="L60" s="19"/>
      <c r="M60" s="19"/>
      <c r="N60" s="19"/>
      <c r="O60" s="17"/>
    </row>
    <row r="61" customFormat="false" ht="15" hidden="false" customHeight="false" outlineLevel="0" collapsed="false">
      <c r="B61" s="17"/>
      <c r="C61" s="19"/>
      <c r="D61" s="17"/>
      <c r="E61" s="19"/>
      <c r="F61" s="17"/>
      <c r="I61" s="17"/>
      <c r="J61" s="19"/>
      <c r="K61" s="17"/>
      <c r="L61" s="19"/>
      <c r="M61" s="19"/>
      <c r="N61" s="19"/>
      <c r="O61" s="17"/>
    </row>
    <row r="62" customFormat="false" ht="15" hidden="false" customHeight="false" outlineLevel="0" collapsed="false">
      <c r="B62" s="17"/>
      <c r="C62" s="19"/>
      <c r="D62" s="17"/>
      <c r="E62" s="19"/>
      <c r="F62" s="17"/>
      <c r="I62" s="17"/>
      <c r="J62" s="19"/>
      <c r="K62" s="17"/>
      <c r="L62" s="19"/>
      <c r="M62" s="19"/>
      <c r="N62" s="19"/>
      <c r="O62" s="17"/>
    </row>
    <row r="63" customFormat="false" ht="15" hidden="false" customHeight="false" outlineLevel="0" collapsed="false">
      <c r="B63" s="17"/>
      <c r="C63" s="19"/>
      <c r="D63" s="17"/>
      <c r="E63" s="19"/>
      <c r="F63" s="17"/>
      <c r="I63" s="17"/>
      <c r="J63" s="19"/>
      <c r="K63" s="17"/>
      <c r="L63" s="19"/>
      <c r="M63" s="19"/>
      <c r="N63" s="19"/>
      <c r="O63" s="17"/>
    </row>
    <row r="64" customFormat="false" ht="15" hidden="false" customHeight="false" outlineLevel="0" collapsed="false">
      <c r="B64" s="17"/>
      <c r="C64" s="19"/>
      <c r="D64" s="17"/>
      <c r="E64" s="19"/>
      <c r="F64" s="17"/>
      <c r="I64" s="17"/>
      <c r="J64" s="19"/>
      <c r="K64" s="17"/>
      <c r="L64" s="19"/>
      <c r="M64" s="19"/>
      <c r="N64" s="19"/>
      <c r="O64" s="17"/>
    </row>
    <row r="65" customFormat="false" ht="15" hidden="false" customHeight="false" outlineLevel="0" collapsed="false">
      <c r="B65" s="17"/>
      <c r="C65" s="19"/>
      <c r="D65" s="17"/>
      <c r="E65" s="19"/>
      <c r="F65" s="17"/>
      <c r="I65" s="17"/>
      <c r="J65" s="19"/>
      <c r="K65" s="17"/>
      <c r="L65" s="19"/>
      <c r="M65" s="19"/>
      <c r="N65" s="19"/>
      <c r="O65" s="17"/>
    </row>
    <row r="66" customFormat="false" ht="15" hidden="false" customHeight="false" outlineLevel="0" collapsed="false">
      <c r="B66" s="17"/>
      <c r="C66" s="19"/>
      <c r="D66" s="17"/>
      <c r="E66" s="19"/>
      <c r="F66" s="17"/>
      <c r="I66" s="17"/>
      <c r="J66" s="19"/>
      <c r="K66" s="17"/>
      <c r="L66" s="19"/>
      <c r="M66" s="19"/>
      <c r="N66" s="19"/>
      <c r="O66" s="17"/>
    </row>
    <row r="67" customFormat="false" ht="15" hidden="false" customHeight="false" outlineLevel="0" collapsed="false">
      <c r="B67" s="17"/>
      <c r="C67" s="19"/>
      <c r="D67" s="17"/>
      <c r="E67" s="19"/>
      <c r="F67" s="17"/>
      <c r="I67" s="17"/>
      <c r="J67" s="19"/>
      <c r="K67" s="17"/>
      <c r="L67" s="19"/>
      <c r="M67" s="19"/>
      <c r="N67" s="19"/>
      <c r="O67" s="17"/>
    </row>
    <row r="68" customFormat="false" ht="15" hidden="false" customHeight="false" outlineLevel="0" collapsed="false">
      <c r="B68" s="17"/>
      <c r="C68" s="19"/>
      <c r="D68" s="17"/>
      <c r="E68" s="19"/>
      <c r="F68" s="17"/>
      <c r="I68" s="17"/>
      <c r="J68" s="19"/>
      <c r="K68" s="17"/>
      <c r="L68" s="19"/>
      <c r="M68" s="19"/>
      <c r="N68" s="19"/>
      <c r="O68" s="17"/>
    </row>
    <row r="69" customFormat="false" ht="15" hidden="false" customHeight="false" outlineLevel="0" collapsed="false">
      <c r="B69" s="17"/>
      <c r="C69" s="19"/>
      <c r="D69" s="17"/>
      <c r="E69" s="19"/>
      <c r="F69" s="17"/>
      <c r="I69" s="17"/>
      <c r="J69" s="19"/>
      <c r="K69" s="17"/>
      <c r="L69" s="19"/>
      <c r="M69" s="19"/>
      <c r="N69" s="19"/>
      <c r="O69" s="17"/>
    </row>
    <row r="70" customFormat="false" ht="15" hidden="false" customHeight="false" outlineLevel="0" collapsed="false">
      <c r="B70" s="17"/>
      <c r="C70" s="19"/>
      <c r="D70" s="17"/>
      <c r="E70" s="19"/>
      <c r="F70" s="17"/>
      <c r="I70" s="17"/>
      <c r="J70" s="19"/>
      <c r="K70" s="17"/>
      <c r="L70" s="19"/>
      <c r="M70" s="19"/>
      <c r="N70" s="19"/>
      <c r="O70" s="17"/>
    </row>
    <row r="71" customFormat="false" ht="15" hidden="false" customHeight="false" outlineLevel="0" collapsed="false">
      <c r="B71" s="17"/>
      <c r="C71" s="19"/>
      <c r="D71" s="17"/>
      <c r="E71" s="19"/>
      <c r="F71" s="17"/>
      <c r="I71" s="17"/>
      <c r="J71" s="19"/>
      <c r="K71" s="17"/>
      <c r="L71" s="19"/>
      <c r="M71" s="19"/>
      <c r="N71" s="19"/>
      <c r="O71" s="17"/>
    </row>
    <row r="72" customFormat="false" ht="15" hidden="false" customHeight="false" outlineLevel="0" collapsed="false">
      <c r="B72" s="17"/>
      <c r="C72" s="19"/>
      <c r="D72" s="17"/>
      <c r="E72" s="19"/>
      <c r="F72" s="17"/>
      <c r="I72" s="17"/>
      <c r="J72" s="19"/>
      <c r="K72" s="17"/>
      <c r="L72" s="19"/>
      <c r="M72" s="19"/>
      <c r="N72" s="19"/>
      <c r="O72" s="17"/>
    </row>
    <row r="73" customFormat="false" ht="15" hidden="false" customHeight="false" outlineLevel="0" collapsed="false">
      <c r="B73" s="17"/>
      <c r="C73" s="19"/>
      <c r="D73" s="17"/>
      <c r="E73" s="19"/>
      <c r="F73" s="17"/>
      <c r="I73" s="17"/>
      <c r="J73" s="19"/>
      <c r="K73" s="17"/>
      <c r="L73" s="19"/>
      <c r="M73" s="19"/>
      <c r="N73" s="19"/>
      <c r="O73" s="17"/>
    </row>
    <row r="74" customFormat="false" ht="15" hidden="false" customHeight="false" outlineLevel="0" collapsed="false">
      <c r="B74" s="17"/>
      <c r="C74" s="19"/>
      <c r="D74" s="17"/>
      <c r="E74" s="19"/>
      <c r="F74" s="17"/>
      <c r="I74" s="17"/>
      <c r="J74" s="19"/>
      <c r="K74" s="17"/>
      <c r="L74" s="17"/>
      <c r="M74" s="19"/>
      <c r="N74" s="19"/>
      <c r="O74" s="17"/>
    </row>
    <row r="75" customFormat="false" ht="15" hidden="false" customHeight="false" outlineLevel="0" collapsed="false">
      <c r="B75" s="17"/>
      <c r="C75" s="290" t="s">
        <v>303</v>
      </c>
      <c r="D75" s="290"/>
      <c r="E75" s="291" t="n">
        <f aca="false">SUM(E59:E74)</f>
        <v>0</v>
      </c>
      <c r="F75" s="17"/>
      <c r="I75" s="17"/>
      <c r="J75" s="292" t="s">
        <v>303</v>
      </c>
      <c r="K75" s="292"/>
      <c r="L75" s="292"/>
      <c r="M75" s="292"/>
      <c r="N75" s="291" t="n">
        <f aca="false">SUM(N59:N74)</f>
        <v>0</v>
      </c>
      <c r="O75" s="17"/>
    </row>
    <row r="76" customFormat="false" ht="15" hidden="false" customHeight="false" outlineLevel="0" collapsed="false">
      <c r="B76" s="17"/>
      <c r="C76" s="290"/>
      <c r="D76" s="290"/>
      <c r="E76" s="291"/>
      <c r="F76" s="17"/>
      <c r="I76" s="17"/>
      <c r="J76" s="292"/>
      <c r="K76" s="292"/>
      <c r="L76" s="292"/>
      <c r="M76" s="292"/>
      <c r="N76" s="291"/>
      <c r="O76" s="17"/>
    </row>
    <row r="82" customFormat="false" ht="27" hidden="false" customHeight="false" outlineLevel="0" collapsed="false">
      <c r="C82" s="287" t="s">
        <v>74</v>
      </c>
      <c r="D82" s="287"/>
      <c r="J82" s="287" t="s">
        <v>75</v>
      </c>
      <c r="K82" s="287"/>
      <c r="L82" s="287"/>
      <c r="M82" s="288"/>
    </row>
    <row r="83" customFormat="false" ht="27" hidden="false" customHeight="false" outlineLevel="0" collapsed="false">
      <c r="C83" s="287"/>
      <c r="D83" s="287"/>
      <c r="J83" s="287"/>
      <c r="K83" s="287"/>
      <c r="L83" s="287"/>
      <c r="M83" s="288"/>
    </row>
    <row r="84" customFormat="false" ht="27" hidden="false" customHeight="false" outlineLevel="0" collapsed="false">
      <c r="C84" s="289"/>
      <c r="D84" s="289"/>
      <c r="J84" s="289"/>
      <c r="K84" s="289"/>
      <c r="L84" s="288"/>
      <c r="M84" s="288"/>
    </row>
    <row r="85" customFormat="false" ht="15" hidden="false" customHeight="false" outlineLevel="0" collapsed="false">
      <c r="B85" s="5" t="s">
        <v>613</v>
      </c>
      <c r="C85" s="53" t="s">
        <v>614</v>
      </c>
      <c r="D85" s="53" t="s">
        <v>615</v>
      </c>
      <c r="E85" s="53" t="s">
        <v>616</v>
      </c>
      <c r="F85" s="53"/>
      <c r="I85" s="5" t="s">
        <v>613</v>
      </c>
      <c r="J85" s="53" t="s">
        <v>620</v>
      </c>
      <c r="K85" s="53" t="s">
        <v>621</v>
      </c>
      <c r="L85" s="53" t="s">
        <v>619</v>
      </c>
      <c r="M85" s="53" t="s">
        <v>622</v>
      </c>
      <c r="N85" s="53" t="s">
        <v>616</v>
      </c>
      <c r="O85" s="53"/>
    </row>
    <row r="86" customFormat="false" ht="15" hidden="false" customHeight="false" outlineLevel="0" collapsed="false">
      <c r="B86" s="17"/>
      <c r="C86" s="19"/>
      <c r="D86" s="17"/>
      <c r="E86" s="19"/>
      <c r="F86" s="17"/>
      <c r="I86" s="17" t="s">
        <v>104</v>
      </c>
      <c r="J86" s="19"/>
      <c r="K86" s="17"/>
      <c r="L86" s="19"/>
      <c r="M86" s="19"/>
      <c r="N86" s="19"/>
      <c r="O86" s="17"/>
    </row>
    <row r="87" customFormat="false" ht="15" hidden="false" customHeight="false" outlineLevel="0" collapsed="false">
      <c r="B87" s="17"/>
      <c r="C87" s="19"/>
      <c r="D87" s="17"/>
      <c r="E87" s="19"/>
      <c r="F87" s="17"/>
      <c r="I87" s="17" t="s">
        <v>623</v>
      </c>
      <c r="J87" s="19" t="n">
        <v>40</v>
      </c>
      <c r="K87" s="17"/>
      <c r="L87" s="19"/>
      <c r="M87" s="19"/>
      <c r="N87" s="19" t="n">
        <f aca="false">M87+L87+K87+J87</f>
        <v>40</v>
      </c>
      <c r="O87" s="17"/>
    </row>
    <row r="88" customFormat="false" ht="15" hidden="false" customHeight="false" outlineLevel="0" collapsed="false">
      <c r="B88" s="17"/>
      <c r="C88" s="19"/>
      <c r="D88" s="17"/>
      <c r="E88" s="19"/>
      <c r="F88" s="17"/>
      <c r="I88" s="17" t="s">
        <v>240</v>
      </c>
      <c r="J88" s="19" t="n">
        <v>10</v>
      </c>
      <c r="K88" s="17" t="n">
        <v>50</v>
      </c>
      <c r="L88" s="19"/>
      <c r="M88" s="19"/>
      <c r="N88" s="19" t="n">
        <f aca="false">M88+L88+K88+J88</f>
        <v>60</v>
      </c>
      <c r="O88" s="17"/>
    </row>
    <row r="89" customFormat="false" ht="15" hidden="false" customHeight="false" outlineLevel="0" collapsed="false">
      <c r="B89" s="17"/>
      <c r="C89" s="19"/>
      <c r="D89" s="17"/>
      <c r="E89" s="19"/>
      <c r="F89" s="17"/>
      <c r="I89" s="17" t="s">
        <v>164</v>
      </c>
      <c r="J89" s="19" t="n">
        <v>40</v>
      </c>
      <c r="K89" s="17"/>
      <c r="L89" s="19"/>
      <c r="M89" s="19"/>
      <c r="N89" s="19" t="n">
        <f aca="false">M89+L89+K89+J89</f>
        <v>40</v>
      </c>
      <c r="O89" s="17"/>
    </row>
    <row r="90" customFormat="false" ht="15" hidden="false" customHeight="false" outlineLevel="0" collapsed="false">
      <c r="B90" s="17"/>
      <c r="C90" s="19"/>
      <c r="D90" s="17"/>
      <c r="E90" s="19"/>
      <c r="F90" s="17"/>
      <c r="I90" s="17" t="s">
        <v>173</v>
      </c>
      <c r="J90" s="19"/>
      <c r="K90" s="17"/>
      <c r="L90" s="19"/>
      <c r="M90" s="19"/>
      <c r="N90" s="19" t="n">
        <f aca="false">M90+L90+K90+J90</f>
        <v>0</v>
      </c>
      <c r="O90" s="17"/>
    </row>
    <row r="91" customFormat="false" ht="15" hidden="false" customHeight="false" outlineLevel="0" collapsed="false">
      <c r="B91" s="17"/>
      <c r="C91" s="19"/>
      <c r="D91" s="17"/>
      <c r="E91" s="19"/>
      <c r="F91" s="17"/>
      <c r="I91" s="17" t="s">
        <v>111</v>
      </c>
      <c r="J91" s="19"/>
      <c r="K91" s="17" t="n">
        <v>50</v>
      </c>
      <c r="L91" s="19"/>
      <c r="M91" s="19"/>
      <c r="N91" s="19" t="n">
        <f aca="false">M91+L91+K91+J91</f>
        <v>50</v>
      </c>
      <c r="O91" s="17"/>
    </row>
    <row r="92" customFormat="false" ht="15" hidden="false" customHeight="false" outlineLevel="0" collapsed="false">
      <c r="B92" s="17"/>
      <c r="C92" s="19"/>
      <c r="D92" s="17"/>
      <c r="E92" s="19"/>
      <c r="F92" s="17"/>
      <c r="I92" s="17" t="s">
        <v>624</v>
      </c>
      <c r="J92" s="19"/>
      <c r="K92" s="17"/>
      <c r="L92" s="19"/>
      <c r="M92" s="19"/>
      <c r="N92" s="19" t="n">
        <f aca="false">M92+L92+K92+J92</f>
        <v>0</v>
      </c>
      <c r="O92" s="17"/>
    </row>
    <row r="93" customFormat="false" ht="15" hidden="false" customHeight="false" outlineLevel="0" collapsed="false">
      <c r="B93" s="17"/>
      <c r="C93" s="19"/>
      <c r="D93" s="17"/>
      <c r="E93" s="19"/>
      <c r="F93" s="17"/>
      <c r="I93" s="17" t="s">
        <v>625</v>
      </c>
      <c r="J93" s="19"/>
      <c r="K93" s="17"/>
      <c r="L93" s="19"/>
      <c r="M93" s="19"/>
      <c r="N93" s="19" t="n">
        <f aca="false">M93+L93+K93+J93</f>
        <v>0</v>
      </c>
      <c r="O93" s="17"/>
    </row>
    <row r="94" customFormat="false" ht="15" hidden="false" customHeight="false" outlineLevel="0" collapsed="false">
      <c r="B94" s="17"/>
      <c r="C94" s="19"/>
      <c r="D94" s="17"/>
      <c r="E94" s="19"/>
      <c r="F94" s="17"/>
      <c r="I94" s="17" t="s">
        <v>626</v>
      </c>
      <c r="J94" s="19"/>
      <c r="K94" s="17"/>
      <c r="L94" s="19"/>
      <c r="M94" s="19"/>
      <c r="N94" s="19" t="n">
        <f aca="false">M94+L94+K94+J94</f>
        <v>0</v>
      </c>
      <c r="O94" s="17"/>
    </row>
    <row r="95" customFormat="false" ht="15" hidden="false" customHeight="false" outlineLevel="0" collapsed="false">
      <c r="B95" s="17"/>
      <c r="C95" s="19"/>
      <c r="D95" s="17"/>
      <c r="E95" s="19"/>
      <c r="F95" s="17"/>
      <c r="I95" s="17" t="s">
        <v>627</v>
      </c>
      <c r="J95" s="19"/>
      <c r="K95" s="17" t="n">
        <v>100</v>
      </c>
      <c r="L95" s="19"/>
      <c r="M95" s="19"/>
      <c r="N95" s="19" t="n">
        <f aca="false">M95+L95+K95+J95</f>
        <v>100</v>
      </c>
      <c r="O95" s="17"/>
    </row>
    <row r="96" customFormat="false" ht="15" hidden="false" customHeight="false" outlineLevel="0" collapsed="false">
      <c r="B96" s="17"/>
      <c r="C96" s="19"/>
      <c r="D96" s="17"/>
      <c r="E96" s="19"/>
      <c r="F96" s="17"/>
      <c r="I96" s="17" t="s">
        <v>628</v>
      </c>
      <c r="J96" s="19"/>
      <c r="K96" s="17" t="n">
        <v>500</v>
      </c>
      <c r="L96" s="19"/>
      <c r="M96" s="19"/>
      <c r="N96" s="19" t="n">
        <f aca="false">M96+L96+K96+J96</f>
        <v>500</v>
      </c>
      <c r="O96" s="17"/>
    </row>
    <row r="97" customFormat="false" ht="15" hidden="false" customHeight="false" outlineLevel="0" collapsed="false">
      <c r="B97" s="17"/>
      <c r="C97" s="19"/>
      <c r="D97" s="17"/>
      <c r="E97" s="19"/>
      <c r="F97" s="17"/>
      <c r="I97" s="17" t="s">
        <v>629</v>
      </c>
      <c r="J97" s="19"/>
      <c r="K97" s="17"/>
      <c r="L97" s="19"/>
      <c r="M97" s="19" t="n">
        <v>1500</v>
      </c>
      <c r="N97" s="19" t="n">
        <f aca="false">M97+L97+K97+J97</f>
        <v>1500</v>
      </c>
      <c r="O97" s="17"/>
    </row>
    <row r="98" customFormat="false" ht="15" hidden="false" customHeight="false" outlineLevel="0" collapsed="false">
      <c r="B98" s="17"/>
      <c r="C98" s="19"/>
      <c r="D98" s="17"/>
      <c r="E98" s="19"/>
      <c r="F98" s="17"/>
      <c r="I98" s="17" t="s">
        <v>630</v>
      </c>
      <c r="J98" s="19"/>
      <c r="K98" s="17" t="n">
        <v>500</v>
      </c>
      <c r="L98" s="19"/>
      <c r="M98" s="19"/>
      <c r="N98" s="19" t="n">
        <f aca="false">M98+L98+K98+J98</f>
        <v>500</v>
      </c>
      <c r="O98" s="17"/>
    </row>
    <row r="99" customFormat="false" ht="15" hidden="false" customHeight="false" outlineLevel="0" collapsed="false">
      <c r="B99" s="17"/>
      <c r="C99" s="19"/>
      <c r="D99" s="17"/>
      <c r="E99" s="19"/>
      <c r="F99" s="17"/>
      <c r="I99" s="17" t="s">
        <v>170</v>
      </c>
      <c r="J99" s="19"/>
      <c r="K99" s="17" t="n">
        <v>100</v>
      </c>
      <c r="L99" s="19"/>
      <c r="M99" s="19"/>
      <c r="N99" s="19" t="n">
        <f aca="false">M99+L99+K99+J99</f>
        <v>100</v>
      </c>
      <c r="O99" s="17"/>
    </row>
    <row r="100" customFormat="false" ht="15" hidden="false" customHeight="false" outlineLevel="0" collapsed="false">
      <c r="B100" s="17"/>
      <c r="C100" s="19"/>
      <c r="D100" s="17"/>
      <c r="E100" s="19"/>
      <c r="F100" s="17"/>
      <c r="I100" s="17" t="s">
        <v>631</v>
      </c>
      <c r="J100" s="19"/>
      <c r="K100" s="17" t="n">
        <v>500</v>
      </c>
      <c r="L100" s="19"/>
      <c r="M100" s="19"/>
      <c r="N100" s="19" t="n">
        <f aca="false">M100+L100+K100+J100</f>
        <v>500</v>
      </c>
      <c r="O100" s="17"/>
    </row>
    <row r="101" customFormat="false" ht="15" hidden="false" customHeight="false" outlineLevel="0" collapsed="false">
      <c r="B101" s="17"/>
      <c r="C101" s="19"/>
      <c r="D101" s="17"/>
      <c r="E101" s="19"/>
      <c r="F101" s="17"/>
      <c r="I101" s="17" t="s">
        <v>240</v>
      </c>
      <c r="J101" s="19" t="n">
        <v>10</v>
      </c>
      <c r="K101" s="19"/>
      <c r="L101" s="19"/>
      <c r="M101" s="19"/>
      <c r="N101" s="19" t="n">
        <f aca="false">M101+L101+K101+J101</f>
        <v>10</v>
      </c>
      <c r="O101" s="17"/>
    </row>
    <row r="102" customFormat="false" ht="15" hidden="false" customHeight="false" outlineLevel="0" collapsed="false">
      <c r="B102" s="17"/>
      <c r="C102" s="19"/>
      <c r="D102" s="17"/>
      <c r="E102" s="19"/>
      <c r="F102" s="17"/>
      <c r="I102" s="17" t="s">
        <v>164</v>
      </c>
      <c r="J102" s="19" t="n">
        <v>20</v>
      </c>
      <c r="K102" s="19"/>
      <c r="L102" s="19"/>
      <c r="M102" s="19"/>
      <c r="N102" s="19" t="n">
        <f aca="false">M102+L102+K102+J102</f>
        <v>20</v>
      </c>
      <c r="O102" s="17"/>
    </row>
    <row r="103" customFormat="false" ht="15" hidden="false" customHeight="false" outlineLevel="0" collapsed="false">
      <c r="B103" s="17"/>
      <c r="C103" s="19"/>
      <c r="D103" s="17"/>
      <c r="E103" s="19"/>
      <c r="F103" s="17"/>
      <c r="I103" s="17" t="s">
        <v>623</v>
      </c>
      <c r="J103" s="19" t="n">
        <v>20</v>
      </c>
      <c r="K103" s="19"/>
      <c r="L103" s="19"/>
      <c r="M103" s="19"/>
      <c r="N103" s="19" t="n">
        <f aca="false">M103+L103+K103+J103</f>
        <v>20</v>
      </c>
      <c r="O103" s="17"/>
    </row>
    <row r="104" customFormat="false" ht="15" hidden="false" customHeight="false" outlineLevel="0" collapsed="false">
      <c r="B104" s="17"/>
      <c r="C104" s="19"/>
      <c r="D104" s="17"/>
      <c r="E104" s="19"/>
      <c r="F104" s="17"/>
      <c r="I104" s="17"/>
      <c r="J104" s="17"/>
      <c r="K104" s="19"/>
      <c r="L104" s="19"/>
      <c r="M104" s="19"/>
      <c r="N104" s="19" t="n">
        <f aca="false">M104+L104+K104+J104</f>
        <v>0</v>
      </c>
      <c r="O104" s="17"/>
    </row>
    <row r="105" customFormat="false" ht="15" hidden="false" customHeight="false" outlineLevel="0" collapsed="false">
      <c r="B105" s="17"/>
      <c r="C105" s="19"/>
      <c r="D105" s="17"/>
      <c r="E105" s="19"/>
      <c r="F105" s="17"/>
      <c r="I105" s="17"/>
      <c r="J105" s="17"/>
      <c r="K105" s="19"/>
      <c r="L105" s="19"/>
      <c r="M105" s="19"/>
      <c r="N105" s="19" t="n">
        <f aca="false">M105+L105+K105+J105</f>
        <v>0</v>
      </c>
      <c r="O105" s="17"/>
    </row>
    <row r="106" customFormat="false" ht="15" hidden="false" customHeight="false" outlineLevel="0" collapsed="false">
      <c r="B106" s="17"/>
      <c r="C106" s="19"/>
      <c r="D106" s="17"/>
      <c r="E106" s="19"/>
      <c r="F106" s="17"/>
      <c r="I106" s="17"/>
      <c r="J106" s="19"/>
      <c r="K106" s="19"/>
      <c r="L106" s="19"/>
      <c r="M106" s="19"/>
      <c r="N106" s="19" t="n">
        <f aca="false">M106+L106+K106+J106</f>
        <v>0</v>
      </c>
      <c r="O106" s="17"/>
    </row>
    <row r="107" customFormat="false" ht="15" hidden="false" customHeight="false" outlineLevel="0" collapsed="false">
      <c r="B107" s="17"/>
      <c r="C107" s="290" t="s">
        <v>303</v>
      </c>
      <c r="D107" s="290"/>
      <c r="E107" s="291" t="n">
        <f aca="false">SUM(E86:E106)</f>
        <v>0</v>
      </c>
      <c r="F107" s="17"/>
      <c r="I107" s="17"/>
      <c r="J107" s="292" t="s">
        <v>303</v>
      </c>
      <c r="K107" s="292"/>
      <c r="L107" s="292"/>
      <c r="M107" s="292"/>
      <c r="N107" s="291" t="n">
        <f aca="false">SUM(N86:N106)</f>
        <v>3440</v>
      </c>
      <c r="O107" s="17"/>
    </row>
    <row r="108" customFormat="false" ht="15" hidden="false" customHeight="false" outlineLevel="0" collapsed="false">
      <c r="B108" s="17"/>
      <c r="C108" s="290"/>
      <c r="D108" s="290"/>
      <c r="E108" s="291"/>
      <c r="F108" s="17"/>
      <c r="I108" s="17"/>
      <c r="J108" s="292"/>
      <c r="K108" s="292"/>
      <c r="L108" s="292"/>
      <c r="M108" s="292"/>
      <c r="N108" s="291"/>
      <c r="O108" s="17"/>
    </row>
    <row r="115" customFormat="false" ht="27" hidden="false" customHeight="false" outlineLevel="0" collapsed="false">
      <c r="C115" s="287" t="s">
        <v>632</v>
      </c>
      <c r="D115" s="287"/>
      <c r="J115" s="287" t="s">
        <v>167</v>
      </c>
      <c r="K115" s="287"/>
      <c r="L115" s="287"/>
      <c r="M115" s="288"/>
    </row>
    <row r="116" customFormat="false" ht="27" hidden="false" customHeight="false" outlineLevel="0" collapsed="false">
      <c r="C116" s="287"/>
      <c r="D116" s="287"/>
      <c r="J116" s="287"/>
      <c r="K116" s="287"/>
      <c r="L116" s="287"/>
      <c r="M116" s="288"/>
    </row>
    <row r="117" customFormat="false" ht="27" hidden="false" customHeight="false" outlineLevel="0" collapsed="false">
      <c r="C117" s="289"/>
      <c r="D117" s="289"/>
      <c r="J117" s="289"/>
      <c r="K117" s="289"/>
      <c r="L117" s="288"/>
      <c r="M117" s="288"/>
    </row>
    <row r="118" customFormat="false" ht="15" hidden="false" customHeight="false" outlineLevel="0" collapsed="false">
      <c r="B118" s="5" t="s">
        <v>613</v>
      </c>
      <c r="C118" s="53" t="s">
        <v>620</v>
      </c>
      <c r="D118" s="53" t="s">
        <v>621</v>
      </c>
      <c r="E118" s="53" t="s">
        <v>616</v>
      </c>
      <c r="F118" s="53"/>
      <c r="I118" s="5" t="s">
        <v>613</v>
      </c>
      <c r="J118" s="53" t="s">
        <v>614</v>
      </c>
      <c r="K118" s="53" t="s">
        <v>615</v>
      </c>
      <c r="L118" s="53" t="s">
        <v>619</v>
      </c>
      <c r="M118" s="53" t="s">
        <v>618</v>
      </c>
      <c r="N118" s="53" t="s">
        <v>616</v>
      </c>
      <c r="O118" s="53"/>
    </row>
    <row r="119" customFormat="false" ht="15" hidden="false" customHeight="false" outlineLevel="0" collapsed="false">
      <c r="B119" s="17" t="s">
        <v>104</v>
      </c>
      <c r="C119" s="52"/>
      <c r="D119" s="52"/>
      <c r="E119" s="52"/>
      <c r="F119" s="17"/>
      <c r="I119" s="17" t="s">
        <v>104</v>
      </c>
      <c r="J119" s="19"/>
      <c r="K119" s="17" t="n">
        <v>2</v>
      </c>
      <c r="L119" s="19"/>
      <c r="M119" s="19" t="n">
        <f aca="false">K119*L119</f>
        <v>0</v>
      </c>
      <c r="N119" s="19" t="n">
        <f aca="false">M119+J119</f>
        <v>0</v>
      </c>
      <c r="O119" s="17"/>
    </row>
    <row r="120" customFormat="false" ht="15" hidden="false" customHeight="false" outlineLevel="0" collapsed="false">
      <c r="B120" s="17" t="s">
        <v>623</v>
      </c>
      <c r="C120" s="52"/>
      <c r="D120" s="52"/>
      <c r="E120" s="52" t="e">
        <f aca="false">#REF!+#REF!+D120+C120</f>
        <v>#REF!</v>
      </c>
      <c r="F120" s="17"/>
      <c r="I120" s="17" t="s">
        <v>633</v>
      </c>
      <c r="J120" s="19"/>
      <c r="K120" s="17"/>
      <c r="L120" s="19"/>
      <c r="M120" s="19" t="n">
        <f aca="false">K120*L120</f>
        <v>0</v>
      </c>
      <c r="N120" s="19" t="n">
        <f aca="false">L120+J120</f>
        <v>0</v>
      </c>
      <c r="O120" s="17"/>
    </row>
    <row r="121" customFormat="false" ht="15" hidden="false" customHeight="false" outlineLevel="0" collapsed="false">
      <c r="B121" s="17" t="s">
        <v>240</v>
      </c>
      <c r="C121" s="52"/>
      <c r="D121" s="52"/>
      <c r="E121" s="52" t="e">
        <f aca="false">#REF!+#REF!+D121+C121</f>
        <v>#REF!</v>
      </c>
      <c r="F121" s="17"/>
      <c r="I121" s="17" t="s">
        <v>240</v>
      </c>
      <c r="J121" s="19"/>
      <c r="K121" s="17" t="n">
        <v>1</v>
      </c>
      <c r="L121" s="19" t="n">
        <v>100</v>
      </c>
      <c r="M121" s="19" t="n">
        <f aca="false">K121*L121</f>
        <v>100</v>
      </c>
      <c r="N121" s="19" t="n">
        <f aca="false">L121+J121</f>
        <v>100</v>
      </c>
      <c r="O121" s="17"/>
    </row>
    <row r="122" customFormat="false" ht="15" hidden="false" customHeight="false" outlineLevel="0" collapsed="false">
      <c r="B122" s="17" t="s">
        <v>164</v>
      </c>
      <c r="C122" s="52"/>
      <c r="D122" s="52"/>
      <c r="E122" s="52" t="e">
        <f aca="false">#REF!+#REF!+D122+C122</f>
        <v>#REF!</v>
      </c>
      <c r="F122" s="17"/>
      <c r="I122" s="17" t="s">
        <v>186</v>
      </c>
      <c r="J122" s="19"/>
      <c r="K122" s="17" t="n">
        <v>2</v>
      </c>
      <c r="L122" s="19"/>
      <c r="M122" s="19" t="n">
        <f aca="false">K122*L122</f>
        <v>0</v>
      </c>
      <c r="N122" s="19" t="n">
        <f aca="false">L122+J122</f>
        <v>0</v>
      </c>
      <c r="O122" s="17"/>
    </row>
    <row r="123" customFormat="false" ht="15" hidden="false" customHeight="false" outlineLevel="0" collapsed="false">
      <c r="B123" s="17" t="s">
        <v>173</v>
      </c>
      <c r="C123" s="52"/>
      <c r="D123" s="52"/>
      <c r="E123" s="52" t="e">
        <f aca="false">#REF!+#REF!+D123+C123</f>
        <v>#REF!</v>
      </c>
      <c r="F123" s="17"/>
      <c r="I123" s="17" t="s">
        <v>173</v>
      </c>
      <c r="J123" s="19"/>
      <c r="K123" s="17" t="n">
        <v>2</v>
      </c>
      <c r="L123" s="19"/>
      <c r="M123" s="19" t="n">
        <f aca="false">K123*L123</f>
        <v>0</v>
      </c>
      <c r="N123" s="19" t="n">
        <f aca="false">L123+J123</f>
        <v>0</v>
      </c>
      <c r="O123" s="17"/>
    </row>
    <row r="124" customFormat="false" ht="15" hidden="false" customHeight="false" outlineLevel="0" collapsed="false">
      <c r="B124" s="17" t="s">
        <v>111</v>
      </c>
      <c r="C124" s="52"/>
      <c r="D124" s="52" t="n">
        <v>100</v>
      </c>
      <c r="E124" s="52" t="e">
        <f aca="false">#REF!+#REF!+D124+C124</f>
        <v>#REF!</v>
      </c>
      <c r="F124" s="17"/>
      <c r="I124" s="17" t="s">
        <v>111</v>
      </c>
      <c r="J124" s="19" t="n">
        <v>41</v>
      </c>
      <c r="K124" s="17" t="n">
        <v>1</v>
      </c>
      <c r="L124" s="19" t="n">
        <v>100</v>
      </c>
      <c r="M124" s="19" t="n">
        <f aca="false">K124*L124</f>
        <v>100</v>
      </c>
      <c r="N124" s="19" t="n">
        <f aca="false">L124*K124+J124</f>
        <v>141</v>
      </c>
      <c r="O124" s="17"/>
    </row>
    <row r="125" customFormat="false" ht="15" hidden="false" customHeight="false" outlineLevel="0" collapsed="false">
      <c r="B125" s="17" t="s">
        <v>186</v>
      </c>
      <c r="C125" s="52"/>
      <c r="D125" s="52"/>
      <c r="E125" s="52" t="e">
        <f aca="false">#REF!+#REF!+D125+C125</f>
        <v>#REF!</v>
      </c>
      <c r="F125" s="17"/>
      <c r="I125" s="17" t="s">
        <v>624</v>
      </c>
      <c r="J125" s="19"/>
      <c r="K125" s="17" t="n">
        <v>1</v>
      </c>
      <c r="L125" s="19"/>
      <c r="M125" s="19" t="n">
        <f aca="false">K125*L125</f>
        <v>0</v>
      </c>
      <c r="N125" s="19" t="n">
        <f aca="false">L125*K125+J125</f>
        <v>0</v>
      </c>
      <c r="O125" s="17"/>
    </row>
    <row r="126" customFormat="false" ht="15" hidden="false" customHeight="false" outlineLevel="0" collapsed="false">
      <c r="B126" s="17" t="s">
        <v>625</v>
      </c>
      <c r="C126" s="52"/>
      <c r="D126" s="52"/>
      <c r="E126" s="52" t="e">
        <f aca="false">#REF!+#REF!+D126+C126</f>
        <v>#REF!</v>
      </c>
      <c r="F126" s="17"/>
      <c r="I126" s="17" t="s">
        <v>625</v>
      </c>
      <c r="J126" s="19"/>
      <c r="K126" s="17" t="n">
        <v>1</v>
      </c>
      <c r="L126" s="19"/>
      <c r="M126" s="19" t="n">
        <f aca="false">K126*L126</f>
        <v>0</v>
      </c>
      <c r="N126" s="19" t="n">
        <f aca="false">L126*K126+J126</f>
        <v>0</v>
      </c>
      <c r="O126" s="17"/>
    </row>
    <row r="127" customFormat="false" ht="15" hidden="false" customHeight="false" outlineLevel="0" collapsed="false">
      <c r="B127" s="17" t="s">
        <v>626</v>
      </c>
      <c r="C127" s="52"/>
      <c r="D127" s="52" t="n">
        <v>100</v>
      </c>
      <c r="E127" s="52" t="e">
        <f aca="false">#REF!+#REF!+D127+C127</f>
        <v>#REF!</v>
      </c>
      <c r="F127" s="17"/>
      <c r="I127" s="17" t="s">
        <v>626</v>
      </c>
      <c r="J127" s="19"/>
      <c r="K127" s="17" t="n">
        <v>1</v>
      </c>
      <c r="L127" s="19" t="n">
        <v>100</v>
      </c>
      <c r="M127" s="19" t="n">
        <f aca="false">K127*L127</f>
        <v>100</v>
      </c>
      <c r="N127" s="19" t="n">
        <f aca="false">L127*K127+J127</f>
        <v>100</v>
      </c>
      <c r="O127" s="17"/>
    </row>
    <row r="128" customFormat="false" ht="15" hidden="false" customHeight="false" outlineLevel="0" collapsed="false">
      <c r="B128" s="17" t="s">
        <v>627</v>
      </c>
      <c r="C128" s="52"/>
      <c r="D128" s="52"/>
      <c r="E128" s="52" t="e">
        <f aca="false">#REF!+#REF!+D128+C128</f>
        <v>#REF!</v>
      </c>
      <c r="F128" s="17"/>
      <c r="I128" s="17"/>
      <c r="J128" s="19"/>
      <c r="K128" s="17"/>
      <c r="L128" s="19"/>
      <c r="M128" s="19"/>
      <c r="N128" s="19"/>
      <c r="O128" s="17"/>
    </row>
    <row r="129" customFormat="false" ht="15" hidden="false" customHeight="false" outlineLevel="0" collapsed="false">
      <c r="B129" s="17" t="s">
        <v>628</v>
      </c>
      <c r="C129" s="52"/>
      <c r="D129" s="52"/>
      <c r="E129" s="52" t="e">
        <f aca="false">#REF!+#REF!+D129+C129</f>
        <v>#REF!</v>
      </c>
      <c r="F129" s="17"/>
      <c r="I129" s="17"/>
      <c r="J129" s="19"/>
      <c r="K129" s="17"/>
      <c r="L129" s="19"/>
      <c r="M129" s="19"/>
      <c r="N129" s="19"/>
      <c r="O129" s="17"/>
    </row>
    <row r="130" customFormat="false" ht="15" hidden="false" customHeight="false" outlineLevel="0" collapsed="false">
      <c r="B130" s="17" t="s">
        <v>629</v>
      </c>
      <c r="C130" s="52"/>
      <c r="D130" s="52"/>
      <c r="E130" s="52" t="e">
        <f aca="false">#REF!+#REF!+D130+C130</f>
        <v>#REF!</v>
      </c>
      <c r="F130" s="17"/>
      <c r="I130" s="17"/>
      <c r="J130" s="19"/>
      <c r="K130" s="17"/>
      <c r="L130" s="19"/>
      <c r="M130" s="19"/>
      <c r="N130" s="19"/>
      <c r="O130" s="17"/>
    </row>
    <row r="131" customFormat="false" ht="15" hidden="false" customHeight="false" outlineLevel="0" collapsed="false">
      <c r="B131" s="17" t="s">
        <v>630</v>
      </c>
      <c r="C131" s="52"/>
      <c r="D131" s="52"/>
      <c r="E131" s="52" t="e">
        <f aca="false">#REF!+#REF!+D131+C131</f>
        <v>#REF!</v>
      </c>
      <c r="F131" s="17"/>
      <c r="I131" s="17"/>
      <c r="J131" s="19"/>
      <c r="K131" s="17"/>
      <c r="L131" s="19"/>
      <c r="M131" s="19"/>
      <c r="N131" s="19"/>
      <c r="O131" s="17"/>
    </row>
    <row r="132" customFormat="false" ht="15" hidden="false" customHeight="false" outlineLevel="0" collapsed="false">
      <c r="B132" s="17" t="s">
        <v>170</v>
      </c>
      <c r="C132" s="52"/>
      <c r="D132" s="52"/>
      <c r="E132" s="52" t="e">
        <f aca="false">#REF!+#REF!+D132+C132</f>
        <v>#REF!</v>
      </c>
      <c r="F132" s="17"/>
      <c r="I132" s="17"/>
      <c r="J132" s="19"/>
      <c r="K132" s="17"/>
      <c r="L132" s="19"/>
      <c r="M132" s="19"/>
      <c r="N132" s="19"/>
      <c r="O132" s="17"/>
    </row>
    <row r="133" customFormat="false" ht="15" hidden="false" customHeight="false" outlineLevel="0" collapsed="false">
      <c r="B133" s="17" t="s">
        <v>631</v>
      </c>
      <c r="C133" s="52"/>
      <c r="D133" s="52"/>
      <c r="E133" s="52" t="e">
        <f aca="false">#REF!+#REF!+D133+C133</f>
        <v>#REF!</v>
      </c>
      <c r="F133" s="17"/>
      <c r="I133" s="17"/>
      <c r="J133" s="19"/>
      <c r="K133" s="17"/>
      <c r="L133" s="19"/>
      <c r="M133" s="19"/>
      <c r="N133" s="19"/>
      <c r="O133" s="17"/>
    </row>
    <row r="134" customFormat="false" ht="15" hidden="false" customHeight="false" outlineLevel="0" collapsed="false">
      <c r="B134" s="17" t="s">
        <v>240</v>
      </c>
      <c r="C134" s="52"/>
      <c r="D134" s="52" t="n">
        <v>100</v>
      </c>
      <c r="E134" s="52" t="e">
        <f aca="false">#REF!+#REF!+D134+C134</f>
        <v>#REF!</v>
      </c>
      <c r="F134" s="17"/>
      <c r="I134" s="17"/>
      <c r="J134" s="19"/>
      <c r="K134" s="17"/>
      <c r="L134" s="17"/>
      <c r="M134" s="19"/>
      <c r="N134" s="19"/>
      <c r="O134" s="17"/>
    </row>
    <row r="135" customFormat="false" ht="15" hidden="false" customHeight="true" outlineLevel="0" collapsed="false">
      <c r="B135" s="17" t="s">
        <v>164</v>
      </c>
      <c r="C135" s="52"/>
      <c r="D135" s="52"/>
      <c r="E135" s="52" t="e">
        <f aca="false">#REF!+#REF!+D135+C135</f>
        <v>#REF!</v>
      </c>
      <c r="F135" s="17"/>
      <c r="I135" s="17"/>
      <c r="J135" s="292" t="s">
        <v>303</v>
      </c>
      <c r="K135" s="292"/>
      <c r="L135" s="292"/>
      <c r="M135" s="292"/>
      <c r="N135" s="291" t="n">
        <f aca="false">SUM(N119:N134)</f>
        <v>341</v>
      </c>
      <c r="O135" s="17"/>
    </row>
    <row r="136" customFormat="false" ht="15" hidden="false" customHeight="true" outlineLevel="0" collapsed="false">
      <c r="B136" s="17" t="s">
        <v>623</v>
      </c>
      <c r="C136" s="52"/>
      <c r="D136" s="52"/>
      <c r="E136" s="52" t="e">
        <f aca="false">#REF!+#REF!+D136+C136</f>
        <v>#REF!</v>
      </c>
      <c r="F136" s="17"/>
      <c r="I136" s="17"/>
      <c r="J136" s="292"/>
      <c r="K136" s="292"/>
      <c r="L136" s="292"/>
      <c r="M136" s="292"/>
      <c r="N136" s="291"/>
      <c r="O136" s="17"/>
    </row>
    <row r="137" customFormat="false" ht="15" hidden="false" customHeight="false" outlineLevel="0" collapsed="false">
      <c r="B137" s="17"/>
      <c r="C137" s="17"/>
      <c r="D137" s="19"/>
      <c r="E137" s="52" t="e">
        <f aca="false">#REF!+#REF!+D137+C137</f>
        <v>#REF!</v>
      </c>
      <c r="F137" s="17"/>
    </row>
    <row r="138" customFormat="false" ht="15" hidden="false" customHeight="false" outlineLevel="0" collapsed="false">
      <c r="B138" s="17"/>
      <c r="C138" s="17"/>
      <c r="D138" s="19"/>
      <c r="E138" s="52" t="e">
        <f aca="false">#REF!+#REF!+D138+C138</f>
        <v>#REF!</v>
      </c>
      <c r="F138" s="17"/>
    </row>
    <row r="139" customFormat="false" ht="15" hidden="false" customHeight="false" outlineLevel="0" collapsed="false">
      <c r="B139" s="17"/>
      <c r="C139" s="19"/>
      <c r="D139" s="19"/>
      <c r="E139" s="52" t="e">
        <f aca="false">#REF!+#REF!+D139+C139</f>
        <v>#REF!</v>
      </c>
      <c r="F139" s="17"/>
    </row>
    <row r="140" customFormat="false" ht="15" hidden="false" customHeight="false" outlineLevel="0" collapsed="false">
      <c r="B140" s="17"/>
      <c r="C140" s="290" t="s">
        <v>303</v>
      </c>
      <c r="D140" s="290"/>
      <c r="E140" s="293" t="e">
        <f aca="false">SUM(E119:E139)</f>
        <v>#REF!</v>
      </c>
      <c r="F140" s="17"/>
    </row>
    <row r="141" customFormat="false" ht="15" hidden="false" customHeight="false" outlineLevel="0" collapsed="false">
      <c r="B141" s="17"/>
      <c r="C141" s="290"/>
      <c r="D141" s="290"/>
      <c r="E141" s="293"/>
      <c r="F141" s="17"/>
    </row>
    <row r="142" customFormat="false" ht="15" hidden="false" customHeight="false" outlineLevel="0" collapsed="false">
      <c r="E142" s="43"/>
    </row>
    <row r="143" customFormat="false" ht="27" hidden="false" customHeight="false" outlineLevel="0" collapsed="false">
      <c r="C143" s="287" t="s">
        <v>102</v>
      </c>
      <c r="D143" s="287"/>
      <c r="J143" s="287" t="s">
        <v>203</v>
      </c>
      <c r="K143" s="287"/>
      <c r="L143" s="287"/>
      <c r="M143" s="288"/>
    </row>
    <row r="144" customFormat="false" ht="27" hidden="false" customHeight="false" outlineLevel="0" collapsed="false">
      <c r="C144" s="287"/>
      <c r="D144" s="287"/>
      <c r="J144" s="287"/>
      <c r="K144" s="287"/>
      <c r="L144" s="287"/>
      <c r="M144" s="288"/>
    </row>
    <row r="145" customFormat="false" ht="27" hidden="false" customHeight="false" outlineLevel="0" collapsed="false">
      <c r="C145" s="289"/>
      <c r="D145" s="289"/>
      <c r="J145" s="289"/>
      <c r="K145" s="289"/>
      <c r="L145" s="288"/>
      <c r="M145" s="288"/>
    </row>
    <row r="146" customFormat="false" ht="15" hidden="false" customHeight="false" outlineLevel="0" collapsed="false">
      <c r="B146" s="5" t="s">
        <v>613</v>
      </c>
      <c r="C146" s="53" t="s">
        <v>614</v>
      </c>
      <c r="D146" s="53" t="s">
        <v>634</v>
      </c>
      <c r="E146" s="53" t="s">
        <v>616</v>
      </c>
      <c r="F146" s="53"/>
      <c r="I146" s="5" t="s">
        <v>613</v>
      </c>
      <c r="J146" s="53" t="s">
        <v>614</v>
      </c>
      <c r="K146" s="53" t="s">
        <v>615</v>
      </c>
      <c r="L146" s="53" t="s">
        <v>619</v>
      </c>
      <c r="M146" s="53" t="s">
        <v>618</v>
      </c>
      <c r="N146" s="53" t="s">
        <v>616</v>
      </c>
      <c r="O146" s="53"/>
    </row>
    <row r="147" customFormat="false" ht="15" hidden="false" customHeight="false" outlineLevel="0" collapsed="false">
      <c r="B147" s="17" t="s">
        <v>104</v>
      </c>
      <c r="C147" s="19"/>
      <c r="D147" s="17"/>
      <c r="E147" s="19"/>
      <c r="F147" s="17"/>
      <c r="I147" s="17" t="s">
        <v>104</v>
      </c>
      <c r="J147" s="19"/>
      <c r="K147" s="17" t="n">
        <v>2</v>
      </c>
      <c r="L147" s="19"/>
      <c r="M147" s="19" t="n">
        <f aca="false">K147*L147</f>
        <v>0</v>
      </c>
      <c r="N147" s="19" t="n">
        <f aca="false">M147+J147</f>
        <v>0</v>
      </c>
      <c r="O147" s="17"/>
    </row>
    <row r="148" customFormat="false" ht="15" hidden="false" customHeight="false" outlineLevel="0" collapsed="false">
      <c r="B148" s="17" t="s">
        <v>633</v>
      </c>
      <c r="C148" s="19"/>
      <c r="D148" s="17"/>
      <c r="E148" s="19"/>
      <c r="F148" s="17"/>
      <c r="I148" s="17" t="s">
        <v>633</v>
      </c>
      <c r="J148" s="19"/>
      <c r="K148" s="17"/>
      <c r="L148" s="19"/>
      <c r="M148" s="19" t="n">
        <f aca="false">K148*L148</f>
        <v>0</v>
      </c>
      <c r="N148" s="19" t="n">
        <f aca="false">L148+J148</f>
        <v>0</v>
      </c>
      <c r="O148" s="17"/>
    </row>
    <row r="149" customFormat="false" ht="15" hidden="false" customHeight="false" outlineLevel="0" collapsed="false">
      <c r="B149" s="17" t="s">
        <v>240</v>
      </c>
      <c r="C149" s="19"/>
      <c r="D149" s="17"/>
      <c r="E149" s="19"/>
      <c r="F149" s="17"/>
      <c r="I149" s="17" t="s">
        <v>240</v>
      </c>
      <c r="J149" s="19"/>
      <c r="K149" s="17" t="n">
        <v>1</v>
      </c>
      <c r="L149" s="19"/>
      <c r="M149" s="19" t="n">
        <f aca="false">K149*L149</f>
        <v>0</v>
      </c>
      <c r="N149" s="19" t="n">
        <f aca="false">L149+J149</f>
        <v>0</v>
      </c>
      <c r="O149" s="17"/>
    </row>
    <row r="150" customFormat="false" ht="15" hidden="false" customHeight="false" outlineLevel="0" collapsed="false">
      <c r="B150" s="17" t="s">
        <v>186</v>
      </c>
      <c r="C150" s="19"/>
      <c r="D150" s="17"/>
      <c r="E150" s="19"/>
      <c r="F150" s="17"/>
      <c r="I150" s="17" t="s">
        <v>186</v>
      </c>
      <c r="J150" s="19"/>
      <c r="K150" s="17" t="n">
        <v>2</v>
      </c>
      <c r="L150" s="19"/>
      <c r="M150" s="19" t="n">
        <f aca="false">K150*L150</f>
        <v>0</v>
      </c>
      <c r="N150" s="19" t="n">
        <f aca="false">L150+J150</f>
        <v>0</v>
      </c>
      <c r="O150" s="17"/>
    </row>
    <row r="151" customFormat="false" ht="15" hidden="false" customHeight="false" outlineLevel="0" collapsed="false">
      <c r="B151" s="17" t="s">
        <v>173</v>
      </c>
      <c r="C151" s="19"/>
      <c r="D151" s="17"/>
      <c r="E151" s="19"/>
      <c r="F151" s="17"/>
      <c r="I151" s="17" t="s">
        <v>173</v>
      </c>
      <c r="J151" s="19"/>
      <c r="K151" s="17" t="n">
        <v>2</v>
      </c>
      <c r="L151" s="19"/>
      <c r="M151" s="19" t="n">
        <f aca="false">K151*L151</f>
        <v>0</v>
      </c>
      <c r="N151" s="19" t="n">
        <f aca="false">L151+J151</f>
        <v>0</v>
      </c>
      <c r="O151" s="17"/>
    </row>
    <row r="152" customFormat="false" ht="15" hidden="false" customHeight="false" outlineLevel="0" collapsed="false">
      <c r="B152" s="17" t="s">
        <v>111</v>
      </c>
      <c r="C152" s="19"/>
      <c r="D152" s="17"/>
      <c r="E152" s="19"/>
      <c r="F152" s="17"/>
      <c r="I152" s="17" t="s">
        <v>111</v>
      </c>
      <c r="J152" s="19"/>
      <c r="K152" s="17" t="n">
        <v>1</v>
      </c>
      <c r="L152" s="19"/>
      <c r="M152" s="19" t="n">
        <f aca="false">K152*L152</f>
        <v>0</v>
      </c>
      <c r="N152" s="19" t="n">
        <f aca="false">L152*K152+J152</f>
        <v>0</v>
      </c>
      <c r="O152" s="17"/>
    </row>
    <row r="153" customFormat="false" ht="15" hidden="false" customHeight="false" outlineLevel="0" collapsed="false">
      <c r="B153" s="17" t="s">
        <v>624</v>
      </c>
      <c r="C153" s="19"/>
      <c r="D153" s="17"/>
      <c r="E153" s="19"/>
      <c r="F153" s="17"/>
      <c r="I153" s="17" t="s">
        <v>624</v>
      </c>
      <c r="J153" s="19"/>
      <c r="K153" s="17" t="n">
        <v>1</v>
      </c>
      <c r="L153" s="19"/>
      <c r="M153" s="19" t="n">
        <f aca="false">K153*L153</f>
        <v>0</v>
      </c>
      <c r="N153" s="19" t="n">
        <f aca="false">L153*K153+J153</f>
        <v>0</v>
      </c>
      <c r="O153" s="17"/>
    </row>
    <row r="154" customFormat="false" ht="15" hidden="false" customHeight="false" outlineLevel="0" collapsed="false">
      <c r="B154" s="17" t="s">
        <v>625</v>
      </c>
      <c r="C154" s="19"/>
      <c r="D154" s="17"/>
      <c r="E154" s="19"/>
      <c r="F154" s="17"/>
      <c r="I154" s="17" t="s">
        <v>625</v>
      </c>
      <c r="J154" s="19"/>
      <c r="K154" s="17" t="n">
        <v>1</v>
      </c>
      <c r="L154" s="19"/>
      <c r="M154" s="19" t="n">
        <f aca="false">K154*L154</f>
        <v>0</v>
      </c>
      <c r="N154" s="19" t="n">
        <f aca="false">L154*K154+J154</f>
        <v>0</v>
      </c>
      <c r="O154" s="17"/>
    </row>
    <row r="155" customFormat="false" ht="15" hidden="false" customHeight="false" outlineLevel="0" collapsed="false">
      <c r="B155" s="17" t="s">
        <v>626</v>
      </c>
      <c r="C155" s="19"/>
      <c r="D155" s="17"/>
      <c r="E155" s="19"/>
      <c r="F155" s="17"/>
      <c r="I155" s="17" t="s">
        <v>626</v>
      </c>
      <c r="J155" s="19"/>
      <c r="K155" s="17" t="n">
        <v>1</v>
      </c>
      <c r="L155" s="19"/>
      <c r="M155" s="19" t="n">
        <f aca="false">K155*L155</f>
        <v>0</v>
      </c>
      <c r="N155" s="19" t="n">
        <f aca="false">L155*K155+J155</f>
        <v>0</v>
      </c>
      <c r="O155" s="17"/>
    </row>
    <row r="156" customFormat="false" ht="15" hidden="false" customHeight="false" outlineLevel="0" collapsed="false">
      <c r="B156" s="17"/>
      <c r="C156" s="19"/>
      <c r="D156" s="17"/>
      <c r="E156" s="19"/>
      <c r="F156" s="17"/>
      <c r="I156" s="17"/>
      <c r="J156" s="19"/>
      <c r="K156" s="17"/>
      <c r="L156" s="19"/>
      <c r="M156" s="19"/>
      <c r="N156" s="19"/>
      <c r="O156" s="17"/>
    </row>
    <row r="157" customFormat="false" ht="15" hidden="false" customHeight="false" outlineLevel="0" collapsed="false">
      <c r="B157" s="17"/>
      <c r="C157" s="19"/>
      <c r="D157" s="17"/>
      <c r="E157" s="19"/>
      <c r="F157" s="17"/>
      <c r="I157" s="17"/>
      <c r="J157" s="19"/>
      <c r="K157" s="17"/>
      <c r="L157" s="19"/>
      <c r="M157" s="19"/>
      <c r="N157" s="19"/>
      <c r="O157" s="17"/>
    </row>
    <row r="158" customFormat="false" ht="15" hidden="false" customHeight="false" outlineLevel="0" collapsed="false">
      <c r="B158" s="17"/>
      <c r="C158" s="19"/>
      <c r="D158" s="17"/>
      <c r="E158" s="19"/>
      <c r="F158" s="17"/>
      <c r="I158" s="17"/>
      <c r="J158" s="19"/>
      <c r="K158" s="17"/>
      <c r="L158" s="19"/>
      <c r="M158" s="19"/>
      <c r="N158" s="19"/>
      <c r="O158" s="17"/>
    </row>
    <row r="159" customFormat="false" ht="15" hidden="false" customHeight="false" outlineLevel="0" collapsed="false">
      <c r="B159" s="17"/>
      <c r="C159" s="19"/>
      <c r="D159" s="17"/>
      <c r="E159" s="19"/>
      <c r="F159" s="17"/>
      <c r="I159" s="17"/>
      <c r="J159" s="19"/>
      <c r="K159" s="17"/>
      <c r="L159" s="19"/>
      <c r="M159" s="19"/>
      <c r="N159" s="19"/>
      <c r="O159" s="17"/>
    </row>
    <row r="160" customFormat="false" ht="15" hidden="false" customHeight="false" outlineLevel="0" collapsed="false">
      <c r="B160" s="17"/>
      <c r="C160" s="19"/>
      <c r="D160" s="17"/>
      <c r="E160" s="19"/>
      <c r="F160" s="17"/>
      <c r="I160" s="17"/>
      <c r="J160" s="19"/>
      <c r="K160" s="17"/>
      <c r="L160" s="19"/>
      <c r="M160" s="19"/>
      <c r="N160" s="19"/>
      <c r="O160" s="17"/>
    </row>
    <row r="161" customFormat="false" ht="15" hidden="false" customHeight="false" outlineLevel="0" collapsed="false">
      <c r="B161" s="17"/>
      <c r="C161" s="19"/>
      <c r="D161" s="17"/>
      <c r="E161" s="19"/>
      <c r="F161" s="17"/>
      <c r="I161" s="17"/>
      <c r="J161" s="19"/>
      <c r="K161" s="17"/>
      <c r="L161" s="19"/>
      <c r="M161" s="19"/>
      <c r="N161" s="19"/>
      <c r="O161" s="17"/>
    </row>
    <row r="162" customFormat="false" ht="15" hidden="false" customHeight="false" outlineLevel="0" collapsed="false">
      <c r="B162" s="17"/>
      <c r="C162" s="19"/>
      <c r="D162" s="17"/>
      <c r="E162" s="19"/>
      <c r="F162" s="17"/>
      <c r="I162" s="17"/>
      <c r="J162" s="19"/>
      <c r="K162" s="17"/>
      <c r="L162" s="17"/>
      <c r="M162" s="19"/>
      <c r="N162" s="19"/>
      <c r="O162" s="17"/>
    </row>
    <row r="163" customFormat="false" ht="15" hidden="false" customHeight="false" outlineLevel="0" collapsed="false">
      <c r="B163" s="17"/>
      <c r="C163" s="290" t="s">
        <v>303</v>
      </c>
      <c r="D163" s="290"/>
      <c r="E163" s="291" t="n">
        <f aca="false">SUM(E147:E162)</f>
        <v>0</v>
      </c>
      <c r="F163" s="17"/>
      <c r="I163" s="17"/>
      <c r="J163" s="292" t="s">
        <v>303</v>
      </c>
      <c r="K163" s="292"/>
      <c r="L163" s="292"/>
      <c r="M163" s="292"/>
      <c r="N163" s="291" t="n">
        <f aca="false">SUM(N147:N162)</f>
        <v>0</v>
      </c>
      <c r="O163" s="17"/>
    </row>
    <row r="164" customFormat="false" ht="15" hidden="false" customHeight="false" outlineLevel="0" collapsed="false">
      <c r="B164" s="17"/>
      <c r="C164" s="290"/>
      <c r="D164" s="290"/>
      <c r="E164" s="291"/>
      <c r="F164" s="17"/>
      <c r="I164" s="17"/>
      <c r="J164" s="292"/>
      <c r="K164" s="292"/>
      <c r="L164" s="292"/>
      <c r="M164" s="292"/>
      <c r="N164" s="291"/>
      <c r="O164" s="17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4" activeCellId="0" sqref="J24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1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16"/>
      <c r="B1" s="55" t="s">
        <v>0</v>
      </c>
      <c r="C1" s="55"/>
      <c r="D1" s="55"/>
      <c r="E1" s="55"/>
      <c r="F1" s="55"/>
      <c r="G1" s="17"/>
      <c r="H1" s="17"/>
      <c r="I1" s="17"/>
      <c r="J1" s="56"/>
      <c r="M1" s="16"/>
      <c r="N1" s="55" t="s">
        <v>1</v>
      </c>
      <c r="O1" s="55"/>
      <c r="P1" s="55"/>
      <c r="Q1" s="55"/>
      <c r="R1" s="55"/>
      <c r="S1" s="17"/>
      <c r="T1" s="17"/>
      <c r="U1" s="17"/>
      <c r="V1" s="17"/>
      <c r="W1" s="56"/>
    </row>
    <row r="2" customFormat="false" ht="15" hidden="false" customHeight="false" outlineLevel="0" collapsed="false">
      <c r="A2" s="57" t="s">
        <v>2</v>
      </c>
      <c r="B2" s="58" t="s">
        <v>106</v>
      </c>
      <c r="C2" s="58" t="s">
        <v>107</v>
      </c>
      <c r="D2" s="58" t="s">
        <v>6</v>
      </c>
      <c r="E2" s="58" t="s">
        <v>7</v>
      </c>
      <c r="F2" s="58" t="s">
        <v>8</v>
      </c>
      <c r="G2" s="58" t="s">
        <v>4</v>
      </c>
      <c r="H2" s="58"/>
      <c r="I2" s="58" t="s">
        <v>108</v>
      </c>
      <c r="J2" s="59" t="s">
        <v>11</v>
      </c>
      <c r="K2" s="60"/>
      <c r="L2" s="42"/>
      <c r="M2" s="57" t="s">
        <v>2</v>
      </c>
      <c r="N2" s="58" t="s">
        <v>106</v>
      </c>
      <c r="O2" s="58" t="s">
        <v>107</v>
      </c>
      <c r="P2" s="58" t="s">
        <v>6</v>
      </c>
      <c r="Q2" s="58" t="s">
        <v>7</v>
      </c>
      <c r="R2" s="58" t="s">
        <v>8</v>
      </c>
      <c r="S2" s="58" t="s">
        <v>4</v>
      </c>
      <c r="T2" s="58"/>
      <c r="U2" s="58" t="s">
        <v>108</v>
      </c>
      <c r="V2" s="58"/>
      <c r="W2" s="59" t="s">
        <v>11</v>
      </c>
      <c r="X2" s="60"/>
    </row>
    <row r="3" customFormat="false" ht="13.8" hidden="false" customHeight="false" outlineLevel="0" collapsed="false">
      <c r="A3" s="8" t="n">
        <v>45293</v>
      </c>
      <c r="B3" s="9" t="s">
        <v>90</v>
      </c>
      <c r="C3" s="9" t="s">
        <v>109</v>
      </c>
      <c r="D3" s="9" t="s">
        <v>91</v>
      </c>
      <c r="E3" s="9" t="n">
        <v>1222</v>
      </c>
      <c r="F3" s="36" t="n">
        <v>200</v>
      </c>
      <c r="G3" s="9" t="s">
        <v>33</v>
      </c>
      <c r="H3" s="9" t="s">
        <v>110</v>
      </c>
      <c r="I3" s="36" t="n">
        <v>170</v>
      </c>
      <c r="J3" s="61" t="n">
        <v>843</v>
      </c>
      <c r="K3" s="13"/>
      <c r="L3" s="13"/>
      <c r="M3" s="8"/>
      <c r="N3" s="9"/>
      <c r="O3" s="9"/>
      <c r="P3" s="9"/>
      <c r="Q3" s="9"/>
      <c r="R3" s="36"/>
      <c r="S3" s="9"/>
      <c r="T3" s="9"/>
      <c r="U3" s="36"/>
      <c r="V3" s="36"/>
      <c r="W3" s="61"/>
      <c r="X3" s="13"/>
      <c r="Y3" s="13"/>
    </row>
    <row r="4" customFormat="false" ht="13.8" hidden="false" customHeight="false" outlineLevel="0" collapsed="false">
      <c r="A4" s="8" t="n">
        <v>45294</v>
      </c>
      <c r="B4" s="9" t="s">
        <v>111</v>
      </c>
      <c r="C4" s="9" t="s">
        <v>109</v>
      </c>
      <c r="D4" s="9" t="s">
        <v>112</v>
      </c>
      <c r="E4" s="9" t="n">
        <v>1223</v>
      </c>
      <c r="F4" s="36" t="n">
        <v>600</v>
      </c>
      <c r="G4" s="9" t="s">
        <v>113</v>
      </c>
      <c r="H4" s="9"/>
      <c r="I4" s="36" t="n">
        <v>580</v>
      </c>
      <c r="J4" s="61" t="n">
        <v>43</v>
      </c>
      <c r="K4" s="13"/>
      <c r="L4" s="13"/>
      <c r="M4" s="8"/>
      <c r="N4" s="9"/>
      <c r="O4" s="9"/>
      <c r="P4" s="9"/>
      <c r="Q4" s="9"/>
      <c r="R4" s="36"/>
      <c r="S4" s="9"/>
      <c r="T4" s="9"/>
      <c r="U4" s="36"/>
      <c r="V4" s="36"/>
      <c r="W4" s="61"/>
      <c r="X4" s="13"/>
      <c r="Y4" s="13"/>
    </row>
    <row r="5" customFormat="false" ht="13.8" hidden="false" customHeight="false" outlineLevel="0" collapsed="false">
      <c r="A5" s="8" t="n">
        <v>45295</v>
      </c>
      <c r="B5" s="9" t="s">
        <v>79</v>
      </c>
      <c r="C5" s="9" t="s">
        <v>109</v>
      </c>
      <c r="D5" s="9" t="s">
        <v>114</v>
      </c>
      <c r="E5" s="9" t="n">
        <v>22987</v>
      </c>
      <c r="F5" s="36" t="n">
        <v>600</v>
      </c>
      <c r="G5" s="9" t="s">
        <v>33</v>
      </c>
      <c r="H5" s="9"/>
      <c r="I5" s="36" t="n">
        <v>580</v>
      </c>
      <c r="J5" s="61" t="n">
        <v>843</v>
      </c>
      <c r="K5" s="13"/>
      <c r="L5" s="13"/>
      <c r="M5" s="8"/>
      <c r="N5" s="9"/>
      <c r="O5" s="9"/>
      <c r="P5" s="9"/>
      <c r="Q5" s="9"/>
      <c r="R5" s="36"/>
      <c r="S5" s="9"/>
      <c r="T5" s="9"/>
      <c r="U5" s="36"/>
      <c r="V5" s="36"/>
      <c r="W5" s="61"/>
      <c r="X5" s="13"/>
      <c r="Y5" s="13"/>
    </row>
    <row r="6" customFormat="false" ht="13.8" hidden="false" customHeight="false" outlineLevel="0" collapsed="false">
      <c r="A6" s="8" t="n">
        <v>45295</v>
      </c>
      <c r="B6" s="9" t="s">
        <v>104</v>
      </c>
      <c r="C6" s="9" t="s">
        <v>109</v>
      </c>
      <c r="D6" s="9" t="s">
        <v>96</v>
      </c>
      <c r="E6" s="9" t="n">
        <v>1226</v>
      </c>
      <c r="F6" s="36" t="n">
        <v>350</v>
      </c>
      <c r="G6" s="9" t="s">
        <v>47</v>
      </c>
      <c r="H6" s="9"/>
      <c r="I6" s="36" t="n">
        <v>330</v>
      </c>
      <c r="J6" s="61" t="n">
        <v>843</v>
      </c>
      <c r="K6" s="13"/>
      <c r="L6" s="13"/>
      <c r="M6" s="8"/>
      <c r="N6" s="9"/>
      <c r="O6" s="9"/>
      <c r="P6" s="9"/>
      <c r="Q6" s="9"/>
      <c r="R6" s="36"/>
      <c r="S6" s="9"/>
      <c r="T6" s="9"/>
      <c r="U6" s="36"/>
      <c r="V6" s="36"/>
      <c r="W6" s="61"/>
      <c r="X6" s="13"/>
      <c r="Y6" s="13"/>
    </row>
    <row r="7" customFormat="false" ht="13.8" hidden="false" customHeight="false" outlineLevel="0" collapsed="false">
      <c r="A7" s="8" t="n">
        <v>45296</v>
      </c>
      <c r="B7" s="9" t="s">
        <v>115</v>
      </c>
      <c r="C7" s="9" t="s">
        <v>109</v>
      </c>
      <c r="D7" s="9" t="s">
        <v>56</v>
      </c>
      <c r="E7" s="9" t="n">
        <v>1227</v>
      </c>
      <c r="F7" s="36" t="n">
        <v>220</v>
      </c>
      <c r="G7" s="9" t="s">
        <v>45</v>
      </c>
      <c r="H7" s="9"/>
      <c r="I7" s="36" t="n">
        <v>210</v>
      </c>
      <c r="J7" s="61" t="n">
        <v>843</v>
      </c>
      <c r="K7" s="13"/>
      <c r="L7" s="13"/>
      <c r="M7" s="8"/>
      <c r="N7" s="9"/>
      <c r="O7" s="9"/>
      <c r="P7" s="9"/>
      <c r="Q7" s="9"/>
      <c r="R7" s="36"/>
      <c r="S7" s="9"/>
      <c r="T7" s="9"/>
      <c r="U7" s="36"/>
      <c r="V7" s="36"/>
      <c r="W7" s="61"/>
      <c r="X7" s="13"/>
      <c r="Y7" s="13"/>
    </row>
    <row r="8" customFormat="false" ht="13.8" hidden="false" customHeight="false" outlineLevel="0" collapsed="false">
      <c r="A8" s="8" t="n">
        <v>45296</v>
      </c>
      <c r="B8" s="9" t="s">
        <v>90</v>
      </c>
      <c r="C8" s="9" t="s">
        <v>109</v>
      </c>
      <c r="D8" s="9" t="s">
        <v>56</v>
      </c>
      <c r="E8" s="9" t="n">
        <v>1227</v>
      </c>
      <c r="F8" s="36" t="n">
        <v>220</v>
      </c>
      <c r="G8" s="9" t="s">
        <v>41</v>
      </c>
      <c r="H8" s="9"/>
      <c r="I8" s="36" t="n">
        <v>210</v>
      </c>
      <c r="J8" s="61" t="n">
        <v>843</v>
      </c>
      <c r="K8" s="13"/>
      <c r="L8" s="13"/>
      <c r="M8" s="8"/>
      <c r="N8" s="9"/>
      <c r="O8" s="9"/>
      <c r="P8" s="9"/>
      <c r="Q8" s="9"/>
      <c r="R8" s="36"/>
      <c r="S8" s="9"/>
      <c r="T8" s="9"/>
      <c r="U8" s="36"/>
      <c r="V8" s="36"/>
      <c r="W8" s="61"/>
      <c r="X8" s="13"/>
      <c r="Y8" s="13"/>
    </row>
    <row r="9" customFormat="false" ht="13.8" hidden="false" customHeight="false" outlineLevel="0" collapsed="false">
      <c r="A9" s="8" t="n">
        <v>45296</v>
      </c>
      <c r="B9" s="9" t="s">
        <v>116</v>
      </c>
      <c r="C9" s="9" t="s">
        <v>109</v>
      </c>
      <c r="D9" s="9" t="s">
        <v>114</v>
      </c>
      <c r="E9" s="9" t="n">
        <v>22996</v>
      </c>
      <c r="F9" s="36" t="n">
        <v>600</v>
      </c>
      <c r="G9" s="9" t="s">
        <v>31</v>
      </c>
      <c r="H9" s="9"/>
      <c r="I9" s="36" t="n">
        <v>580</v>
      </c>
      <c r="J9" s="62" t="n">
        <v>843</v>
      </c>
      <c r="K9" s="13"/>
      <c r="L9" s="13"/>
      <c r="M9" s="8"/>
      <c r="N9" s="9"/>
      <c r="O9" s="9"/>
      <c r="P9" s="9"/>
      <c r="Q9" s="9"/>
      <c r="R9" s="36"/>
      <c r="S9" s="9"/>
      <c r="T9" s="9"/>
      <c r="U9" s="36"/>
      <c r="V9" s="36"/>
      <c r="W9" s="61"/>
      <c r="X9" s="13"/>
      <c r="Y9" s="13"/>
    </row>
    <row r="10" customFormat="false" ht="13.8" hidden="false" customHeight="false" outlineLevel="0" collapsed="false">
      <c r="A10" s="8" t="n">
        <v>45297</v>
      </c>
      <c r="B10" s="9" t="s">
        <v>90</v>
      </c>
      <c r="C10" s="9" t="s">
        <v>109</v>
      </c>
      <c r="D10" s="9" t="s">
        <v>91</v>
      </c>
      <c r="E10" s="9" t="n">
        <v>1232</v>
      </c>
      <c r="F10" s="36" t="n">
        <v>200</v>
      </c>
      <c r="G10" s="9" t="s">
        <v>117</v>
      </c>
      <c r="H10" s="9" t="s">
        <v>118</v>
      </c>
      <c r="I10" s="36" t="n">
        <v>180</v>
      </c>
      <c r="J10" s="62" t="n">
        <v>843</v>
      </c>
      <c r="K10" s="13"/>
      <c r="L10" s="13"/>
      <c r="M10" s="8"/>
      <c r="N10" s="9"/>
      <c r="O10" s="9"/>
      <c r="P10" s="9"/>
      <c r="Q10" s="9"/>
      <c r="R10" s="36"/>
      <c r="S10" s="9"/>
      <c r="T10" s="9"/>
      <c r="U10" s="36"/>
      <c r="V10" s="36"/>
      <c r="W10" s="61"/>
      <c r="X10" s="13"/>
      <c r="Y10" s="13"/>
    </row>
    <row r="11" customFormat="false" ht="13.8" hidden="false" customHeight="false" outlineLevel="0" collapsed="false">
      <c r="A11" s="8" t="n">
        <v>45298</v>
      </c>
      <c r="B11" s="9" t="s">
        <v>115</v>
      </c>
      <c r="C11" s="9" t="s">
        <v>109</v>
      </c>
      <c r="D11" s="9" t="s">
        <v>114</v>
      </c>
      <c r="E11" s="9" t="n">
        <v>23015</v>
      </c>
      <c r="F11" s="36" t="n">
        <v>600</v>
      </c>
      <c r="G11" s="9" t="s">
        <v>45</v>
      </c>
      <c r="H11" s="9"/>
      <c r="I11" s="36" t="n">
        <v>580</v>
      </c>
      <c r="J11" s="62" t="n">
        <v>843</v>
      </c>
      <c r="K11" s="13"/>
      <c r="L11" s="13"/>
      <c r="M11" s="8"/>
      <c r="N11" s="9"/>
      <c r="O11" s="9"/>
      <c r="P11" s="9"/>
      <c r="Q11" s="9"/>
      <c r="R11" s="36"/>
      <c r="S11" s="9"/>
      <c r="T11" s="9"/>
      <c r="U11" s="36"/>
      <c r="V11" s="36"/>
      <c r="W11" s="61"/>
      <c r="X11" s="13"/>
      <c r="Y11" s="13"/>
    </row>
    <row r="12" customFormat="false" ht="13.8" hidden="false" customHeight="false" outlineLevel="0" collapsed="false">
      <c r="A12" s="8" t="n">
        <v>45299</v>
      </c>
      <c r="B12" s="9" t="s">
        <v>119</v>
      </c>
      <c r="C12" s="9" t="s">
        <v>109</v>
      </c>
      <c r="D12" s="9" t="s">
        <v>120</v>
      </c>
      <c r="E12" s="9" t="n">
        <v>23020</v>
      </c>
      <c r="F12" s="36" t="n">
        <v>600</v>
      </c>
      <c r="G12" s="9" t="s">
        <v>113</v>
      </c>
      <c r="H12" s="9"/>
      <c r="I12" s="36" t="n">
        <v>580</v>
      </c>
      <c r="J12" s="62" t="n">
        <v>843</v>
      </c>
      <c r="K12" s="13"/>
      <c r="L12" s="13"/>
      <c r="M12" s="8"/>
      <c r="N12" s="9"/>
      <c r="O12" s="9"/>
      <c r="P12" s="9"/>
      <c r="Q12" s="9"/>
      <c r="R12" s="36"/>
      <c r="S12" s="9"/>
      <c r="T12" s="9"/>
      <c r="U12" s="36"/>
      <c r="V12" s="36"/>
      <c r="W12" s="61"/>
      <c r="X12" s="13"/>
      <c r="Y12" s="13"/>
    </row>
    <row r="13" customFormat="false" ht="13.8" hidden="false" customHeight="false" outlineLevel="0" collapsed="false">
      <c r="A13" s="8" t="n">
        <v>45300</v>
      </c>
      <c r="B13" s="9" t="s">
        <v>104</v>
      </c>
      <c r="C13" s="9" t="s">
        <v>109</v>
      </c>
      <c r="D13" s="9" t="s">
        <v>88</v>
      </c>
      <c r="E13" s="9" t="n">
        <v>1234</v>
      </c>
      <c r="F13" s="36" t="n">
        <v>180</v>
      </c>
      <c r="G13" s="9" t="s">
        <v>41</v>
      </c>
      <c r="H13" s="9"/>
      <c r="I13" s="36" t="n">
        <v>170</v>
      </c>
      <c r="J13" s="62" t="n">
        <v>843</v>
      </c>
      <c r="K13" s="13"/>
      <c r="L13" s="13"/>
      <c r="M13" s="8"/>
      <c r="N13" s="9"/>
      <c r="O13" s="9"/>
      <c r="P13" s="9"/>
      <c r="Q13" s="12"/>
      <c r="R13" s="36"/>
      <c r="S13" s="9"/>
      <c r="T13" s="9"/>
      <c r="U13" s="36"/>
      <c r="V13" s="36"/>
      <c r="W13" s="61"/>
      <c r="X13" s="13"/>
      <c r="Y13" s="13"/>
    </row>
    <row r="14" customFormat="false" ht="13.8" hidden="false" customHeight="false" outlineLevel="0" collapsed="false">
      <c r="A14" s="8" t="n">
        <v>45301</v>
      </c>
      <c r="B14" s="9" t="s">
        <v>79</v>
      </c>
      <c r="C14" s="9" t="s">
        <v>109</v>
      </c>
      <c r="D14" s="9" t="s">
        <v>56</v>
      </c>
      <c r="E14" s="9" t="n">
        <v>1235</v>
      </c>
      <c r="F14" s="36" t="n">
        <v>220</v>
      </c>
      <c r="G14" s="9" t="s">
        <v>33</v>
      </c>
      <c r="H14" s="9"/>
      <c r="I14" s="36" t="n">
        <v>210</v>
      </c>
      <c r="J14" s="61" t="n">
        <v>843</v>
      </c>
      <c r="K14" s="13"/>
      <c r="L14" s="13"/>
      <c r="M14" s="8"/>
      <c r="N14" s="9"/>
      <c r="O14" s="9"/>
      <c r="P14" s="9"/>
      <c r="Q14" s="12"/>
      <c r="R14" s="36"/>
      <c r="S14" s="9"/>
      <c r="T14" s="9"/>
      <c r="U14" s="36"/>
      <c r="V14" s="36"/>
      <c r="W14" s="61"/>
      <c r="X14" s="13"/>
      <c r="Y14" s="13"/>
    </row>
    <row r="15" customFormat="false" ht="13.8" hidden="false" customHeight="false" outlineLevel="0" collapsed="false">
      <c r="A15" s="8" t="n">
        <v>45301</v>
      </c>
      <c r="B15" s="9" t="s">
        <v>99</v>
      </c>
      <c r="C15" s="9" t="s">
        <v>109</v>
      </c>
      <c r="D15" s="9" t="s">
        <v>88</v>
      </c>
      <c r="E15" s="9" t="n">
        <v>1236</v>
      </c>
      <c r="F15" s="36" t="n">
        <v>180</v>
      </c>
      <c r="G15" s="9" t="s">
        <v>38</v>
      </c>
      <c r="H15" s="9"/>
      <c r="I15" s="36" t="n">
        <v>170</v>
      </c>
      <c r="J15" s="61" t="n">
        <v>843</v>
      </c>
      <c r="K15" s="63"/>
      <c r="L15" s="13"/>
      <c r="M15" s="8"/>
      <c r="N15" s="9"/>
      <c r="O15" s="9"/>
      <c r="P15" s="9"/>
      <c r="Q15" s="12"/>
      <c r="R15" s="36"/>
      <c r="S15" s="9"/>
      <c r="T15" s="9"/>
      <c r="U15" s="36"/>
      <c r="V15" s="36"/>
      <c r="W15" s="61"/>
      <c r="X15" s="63"/>
      <c r="Y15" s="13"/>
    </row>
    <row r="16" customFormat="false" ht="13.8" hidden="false" customHeight="false" outlineLevel="0" collapsed="false">
      <c r="A16" s="8" t="n">
        <v>45301</v>
      </c>
      <c r="B16" s="9" t="s">
        <v>121</v>
      </c>
      <c r="C16" s="9" t="s">
        <v>109</v>
      </c>
      <c r="D16" s="9" t="s">
        <v>91</v>
      </c>
      <c r="E16" s="9" t="n">
        <v>1238</v>
      </c>
      <c r="F16" s="36" t="n">
        <v>200</v>
      </c>
      <c r="G16" s="9" t="s">
        <v>50</v>
      </c>
      <c r="H16" s="9"/>
      <c r="I16" s="36" t="n">
        <v>180</v>
      </c>
      <c r="J16" s="61" t="n">
        <v>843</v>
      </c>
      <c r="K16" s="13"/>
      <c r="L16" s="13"/>
      <c r="M16" s="8"/>
      <c r="N16" s="9"/>
      <c r="O16" s="9"/>
      <c r="P16" s="9"/>
      <c r="Q16" s="12"/>
      <c r="R16" s="36"/>
      <c r="S16" s="9"/>
      <c r="T16" s="9"/>
      <c r="U16" s="36"/>
      <c r="V16" s="36"/>
      <c r="W16" s="61"/>
      <c r="X16" s="13"/>
      <c r="Y16" s="13"/>
    </row>
    <row r="17" customFormat="false" ht="13.8" hidden="false" customHeight="false" outlineLevel="0" collapsed="false">
      <c r="A17" s="8" t="n">
        <v>45302</v>
      </c>
      <c r="B17" s="9" t="s">
        <v>122</v>
      </c>
      <c r="C17" s="9" t="s">
        <v>109</v>
      </c>
      <c r="D17" s="9" t="s">
        <v>120</v>
      </c>
      <c r="E17" s="9" t="n">
        <v>23033</v>
      </c>
      <c r="F17" s="36" t="n">
        <v>600</v>
      </c>
      <c r="G17" s="9" t="s">
        <v>123</v>
      </c>
      <c r="H17" s="9"/>
      <c r="I17" s="36" t="n">
        <v>580</v>
      </c>
      <c r="J17" s="61" t="n">
        <v>843</v>
      </c>
      <c r="K17" s="13"/>
      <c r="L17" s="13"/>
      <c r="M17" s="8"/>
      <c r="N17" s="9"/>
      <c r="O17" s="9"/>
      <c r="P17" s="9"/>
      <c r="Q17" s="12"/>
      <c r="R17" s="36"/>
      <c r="S17" s="9"/>
      <c r="T17" s="9"/>
      <c r="U17" s="36"/>
      <c r="V17" s="36"/>
      <c r="W17" s="61"/>
      <c r="X17" s="13"/>
      <c r="Y17" s="13"/>
    </row>
    <row r="18" customFormat="false" ht="13.8" hidden="false" customHeight="false" outlineLevel="0" collapsed="false">
      <c r="A18" s="8" t="n">
        <v>45302</v>
      </c>
      <c r="B18" s="9" t="s">
        <v>121</v>
      </c>
      <c r="C18" s="9" t="s">
        <v>109</v>
      </c>
      <c r="D18" s="9" t="s">
        <v>124</v>
      </c>
      <c r="E18" s="9" t="n">
        <v>1240</v>
      </c>
      <c r="F18" s="36" t="n">
        <v>350</v>
      </c>
      <c r="G18" s="9" t="s">
        <v>50</v>
      </c>
      <c r="H18" s="9"/>
      <c r="I18" s="36" t="n">
        <v>330</v>
      </c>
      <c r="J18" s="61" t="n">
        <v>843</v>
      </c>
      <c r="K18" s="13"/>
      <c r="L18" s="13"/>
      <c r="M18" s="8"/>
      <c r="N18" s="9"/>
      <c r="O18" s="9"/>
      <c r="P18" s="9"/>
      <c r="Q18" s="12"/>
      <c r="R18" s="36"/>
      <c r="S18" s="9"/>
      <c r="T18" s="9"/>
      <c r="U18" s="36"/>
      <c r="V18" s="36"/>
      <c r="W18" s="61"/>
      <c r="X18" s="13"/>
      <c r="Y18" s="13"/>
    </row>
    <row r="19" customFormat="false" ht="13.8" hidden="false" customHeight="false" outlineLevel="0" collapsed="false">
      <c r="A19" s="8" t="s">
        <v>125</v>
      </c>
      <c r="B19" s="9" t="s">
        <v>126</v>
      </c>
      <c r="C19" s="9" t="s">
        <v>109</v>
      </c>
      <c r="D19" s="9" t="s">
        <v>88</v>
      </c>
      <c r="E19" s="9" t="n">
        <v>1246</v>
      </c>
      <c r="F19" s="36" t="n">
        <v>180</v>
      </c>
      <c r="G19" s="9" t="s">
        <v>38</v>
      </c>
      <c r="H19" s="9"/>
      <c r="I19" s="36" t="n">
        <v>170</v>
      </c>
      <c r="J19" s="61" t="n">
        <v>843</v>
      </c>
      <c r="K19" s="13"/>
      <c r="L19" s="13"/>
      <c r="M19" s="8"/>
      <c r="N19" s="9"/>
      <c r="O19" s="9"/>
      <c r="P19" s="9"/>
      <c r="Q19" s="12"/>
      <c r="R19" s="36"/>
      <c r="S19" s="9"/>
      <c r="T19" s="9"/>
      <c r="U19" s="36"/>
      <c r="V19" s="36"/>
      <c r="W19" s="61"/>
      <c r="X19" s="13"/>
      <c r="Y19" s="13"/>
    </row>
    <row r="20" customFormat="false" ht="13.8" hidden="false" customHeight="false" outlineLevel="0" collapsed="false">
      <c r="A20" s="8" t="s">
        <v>125</v>
      </c>
      <c r="B20" s="9" t="s">
        <v>116</v>
      </c>
      <c r="C20" s="9" t="s">
        <v>109</v>
      </c>
      <c r="D20" s="9" t="s">
        <v>88</v>
      </c>
      <c r="E20" s="9" t="n">
        <v>1247</v>
      </c>
      <c r="F20" s="36" t="n">
        <v>180</v>
      </c>
      <c r="G20" s="9" t="s">
        <v>31</v>
      </c>
      <c r="H20" s="9"/>
      <c r="I20" s="36" t="n">
        <v>170</v>
      </c>
      <c r="J20" s="61" t="n">
        <v>843</v>
      </c>
      <c r="K20" s="13"/>
      <c r="L20" s="13"/>
      <c r="M20" s="8"/>
      <c r="N20" s="9"/>
      <c r="O20" s="9"/>
      <c r="P20" s="9"/>
      <c r="Q20" s="12"/>
      <c r="R20" s="36"/>
      <c r="S20" s="9"/>
      <c r="T20" s="9"/>
      <c r="U20" s="36"/>
      <c r="V20" s="36"/>
      <c r="W20" s="61"/>
      <c r="X20" s="13"/>
      <c r="Y20" s="13"/>
    </row>
    <row r="21" customFormat="false" ht="13.8" hidden="false" customHeight="false" outlineLevel="0" collapsed="false">
      <c r="A21" s="8" t="s">
        <v>127</v>
      </c>
      <c r="B21" s="9" t="s">
        <v>116</v>
      </c>
      <c r="C21" s="9" t="s">
        <v>109</v>
      </c>
      <c r="D21" s="9" t="s">
        <v>91</v>
      </c>
      <c r="E21" s="9" t="n">
        <v>1248</v>
      </c>
      <c r="F21" s="36" t="n">
        <v>200</v>
      </c>
      <c r="G21" s="9" t="s">
        <v>31</v>
      </c>
      <c r="H21" s="9" t="s">
        <v>118</v>
      </c>
      <c r="I21" s="36" t="n">
        <v>170</v>
      </c>
      <c r="J21" s="61" t="n">
        <v>843</v>
      </c>
      <c r="K21" s="13"/>
      <c r="L21" s="13"/>
      <c r="M21" s="8"/>
      <c r="N21" s="9"/>
      <c r="O21" s="9"/>
      <c r="P21" s="9"/>
      <c r="Q21" s="12"/>
      <c r="R21" s="36"/>
      <c r="S21" s="9"/>
      <c r="T21" s="9"/>
      <c r="U21" s="36"/>
      <c r="V21" s="36"/>
      <c r="W21" s="61"/>
      <c r="X21" s="13"/>
      <c r="Y21" s="13"/>
    </row>
    <row r="22" customFormat="false" ht="15" hidden="false" customHeight="false" outlineLevel="0" collapsed="false">
      <c r="A22" s="8" t="s">
        <v>128</v>
      </c>
      <c r="B22" s="9" t="s">
        <v>79</v>
      </c>
      <c r="C22" s="9" t="s">
        <v>109</v>
      </c>
      <c r="D22" s="9" t="s">
        <v>120</v>
      </c>
      <c r="E22" s="9"/>
      <c r="F22" s="36" t="n">
        <v>600</v>
      </c>
      <c r="G22" s="9" t="s">
        <v>55</v>
      </c>
      <c r="H22" s="9"/>
      <c r="I22" s="36" t="n">
        <v>580</v>
      </c>
      <c r="J22" s="64"/>
      <c r="K22" s="13"/>
      <c r="L22" s="13"/>
      <c r="M22" s="8"/>
      <c r="N22" s="9"/>
      <c r="O22" s="9"/>
      <c r="P22" s="9"/>
      <c r="Q22" s="12"/>
      <c r="R22" s="36"/>
      <c r="S22" s="9"/>
      <c r="T22" s="9"/>
      <c r="U22" s="36"/>
      <c r="V22" s="36"/>
      <c r="W22" s="61"/>
      <c r="X22" s="13"/>
      <c r="Y22" s="13"/>
    </row>
    <row r="23" customFormat="false" ht="15" hidden="false" customHeight="false" outlineLevel="0" collapsed="false">
      <c r="A23" s="8" t="s">
        <v>129</v>
      </c>
      <c r="B23" s="9" t="s">
        <v>115</v>
      </c>
      <c r="C23" s="9" t="s">
        <v>109</v>
      </c>
      <c r="D23" s="9" t="s">
        <v>88</v>
      </c>
      <c r="E23" s="9"/>
      <c r="F23" s="36" t="n">
        <v>180</v>
      </c>
      <c r="G23" s="9" t="s">
        <v>45</v>
      </c>
      <c r="H23" s="9"/>
      <c r="I23" s="36" t="n">
        <v>170</v>
      </c>
      <c r="J23" s="64"/>
      <c r="K23" s="13"/>
      <c r="L23" s="13"/>
      <c r="M23" s="8"/>
      <c r="N23" s="9"/>
      <c r="O23" s="9"/>
      <c r="P23" s="9"/>
      <c r="Q23" s="12"/>
      <c r="R23" s="36"/>
      <c r="S23" s="9"/>
      <c r="T23" s="9"/>
      <c r="U23" s="36"/>
      <c r="V23" s="36"/>
      <c r="W23" s="61"/>
      <c r="X23" s="13"/>
      <c r="Y23" s="13"/>
    </row>
    <row r="24" customFormat="false" ht="15" hidden="false" customHeight="false" outlineLevel="0" collapsed="false">
      <c r="A24" s="8" t="s">
        <v>129</v>
      </c>
      <c r="B24" s="9" t="s">
        <v>121</v>
      </c>
      <c r="C24" s="9" t="s">
        <v>109</v>
      </c>
      <c r="D24" s="9" t="s">
        <v>88</v>
      </c>
      <c r="E24" s="9"/>
      <c r="F24" s="36" t="n">
        <v>180</v>
      </c>
      <c r="G24" s="9" t="s">
        <v>50</v>
      </c>
      <c r="H24" s="9"/>
      <c r="I24" s="36" t="n">
        <v>170</v>
      </c>
      <c r="J24" s="64"/>
      <c r="K24" s="13"/>
      <c r="L24" s="13"/>
      <c r="M24" s="8"/>
      <c r="N24" s="9"/>
      <c r="O24" s="9"/>
      <c r="P24" s="9"/>
      <c r="Q24" s="12"/>
      <c r="R24" s="36"/>
      <c r="S24" s="9"/>
      <c r="T24" s="9"/>
      <c r="U24" s="36"/>
      <c r="V24" s="36"/>
      <c r="W24" s="61"/>
      <c r="X24" s="13"/>
      <c r="Y24" s="13"/>
    </row>
    <row r="25" customFormat="false" ht="15" hidden="false" customHeight="false" outlineLevel="0" collapsed="false">
      <c r="A25" s="8"/>
      <c r="B25" s="9"/>
      <c r="C25" s="9"/>
      <c r="D25" s="9"/>
      <c r="E25" s="9"/>
      <c r="F25" s="36"/>
      <c r="G25" s="9"/>
      <c r="H25" s="9"/>
      <c r="I25" s="36"/>
      <c r="J25" s="64"/>
      <c r="K25" s="13"/>
      <c r="L25" s="13"/>
      <c r="M25" s="8"/>
      <c r="N25" s="9"/>
      <c r="O25" s="9"/>
      <c r="P25" s="9"/>
      <c r="Q25" s="12"/>
      <c r="R25" s="36"/>
      <c r="S25" s="9"/>
      <c r="T25" s="9"/>
      <c r="U25" s="36"/>
      <c r="V25" s="36"/>
      <c r="W25" s="61"/>
      <c r="X25" s="13"/>
      <c r="Y25" s="13"/>
    </row>
    <row r="26" customFormat="false" ht="15" hidden="false" customHeight="false" outlineLevel="0" collapsed="false">
      <c r="A26" s="8"/>
      <c r="B26" s="9"/>
      <c r="C26" s="9"/>
      <c r="D26" s="9"/>
      <c r="E26" s="9"/>
      <c r="F26" s="36"/>
      <c r="G26" s="9"/>
      <c r="H26" s="9"/>
      <c r="I26" s="36"/>
      <c r="J26" s="64"/>
      <c r="K26" s="13"/>
      <c r="L26" s="13"/>
      <c r="M26" s="8"/>
      <c r="N26" s="9"/>
      <c r="O26" s="9"/>
      <c r="P26" s="9"/>
      <c r="Q26" s="9"/>
      <c r="R26" s="36"/>
      <c r="S26" s="9"/>
      <c r="T26" s="9"/>
      <c r="U26" s="36"/>
      <c r="V26" s="36"/>
      <c r="W26" s="12"/>
      <c r="X26" s="13"/>
      <c r="Y26" s="13"/>
    </row>
    <row r="27" customFormat="false" ht="15" hidden="false" customHeight="false" outlineLevel="0" collapsed="false">
      <c r="A27" s="8"/>
      <c r="B27" s="9"/>
      <c r="C27" s="9"/>
      <c r="D27" s="9"/>
      <c r="E27" s="9"/>
      <c r="F27" s="36"/>
      <c r="G27" s="9"/>
      <c r="H27" s="9"/>
      <c r="I27" s="36"/>
      <c r="J27" s="64"/>
      <c r="K27" s="13"/>
      <c r="L27" s="13"/>
      <c r="M27" s="8"/>
      <c r="N27" s="9"/>
      <c r="O27" s="9"/>
      <c r="P27" s="9"/>
      <c r="Q27" s="9"/>
      <c r="R27" s="36"/>
      <c r="S27" s="9"/>
      <c r="T27" s="9"/>
      <c r="U27" s="36"/>
      <c r="V27" s="36"/>
      <c r="W27" s="12"/>
      <c r="X27" s="13"/>
      <c r="Y27" s="13"/>
    </row>
    <row r="28" customFormat="false" ht="15" hidden="false" customHeight="false" outlineLevel="0" collapsed="false">
      <c r="A28" s="8"/>
      <c r="B28" s="9"/>
      <c r="C28" s="9"/>
      <c r="D28" s="9"/>
      <c r="E28" s="9"/>
      <c r="F28" s="36"/>
      <c r="G28" s="9"/>
      <c r="H28" s="9"/>
      <c r="I28" s="36"/>
      <c r="J28" s="9"/>
      <c r="K28" s="13"/>
      <c r="L28" s="13"/>
      <c r="M28" s="8"/>
      <c r="N28" s="9"/>
      <c r="O28" s="9"/>
      <c r="P28" s="9"/>
      <c r="Q28" s="9"/>
      <c r="R28" s="36"/>
      <c r="S28" s="9"/>
      <c r="T28" s="9"/>
      <c r="U28" s="36"/>
      <c r="V28" s="36"/>
      <c r="W28" s="12"/>
      <c r="X28" s="13"/>
      <c r="Y28" s="13"/>
    </row>
    <row r="29" customFormat="false" ht="15" hidden="false" customHeight="false" outlineLevel="0" collapsed="false">
      <c r="A29" s="8"/>
      <c r="B29" s="9"/>
      <c r="C29" s="9"/>
      <c r="D29" s="9"/>
      <c r="E29" s="9"/>
      <c r="F29" s="36"/>
      <c r="G29" s="9"/>
      <c r="H29" s="9"/>
      <c r="I29" s="36"/>
      <c r="J29" s="9"/>
      <c r="K29" s="13"/>
      <c r="L29" s="13"/>
      <c r="M29" s="8"/>
      <c r="N29" s="9"/>
      <c r="O29" s="9"/>
      <c r="P29" s="9"/>
      <c r="Q29" s="9"/>
      <c r="R29" s="36"/>
      <c r="S29" s="9"/>
      <c r="T29" s="9"/>
      <c r="U29" s="36"/>
      <c r="V29" s="36"/>
      <c r="W29" s="12"/>
      <c r="X29" s="13"/>
      <c r="Y29" s="13"/>
    </row>
    <row r="30" customFormat="false" ht="15" hidden="false" customHeight="false" outlineLevel="0" collapsed="false">
      <c r="A30" s="8"/>
      <c r="B30" s="9"/>
      <c r="C30" s="9"/>
      <c r="D30" s="9"/>
      <c r="E30" s="9"/>
      <c r="F30" s="36"/>
      <c r="G30" s="9"/>
      <c r="H30" s="9"/>
      <c r="I30" s="36"/>
      <c r="J30" s="9"/>
      <c r="K30" s="13"/>
      <c r="L30" s="13"/>
      <c r="M30" s="8"/>
      <c r="N30" s="9"/>
      <c r="O30" s="9"/>
      <c r="P30" s="9"/>
      <c r="Q30" s="9"/>
      <c r="R30" s="36"/>
      <c r="S30" s="9"/>
      <c r="T30" s="9"/>
      <c r="U30" s="36"/>
      <c r="V30" s="36"/>
      <c r="W30" s="12"/>
      <c r="X30" s="13"/>
      <c r="Y30" s="13"/>
    </row>
    <row r="31" customFormat="false" ht="15" hidden="false" customHeight="false" outlineLevel="0" collapsed="false">
      <c r="A31" s="8"/>
      <c r="B31" s="9"/>
      <c r="C31" s="9"/>
      <c r="D31" s="9"/>
      <c r="E31" s="9"/>
      <c r="F31" s="36"/>
      <c r="G31" s="9"/>
      <c r="H31" s="9"/>
      <c r="I31" s="36"/>
      <c r="J31" s="9"/>
      <c r="K31" s="13"/>
      <c r="L31" s="13"/>
      <c r="M31" s="8"/>
      <c r="N31" s="9"/>
      <c r="O31" s="9"/>
      <c r="P31" s="9"/>
      <c r="Q31" s="9"/>
      <c r="R31" s="36"/>
      <c r="S31" s="9"/>
      <c r="T31" s="9"/>
      <c r="U31" s="36"/>
      <c r="V31" s="36"/>
      <c r="W31" s="12"/>
      <c r="X31" s="13"/>
      <c r="Y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6"/>
      <c r="G32" s="9"/>
      <c r="H32" s="9"/>
      <c r="I32" s="36"/>
      <c r="J32" s="9"/>
      <c r="K32" s="13"/>
      <c r="L32" s="13"/>
      <c r="M32" s="8"/>
      <c r="N32" s="9"/>
      <c r="O32" s="9"/>
      <c r="P32" s="9"/>
      <c r="Q32" s="9"/>
      <c r="R32" s="36"/>
      <c r="S32" s="9"/>
      <c r="T32" s="9"/>
      <c r="U32" s="36"/>
      <c r="V32" s="36"/>
      <c r="W32" s="12"/>
      <c r="X32" s="13"/>
      <c r="Y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6"/>
      <c r="G33" s="9"/>
      <c r="H33" s="9"/>
      <c r="I33" s="36"/>
      <c r="J33" s="9"/>
      <c r="K33" s="13"/>
      <c r="L33" s="13"/>
      <c r="M33" s="8"/>
      <c r="N33" s="9"/>
      <c r="O33" s="9"/>
      <c r="P33" s="9"/>
      <c r="Q33" s="9"/>
      <c r="R33" s="36"/>
      <c r="S33" s="9"/>
      <c r="T33" s="9"/>
      <c r="U33" s="36"/>
      <c r="V33" s="36"/>
      <c r="W33" s="9"/>
      <c r="X33" s="13"/>
      <c r="Y33" s="13"/>
    </row>
    <row r="34" customFormat="false" ht="15" hidden="false" customHeight="false" outlineLevel="0" collapsed="false">
      <c r="A34" s="8"/>
      <c r="B34" s="9"/>
      <c r="C34" s="9"/>
      <c r="D34" s="9"/>
      <c r="E34" s="9"/>
      <c r="F34" s="36"/>
      <c r="G34" s="9"/>
      <c r="H34" s="9"/>
      <c r="I34" s="36"/>
      <c r="J34" s="9"/>
      <c r="K34" s="13"/>
      <c r="L34" s="13"/>
      <c r="M34" s="8"/>
      <c r="N34" s="9"/>
      <c r="O34" s="9"/>
      <c r="P34" s="9"/>
      <c r="Q34" s="9"/>
      <c r="R34" s="36"/>
      <c r="S34" s="9"/>
      <c r="T34" s="9"/>
      <c r="U34" s="36"/>
      <c r="V34" s="36"/>
      <c r="W34" s="9"/>
      <c r="X34" s="13"/>
      <c r="Y34" s="13"/>
    </row>
    <row r="35" customFormat="false" ht="15" hidden="false" customHeight="false" outlineLevel="0" collapsed="false">
      <c r="A35" s="8"/>
      <c r="B35" s="9"/>
      <c r="C35" s="9"/>
      <c r="D35" s="9"/>
      <c r="E35" s="9"/>
      <c r="F35" s="36"/>
      <c r="G35" s="9"/>
      <c r="H35" s="9"/>
      <c r="I35" s="36"/>
      <c r="J35" s="9"/>
      <c r="K35" s="13"/>
      <c r="L35" s="13"/>
      <c r="M35" s="8"/>
      <c r="N35" s="9"/>
      <c r="O35" s="9"/>
      <c r="P35" s="9"/>
      <c r="Q35" s="9"/>
      <c r="R35" s="36"/>
      <c r="S35" s="9"/>
      <c r="T35" s="9"/>
      <c r="U35" s="36"/>
      <c r="V35" s="36"/>
      <c r="W35" s="9"/>
      <c r="X35" s="13"/>
      <c r="Y35" s="13"/>
    </row>
    <row r="36" customFormat="false" ht="15" hidden="false" customHeight="false" outlineLevel="0" collapsed="false">
      <c r="A36" s="8"/>
      <c r="B36" s="9"/>
      <c r="C36" s="9"/>
      <c r="D36" s="9"/>
      <c r="E36" s="9"/>
      <c r="F36" s="36"/>
      <c r="G36" s="9"/>
      <c r="H36" s="9"/>
      <c r="I36" s="36"/>
      <c r="J36" s="9"/>
      <c r="K36" s="13"/>
      <c r="L36" s="13"/>
      <c r="M36" s="8"/>
      <c r="N36" s="9"/>
      <c r="O36" s="9"/>
      <c r="P36" s="9"/>
      <c r="Q36" s="9"/>
      <c r="R36" s="36"/>
      <c r="S36" s="9"/>
      <c r="T36" s="9"/>
      <c r="U36" s="36"/>
      <c r="V36" s="36"/>
      <c r="W36" s="9"/>
      <c r="X36" s="13"/>
      <c r="Y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6"/>
      <c r="G37" s="9"/>
      <c r="H37" s="9"/>
      <c r="I37" s="36"/>
      <c r="J37" s="9"/>
      <c r="K37" s="13"/>
      <c r="L37" s="13"/>
      <c r="M37" s="8"/>
      <c r="N37" s="9"/>
      <c r="O37" s="9"/>
      <c r="P37" s="9"/>
      <c r="Q37" s="9"/>
      <c r="R37" s="36"/>
      <c r="S37" s="9"/>
      <c r="T37" s="9"/>
      <c r="U37" s="36"/>
      <c r="V37" s="36"/>
      <c r="W37" s="9"/>
      <c r="X37" s="13"/>
      <c r="Y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6"/>
      <c r="G38" s="9"/>
      <c r="H38" s="9"/>
      <c r="I38" s="36"/>
      <c r="J38" s="9"/>
      <c r="K38" s="13"/>
      <c r="L38" s="13"/>
      <c r="M38" s="8"/>
      <c r="N38" s="9"/>
      <c r="O38" s="9"/>
      <c r="P38" s="9"/>
      <c r="Q38" s="9"/>
      <c r="R38" s="36"/>
      <c r="S38" s="9"/>
      <c r="T38" s="9"/>
      <c r="U38" s="36"/>
      <c r="V38" s="36"/>
      <c r="W38" s="9"/>
      <c r="X38" s="13"/>
      <c r="Y38" s="1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3"/>
      <c r="G39" s="17"/>
      <c r="H39" s="17"/>
      <c r="I39" s="23"/>
      <c r="J39" s="17"/>
      <c r="M39" s="16"/>
      <c r="N39" s="17"/>
      <c r="O39" s="17"/>
      <c r="P39" s="17"/>
      <c r="Q39" s="17"/>
      <c r="R39" s="23"/>
      <c r="S39" s="17"/>
      <c r="T39" s="17"/>
      <c r="U39" s="23"/>
      <c r="V39" s="23"/>
      <c r="W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23"/>
      <c r="G40" s="17"/>
      <c r="H40" s="17"/>
      <c r="I40" s="23"/>
      <c r="J40" s="17"/>
      <c r="M40" s="16"/>
      <c r="N40" s="17"/>
      <c r="O40" s="17"/>
      <c r="P40" s="17"/>
      <c r="Q40" s="17"/>
      <c r="R40" s="23"/>
      <c r="S40" s="17"/>
      <c r="T40" s="17"/>
      <c r="U40" s="23"/>
      <c r="V40" s="23"/>
      <c r="W40" s="17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23"/>
      <c r="G41" s="17"/>
      <c r="H41" s="17"/>
      <c r="I41" s="23"/>
      <c r="J41" s="17"/>
      <c r="M41" s="16"/>
      <c r="N41" s="17"/>
      <c r="O41" s="17"/>
      <c r="P41" s="17"/>
      <c r="Q41" s="17"/>
      <c r="R41" s="23"/>
      <c r="S41" s="17"/>
      <c r="T41" s="17"/>
      <c r="U41" s="23"/>
      <c r="V41" s="23"/>
      <c r="W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23"/>
      <c r="G42" s="17"/>
      <c r="H42" s="17"/>
      <c r="I42" s="23"/>
      <c r="J42" s="17"/>
      <c r="M42" s="16"/>
      <c r="N42" s="17"/>
      <c r="O42" s="17"/>
      <c r="P42" s="17"/>
      <c r="Q42" s="17"/>
      <c r="R42" s="23"/>
      <c r="S42" s="17"/>
      <c r="T42" s="17"/>
      <c r="U42" s="23"/>
      <c r="V42" s="23"/>
      <c r="W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23"/>
      <c r="G43" s="17"/>
      <c r="H43" s="17"/>
      <c r="I43" s="23"/>
      <c r="J43" s="17"/>
      <c r="M43" s="16"/>
      <c r="N43" s="17"/>
      <c r="O43" s="17"/>
      <c r="P43" s="17"/>
      <c r="Q43" s="17"/>
      <c r="R43" s="23"/>
      <c r="S43" s="17"/>
      <c r="T43" s="17"/>
      <c r="U43" s="23"/>
      <c r="V43" s="23"/>
      <c r="W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23"/>
      <c r="G44" s="17"/>
      <c r="H44" s="17"/>
      <c r="I44" s="23"/>
      <c r="J44" s="17"/>
      <c r="M44" s="16"/>
      <c r="N44" s="17"/>
      <c r="O44" s="17"/>
      <c r="P44" s="17"/>
      <c r="Q44" s="17"/>
      <c r="R44" s="23"/>
      <c r="S44" s="17"/>
      <c r="T44" s="17"/>
      <c r="U44" s="23"/>
      <c r="V44" s="23"/>
      <c r="W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3"/>
      <c r="G45" s="17"/>
      <c r="H45" s="17"/>
      <c r="I45" s="23"/>
      <c r="J45" s="17"/>
      <c r="M45" s="16"/>
      <c r="N45" s="17"/>
      <c r="O45" s="17"/>
      <c r="P45" s="17"/>
      <c r="Q45" s="17"/>
      <c r="R45" s="23"/>
      <c r="S45" s="17"/>
      <c r="T45" s="17"/>
      <c r="U45" s="23"/>
      <c r="V45" s="23"/>
      <c r="W45" s="17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23"/>
      <c r="G46" s="17"/>
      <c r="H46" s="17"/>
      <c r="I46" s="23"/>
      <c r="J46" s="17"/>
      <c r="M46" s="16"/>
      <c r="N46" s="17"/>
      <c r="O46" s="17"/>
      <c r="P46" s="17"/>
      <c r="Q46" s="17"/>
      <c r="R46" s="23"/>
      <c r="S46" s="17"/>
      <c r="T46" s="17"/>
      <c r="U46" s="23"/>
      <c r="V46" s="23"/>
      <c r="W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23"/>
      <c r="G47" s="17"/>
      <c r="H47" s="17"/>
      <c r="I47" s="23"/>
      <c r="J47" s="17"/>
      <c r="M47" s="16"/>
      <c r="N47" s="17"/>
      <c r="O47" s="17"/>
      <c r="P47" s="17"/>
      <c r="Q47" s="17"/>
      <c r="R47" s="23"/>
      <c r="S47" s="17"/>
      <c r="T47" s="17"/>
      <c r="U47" s="23"/>
      <c r="V47" s="23"/>
      <c r="W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3"/>
      <c r="G48" s="17"/>
      <c r="H48" s="17"/>
      <c r="I48" s="23"/>
      <c r="J48" s="17"/>
      <c r="M48" s="16"/>
      <c r="N48" s="17"/>
      <c r="O48" s="17"/>
      <c r="P48" s="17"/>
      <c r="Q48" s="17"/>
      <c r="R48" s="23"/>
      <c r="S48" s="17"/>
      <c r="T48" s="17"/>
      <c r="U48" s="23"/>
      <c r="V48" s="23"/>
      <c r="W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23"/>
      <c r="G49" s="17"/>
      <c r="H49" s="17"/>
      <c r="I49" s="23"/>
      <c r="J49" s="17"/>
      <c r="M49" s="16"/>
      <c r="N49" s="17"/>
      <c r="O49" s="17"/>
      <c r="P49" s="17"/>
      <c r="Q49" s="17"/>
      <c r="R49" s="23"/>
      <c r="S49" s="17"/>
      <c r="T49" s="17"/>
      <c r="U49" s="23"/>
      <c r="V49" s="23"/>
      <c r="W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3"/>
      <c r="G50" s="17"/>
      <c r="H50" s="17"/>
      <c r="I50" s="17"/>
      <c r="J50" s="17"/>
      <c r="M50" s="16"/>
      <c r="N50" s="17"/>
      <c r="O50" s="17"/>
      <c r="P50" s="17"/>
      <c r="Q50" s="17"/>
      <c r="R50" s="23"/>
      <c r="S50" s="17"/>
      <c r="T50" s="17"/>
      <c r="U50" s="17"/>
      <c r="V50" s="17"/>
      <c r="W50" s="17"/>
    </row>
    <row r="51" customFormat="false" ht="15" hidden="false" customHeight="false" outlineLevel="0" collapsed="false">
      <c r="A51" s="1"/>
      <c r="E51" s="21" t="s">
        <v>13</v>
      </c>
      <c r="F51" s="22" t="n">
        <f aca="false">SUM(F3:F50)</f>
        <v>7440</v>
      </c>
      <c r="G51" s="23"/>
      <c r="H51" s="23"/>
      <c r="I51" s="25" t="n">
        <f aca="false">SUM(I3:I50)</f>
        <v>7070</v>
      </c>
      <c r="M51" s="1"/>
      <c r="Q51" s="21" t="s">
        <v>13</v>
      </c>
      <c r="R51" s="22" t="n">
        <f aca="false">SUM(R3:R50)</f>
        <v>0</v>
      </c>
      <c r="S51" s="23"/>
      <c r="T51" s="23"/>
      <c r="U51" s="25" t="n">
        <f aca="false">SUM(U3:U50)</f>
        <v>0</v>
      </c>
      <c r="V51" s="65"/>
    </row>
    <row r="52" customFormat="false" ht="15" hidden="false" customHeight="false" outlineLevel="0" collapsed="false">
      <c r="A52" s="1"/>
      <c r="E52" s="21" t="s">
        <v>16</v>
      </c>
      <c r="F52" s="22" t="n">
        <f aca="false">F51*0.99</f>
        <v>7365.6</v>
      </c>
      <c r="M52" s="1"/>
      <c r="Q52" s="21" t="s">
        <v>16</v>
      </c>
      <c r="R52" s="22" t="n">
        <f aca="false">R51*0.99</f>
        <v>0</v>
      </c>
    </row>
    <row r="53" customFormat="false" ht="15" hidden="false" customHeight="false" outlineLevel="0" collapsed="false">
      <c r="E53" s="26" t="s">
        <v>17</v>
      </c>
      <c r="F53" s="26"/>
      <c r="G53" s="26"/>
      <c r="H53" s="26"/>
      <c r="I53" s="27" t="n">
        <f aca="false">F52-I51</f>
        <v>295.6</v>
      </c>
      <c r="Q53" s="26" t="s">
        <v>17</v>
      </c>
      <c r="R53" s="26"/>
      <c r="S53" s="26"/>
      <c r="T53" s="26"/>
      <c r="U53" s="27" t="n">
        <f aca="false">R52-U51</f>
        <v>0</v>
      </c>
      <c r="V53" s="66"/>
    </row>
    <row r="59" customFormat="false" ht="31.5" hidden="false" customHeight="false" outlineLevel="0" collapsed="false">
      <c r="A59" s="16"/>
      <c r="B59" s="55" t="s">
        <v>18</v>
      </c>
      <c r="C59" s="55"/>
      <c r="D59" s="55"/>
      <c r="E59" s="55"/>
      <c r="F59" s="55"/>
      <c r="G59" s="17"/>
      <c r="H59" s="17"/>
      <c r="I59" s="17"/>
      <c r="J59" s="56"/>
      <c r="M59" s="16"/>
      <c r="N59" s="55" t="s">
        <v>19</v>
      </c>
      <c r="O59" s="55"/>
      <c r="P59" s="55"/>
      <c r="Q59" s="55"/>
      <c r="R59" s="55"/>
      <c r="S59" s="17"/>
      <c r="T59" s="17"/>
      <c r="U59" s="17"/>
      <c r="V59" s="17"/>
      <c r="W59" s="56"/>
    </row>
    <row r="60" customFormat="false" ht="15" hidden="false" customHeight="false" outlineLevel="0" collapsed="false">
      <c r="A60" s="57" t="s">
        <v>2</v>
      </c>
      <c r="B60" s="58" t="s">
        <v>106</v>
      </c>
      <c r="C60" s="58" t="s">
        <v>107</v>
      </c>
      <c r="D60" s="58" t="s">
        <v>6</v>
      </c>
      <c r="E60" s="58" t="s">
        <v>7</v>
      </c>
      <c r="F60" s="58" t="s">
        <v>8</v>
      </c>
      <c r="G60" s="58" t="s">
        <v>4</v>
      </c>
      <c r="H60" s="58"/>
      <c r="I60" s="58" t="s">
        <v>108</v>
      </c>
      <c r="J60" s="59" t="s">
        <v>11</v>
      </c>
      <c r="K60" s="60"/>
      <c r="M60" s="57" t="s">
        <v>2</v>
      </c>
      <c r="N60" s="58" t="s">
        <v>106</v>
      </c>
      <c r="O60" s="58" t="s">
        <v>107</v>
      </c>
      <c r="P60" s="58" t="s">
        <v>6</v>
      </c>
      <c r="Q60" s="58" t="s">
        <v>7</v>
      </c>
      <c r="R60" s="58" t="s">
        <v>8</v>
      </c>
      <c r="S60" s="58" t="s">
        <v>4</v>
      </c>
      <c r="T60" s="58"/>
      <c r="U60" s="58" t="s">
        <v>108</v>
      </c>
      <c r="V60" s="58"/>
      <c r="W60" s="59" t="s">
        <v>11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29"/>
      <c r="G61" s="29"/>
      <c r="H61" s="29"/>
      <c r="I61" s="29"/>
      <c r="J61" s="61"/>
      <c r="K61" s="13"/>
      <c r="L61" s="13"/>
      <c r="M61" s="8"/>
      <c r="N61" s="9"/>
      <c r="O61" s="9"/>
      <c r="P61" s="9"/>
      <c r="Q61" s="9"/>
      <c r="R61" s="36"/>
      <c r="S61" s="9"/>
      <c r="T61" s="9"/>
      <c r="U61" s="36"/>
      <c r="V61" s="36"/>
      <c r="W61" s="61"/>
      <c r="X61" s="13"/>
      <c r="Y61" s="13"/>
    </row>
    <row r="62" customFormat="false" ht="15" hidden="false" customHeight="false" outlineLevel="0" collapsed="false">
      <c r="A62" s="8"/>
      <c r="B62" s="9"/>
      <c r="C62" s="9"/>
      <c r="D62" s="9"/>
      <c r="E62" s="9"/>
      <c r="F62" s="36"/>
      <c r="G62" s="9"/>
      <c r="H62" s="9"/>
      <c r="I62" s="36"/>
      <c r="J62" s="61"/>
      <c r="K62" s="13"/>
      <c r="L62" s="13"/>
      <c r="M62" s="8"/>
      <c r="N62" s="9"/>
      <c r="O62" s="9"/>
      <c r="P62" s="9"/>
      <c r="Q62" s="9"/>
      <c r="R62" s="36"/>
      <c r="S62" s="9"/>
      <c r="T62" s="9"/>
      <c r="U62" s="36"/>
      <c r="V62" s="36"/>
      <c r="W62" s="61"/>
      <c r="X62" s="13"/>
      <c r="Y62" s="13"/>
    </row>
    <row r="63" customFormat="false" ht="15" hidden="false" customHeight="false" outlineLevel="0" collapsed="false">
      <c r="A63" s="8"/>
      <c r="B63" s="9"/>
      <c r="C63" s="9"/>
      <c r="D63" s="9"/>
      <c r="E63" s="9"/>
      <c r="F63" s="36"/>
      <c r="G63" s="9"/>
      <c r="H63" s="9"/>
      <c r="I63" s="36"/>
      <c r="J63" s="61"/>
      <c r="K63" s="13"/>
      <c r="L63" s="13"/>
      <c r="M63" s="8"/>
      <c r="N63" s="9"/>
      <c r="O63" s="9"/>
      <c r="P63" s="9"/>
      <c r="Q63" s="9"/>
      <c r="R63" s="36"/>
      <c r="S63" s="9"/>
      <c r="T63" s="9"/>
      <c r="U63" s="36"/>
      <c r="V63" s="36"/>
      <c r="W63" s="61"/>
      <c r="X63" s="13"/>
      <c r="Y63" s="13"/>
    </row>
    <row r="64" customFormat="false" ht="15" hidden="false" customHeight="false" outlineLevel="0" collapsed="false">
      <c r="A64" s="8"/>
      <c r="B64" s="9"/>
      <c r="C64" s="9"/>
      <c r="D64" s="9"/>
      <c r="E64" s="9"/>
      <c r="F64" s="36"/>
      <c r="G64" s="9"/>
      <c r="H64" s="9"/>
      <c r="I64" s="36"/>
      <c r="J64" s="61"/>
      <c r="K64" s="13"/>
      <c r="L64" s="13"/>
      <c r="M64" s="8"/>
      <c r="N64" s="9"/>
      <c r="O64" s="9"/>
      <c r="P64" s="9"/>
      <c r="Q64" s="9"/>
      <c r="R64" s="36"/>
      <c r="S64" s="9"/>
      <c r="T64" s="9"/>
      <c r="U64" s="36"/>
      <c r="V64" s="36"/>
      <c r="W64" s="61"/>
      <c r="X64" s="13"/>
      <c r="Y64" s="13"/>
    </row>
    <row r="65" customFormat="false" ht="15" hidden="false" customHeight="false" outlineLevel="0" collapsed="false">
      <c r="A65" s="8"/>
      <c r="B65" s="9"/>
      <c r="C65" s="9"/>
      <c r="D65" s="9"/>
      <c r="E65" s="9"/>
      <c r="F65" s="36"/>
      <c r="G65" s="9"/>
      <c r="H65" s="9"/>
      <c r="I65" s="36"/>
      <c r="J65" s="61"/>
      <c r="K65" s="13"/>
      <c r="L65" s="13"/>
      <c r="M65" s="8"/>
      <c r="N65" s="9"/>
      <c r="O65" s="9"/>
      <c r="P65" s="9"/>
      <c r="Q65" s="9"/>
      <c r="R65" s="36"/>
      <c r="S65" s="9"/>
      <c r="T65" s="9"/>
      <c r="U65" s="36"/>
      <c r="V65" s="36"/>
      <c r="W65" s="61"/>
      <c r="X65" s="13"/>
      <c r="Y65" s="13"/>
    </row>
    <row r="66" customFormat="false" ht="15" hidden="false" customHeight="false" outlineLevel="0" collapsed="false">
      <c r="A66" s="8"/>
      <c r="B66" s="9"/>
      <c r="C66" s="9"/>
      <c r="D66" s="9"/>
      <c r="E66" s="9"/>
      <c r="F66" s="36"/>
      <c r="G66" s="9"/>
      <c r="H66" s="9"/>
      <c r="I66" s="36"/>
      <c r="J66" s="61"/>
      <c r="K66" s="13"/>
      <c r="L66" s="13"/>
      <c r="M66" s="8"/>
      <c r="N66" s="9"/>
      <c r="O66" s="9"/>
      <c r="P66" s="9"/>
      <c r="Q66" s="9"/>
      <c r="R66" s="36"/>
      <c r="S66" s="9"/>
      <c r="T66" s="9"/>
      <c r="U66" s="36"/>
      <c r="V66" s="36"/>
      <c r="W66" s="61"/>
      <c r="X66" s="13"/>
      <c r="Y66" s="13"/>
    </row>
    <row r="67" customFormat="false" ht="15" hidden="false" customHeight="false" outlineLevel="0" collapsed="false">
      <c r="A67" s="8"/>
      <c r="B67" s="9"/>
      <c r="C67" s="9"/>
      <c r="D67" s="9"/>
      <c r="E67" s="9"/>
      <c r="F67" s="36"/>
      <c r="G67" s="9"/>
      <c r="H67" s="9"/>
      <c r="I67" s="36"/>
      <c r="J67" s="61"/>
      <c r="K67" s="13"/>
      <c r="L67" s="13"/>
      <c r="M67" s="8"/>
      <c r="N67" s="9"/>
      <c r="O67" s="9"/>
      <c r="P67" s="9"/>
      <c r="Q67" s="9"/>
      <c r="R67" s="36"/>
      <c r="S67" s="9"/>
      <c r="T67" s="9"/>
      <c r="U67" s="36"/>
      <c r="V67" s="36"/>
      <c r="W67" s="61"/>
      <c r="X67" s="13"/>
      <c r="Y67" s="13"/>
    </row>
    <row r="68" customFormat="false" ht="15" hidden="false" customHeight="false" outlineLevel="0" collapsed="false">
      <c r="A68" s="8"/>
      <c r="B68" s="9"/>
      <c r="C68" s="9"/>
      <c r="D68" s="9"/>
      <c r="E68" s="9"/>
      <c r="F68" s="36"/>
      <c r="G68" s="9"/>
      <c r="H68" s="9"/>
      <c r="I68" s="36"/>
      <c r="J68" s="61"/>
      <c r="K68" s="13"/>
      <c r="L68" s="13"/>
      <c r="M68" s="8"/>
      <c r="N68" s="9"/>
      <c r="O68" s="9"/>
      <c r="P68" s="9"/>
      <c r="Q68" s="9"/>
      <c r="R68" s="36"/>
      <c r="S68" s="9"/>
      <c r="T68" s="9"/>
      <c r="U68" s="36"/>
      <c r="V68" s="36"/>
      <c r="W68" s="61"/>
      <c r="X68" s="13"/>
      <c r="Y68" s="13"/>
    </row>
    <row r="69" customFormat="false" ht="15" hidden="false" customHeight="false" outlineLevel="0" collapsed="false">
      <c r="A69" s="8"/>
      <c r="B69" s="9"/>
      <c r="C69" s="9"/>
      <c r="D69" s="9"/>
      <c r="E69" s="9"/>
      <c r="F69" s="36"/>
      <c r="G69" s="9"/>
      <c r="H69" s="9"/>
      <c r="I69" s="36"/>
      <c r="J69" s="61"/>
      <c r="K69" s="13"/>
      <c r="L69" s="13"/>
      <c r="M69" s="8"/>
      <c r="N69" s="9"/>
      <c r="O69" s="9"/>
      <c r="P69" s="9"/>
      <c r="Q69" s="9"/>
      <c r="R69" s="36"/>
      <c r="S69" s="9"/>
      <c r="T69" s="9"/>
      <c r="U69" s="36"/>
      <c r="V69" s="36"/>
      <c r="W69" s="61"/>
      <c r="X69" s="13"/>
      <c r="Y69" s="13"/>
    </row>
    <row r="70" customFormat="false" ht="15" hidden="false" customHeight="false" outlineLevel="0" collapsed="false">
      <c r="A70" s="8"/>
      <c r="B70" s="9"/>
      <c r="C70" s="9"/>
      <c r="D70" s="9"/>
      <c r="E70" s="9"/>
      <c r="F70" s="36"/>
      <c r="G70" s="9"/>
      <c r="H70" s="9"/>
      <c r="I70" s="36"/>
      <c r="J70" s="61"/>
      <c r="K70" s="13"/>
      <c r="L70" s="13"/>
      <c r="M70" s="8"/>
      <c r="N70" s="9"/>
      <c r="O70" s="9"/>
      <c r="P70" s="9"/>
      <c r="Q70" s="9"/>
      <c r="R70" s="36"/>
      <c r="S70" s="9"/>
      <c r="T70" s="9"/>
      <c r="U70" s="36"/>
      <c r="V70" s="36"/>
      <c r="W70" s="61"/>
      <c r="X70" s="13"/>
      <c r="Y70" s="13"/>
    </row>
    <row r="71" customFormat="false" ht="15" hidden="false" customHeight="false" outlineLevel="0" collapsed="false">
      <c r="A71" s="8"/>
      <c r="B71" s="9"/>
      <c r="C71" s="9"/>
      <c r="D71" s="9"/>
      <c r="E71" s="9"/>
      <c r="F71" s="36"/>
      <c r="G71" s="9"/>
      <c r="H71" s="9"/>
      <c r="I71" s="36"/>
      <c r="J71" s="61"/>
      <c r="K71" s="13"/>
      <c r="L71" s="13"/>
      <c r="M71" s="8"/>
      <c r="N71" s="9"/>
      <c r="O71" s="9"/>
      <c r="P71" s="9"/>
      <c r="Q71" s="9"/>
      <c r="R71" s="36"/>
      <c r="S71" s="9"/>
      <c r="T71" s="9"/>
      <c r="U71" s="36"/>
      <c r="V71" s="36"/>
      <c r="W71" s="61"/>
      <c r="X71" s="13"/>
      <c r="Y71" s="13"/>
    </row>
    <row r="72" customFormat="false" ht="15" hidden="false" customHeight="false" outlineLevel="0" collapsed="false">
      <c r="A72" s="8"/>
      <c r="B72" s="9"/>
      <c r="C72" s="9"/>
      <c r="D72" s="9"/>
      <c r="E72" s="9"/>
      <c r="F72" s="36"/>
      <c r="G72" s="9"/>
      <c r="H72" s="9"/>
      <c r="I72" s="36"/>
      <c r="J72" s="9"/>
      <c r="K72" s="13"/>
      <c r="L72" s="13"/>
      <c r="M72" s="8"/>
      <c r="N72" s="9"/>
      <c r="O72" s="9"/>
      <c r="P72" s="9"/>
      <c r="Q72" s="9"/>
      <c r="R72" s="36"/>
      <c r="S72" s="9"/>
      <c r="T72" s="9"/>
      <c r="U72" s="36"/>
      <c r="V72" s="36"/>
      <c r="W72" s="61"/>
      <c r="X72" s="13"/>
      <c r="Y72" s="13"/>
    </row>
    <row r="73" customFormat="false" ht="15" hidden="false" customHeight="false" outlineLevel="0" collapsed="false">
      <c r="A73" s="8"/>
      <c r="B73" s="9"/>
      <c r="C73" s="9"/>
      <c r="D73" s="9"/>
      <c r="E73" s="9"/>
      <c r="F73" s="36"/>
      <c r="G73" s="9"/>
      <c r="H73" s="9"/>
      <c r="I73" s="36"/>
      <c r="J73" s="9"/>
      <c r="K73" s="63"/>
      <c r="L73" s="13"/>
      <c r="M73" s="8"/>
      <c r="N73" s="9"/>
      <c r="O73" s="9"/>
      <c r="P73" s="9"/>
      <c r="Q73" s="9"/>
      <c r="R73" s="36"/>
      <c r="S73" s="9"/>
      <c r="T73" s="9"/>
      <c r="U73" s="36"/>
      <c r="V73" s="36"/>
      <c r="W73" s="61"/>
      <c r="X73" s="13"/>
      <c r="Y73" s="13"/>
    </row>
    <row r="74" customFormat="false" ht="15" hidden="false" customHeight="false" outlineLevel="0" collapsed="false">
      <c r="A74" s="8"/>
      <c r="B74" s="9"/>
      <c r="C74" s="9"/>
      <c r="D74" s="9"/>
      <c r="E74" s="9"/>
      <c r="F74" s="36"/>
      <c r="G74" s="9"/>
      <c r="H74" s="9"/>
      <c r="I74" s="36"/>
      <c r="J74" s="9"/>
      <c r="K74" s="13"/>
      <c r="L74" s="13"/>
      <c r="M74" s="8"/>
      <c r="N74" s="9"/>
      <c r="O74" s="9"/>
      <c r="P74" s="9"/>
      <c r="Q74" s="9"/>
      <c r="R74" s="36"/>
      <c r="S74" s="9"/>
      <c r="T74" s="9"/>
      <c r="U74" s="36"/>
      <c r="V74" s="36"/>
      <c r="W74" s="61"/>
      <c r="X74" s="13"/>
      <c r="Y74" s="13"/>
    </row>
    <row r="75" customFormat="false" ht="15" hidden="false" customHeight="false" outlineLevel="0" collapsed="false">
      <c r="A75" s="8"/>
      <c r="B75" s="9"/>
      <c r="C75" s="9"/>
      <c r="D75" s="9"/>
      <c r="E75" s="9"/>
      <c r="F75" s="36"/>
      <c r="G75" s="9"/>
      <c r="H75" s="9"/>
      <c r="I75" s="36"/>
      <c r="J75" s="9"/>
      <c r="K75" s="13"/>
      <c r="L75" s="13"/>
      <c r="M75" s="8"/>
      <c r="N75" s="9"/>
      <c r="O75" s="9"/>
      <c r="P75" s="9"/>
      <c r="Q75" s="9"/>
      <c r="R75" s="36"/>
      <c r="S75" s="9"/>
      <c r="T75" s="9"/>
      <c r="U75" s="36"/>
      <c r="V75" s="36"/>
      <c r="W75" s="61"/>
      <c r="X75" s="13"/>
      <c r="Y75" s="13"/>
    </row>
    <row r="76" customFormat="false" ht="15" hidden="false" customHeight="false" outlineLevel="0" collapsed="false">
      <c r="A76" s="8"/>
      <c r="B76" s="9"/>
      <c r="C76" s="9"/>
      <c r="D76" s="9"/>
      <c r="E76" s="9"/>
      <c r="F76" s="36"/>
      <c r="G76" s="9"/>
      <c r="H76" s="9"/>
      <c r="I76" s="36"/>
      <c r="J76" s="64"/>
      <c r="K76" s="13"/>
      <c r="L76" s="13"/>
      <c r="M76" s="8"/>
      <c r="N76" s="9"/>
      <c r="O76" s="9"/>
      <c r="P76" s="9"/>
      <c r="Q76" s="9"/>
      <c r="R76" s="36"/>
      <c r="S76" s="9"/>
      <c r="T76" s="9"/>
      <c r="U76" s="36"/>
      <c r="V76" s="36"/>
      <c r="W76" s="61"/>
      <c r="X76" s="13"/>
      <c r="Y76" s="13"/>
    </row>
    <row r="77" customFormat="false" ht="15" hidden="false" customHeight="false" outlineLevel="0" collapsed="false">
      <c r="A77" s="8"/>
      <c r="B77" s="9"/>
      <c r="C77" s="9"/>
      <c r="D77" s="9"/>
      <c r="E77" s="9"/>
      <c r="F77" s="36"/>
      <c r="G77" s="9"/>
      <c r="H77" s="9"/>
      <c r="I77" s="36"/>
      <c r="J77" s="64"/>
      <c r="K77" s="13"/>
      <c r="L77" s="13"/>
      <c r="M77" s="8"/>
      <c r="N77" s="9"/>
      <c r="O77" s="9"/>
      <c r="P77" s="9"/>
      <c r="Q77" s="9"/>
      <c r="R77" s="36"/>
      <c r="S77" s="9"/>
      <c r="T77" s="9"/>
      <c r="U77" s="36"/>
      <c r="V77" s="36"/>
      <c r="W77" s="61"/>
      <c r="X77" s="13"/>
      <c r="Y77" s="13"/>
    </row>
    <row r="78" customFormat="false" ht="15" hidden="false" customHeight="false" outlineLevel="0" collapsed="false">
      <c r="A78" s="8"/>
      <c r="B78" s="9"/>
      <c r="C78" s="9"/>
      <c r="D78" s="9"/>
      <c r="E78" s="9"/>
      <c r="F78" s="36"/>
      <c r="G78" s="9"/>
      <c r="H78" s="12"/>
      <c r="I78" s="36"/>
      <c r="J78" s="64"/>
      <c r="K78" s="13"/>
      <c r="L78" s="13"/>
      <c r="M78" s="8"/>
      <c r="N78" s="9"/>
      <c r="O78" s="9"/>
      <c r="P78" s="9"/>
      <c r="Q78" s="9"/>
      <c r="R78" s="36"/>
      <c r="S78" s="9"/>
      <c r="T78" s="9"/>
      <c r="U78" s="36"/>
      <c r="V78" s="36"/>
      <c r="W78" s="61"/>
      <c r="X78" s="13"/>
      <c r="Y78" s="13"/>
    </row>
    <row r="79" customFormat="false" ht="15" hidden="false" customHeight="false" outlineLevel="0" collapsed="false">
      <c r="A79" s="8"/>
      <c r="B79" s="9"/>
      <c r="C79" s="9"/>
      <c r="D79" s="9"/>
      <c r="E79" s="9"/>
      <c r="F79" s="36"/>
      <c r="G79" s="9"/>
      <c r="H79" s="12"/>
      <c r="I79" s="36"/>
      <c r="J79" s="64"/>
      <c r="K79" s="13"/>
      <c r="L79" s="13"/>
      <c r="M79" s="8"/>
      <c r="N79" s="9"/>
      <c r="O79" s="9"/>
      <c r="P79" s="9"/>
      <c r="Q79" s="9"/>
      <c r="R79" s="36"/>
      <c r="S79" s="9"/>
      <c r="T79" s="9"/>
      <c r="U79" s="36"/>
      <c r="V79" s="36"/>
      <c r="W79" s="61"/>
      <c r="X79" s="13"/>
      <c r="Y79" s="13"/>
    </row>
    <row r="80" customFormat="false" ht="15" hidden="false" customHeight="false" outlineLevel="0" collapsed="false">
      <c r="A80" s="8"/>
      <c r="B80" s="9"/>
      <c r="C80" s="9"/>
      <c r="D80" s="9"/>
      <c r="E80" s="9"/>
      <c r="F80" s="36"/>
      <c r="G80" s="9"/>
      <c r="H80" s="9"/>
      <c r="I80" s="36"/>
      <c r="J80" s="64"/>
      <c r="K80" s="13"/>
      <c r="L80" s="13"/>
      <c r="M80" s="8"/>
      <c r="N80" s="9"/>
      <c r="O80" s="9"/>
      <c r="P80" s="9"/>
      <c r="Q80" s="9"/>
      <c r="R80" s="36"/>
      <c r="S80" s="9"/>
      <c r="T80" s="9"/>
      <c r="U80" s="36"/>
      <c r="V80" s="36"/>
      <c r="W80" s="61"/>
      <c r="X80" s="13"/>
      <c r="Y80" s="13"/>
    </row>
    <row r="81" customFormat="false" ht="15" hidden="false" customHeight="false" outlineLevel="0" collapsed="false">
      <c r="A81" s="8"/>
      <c r="B81" s="9"/>
      <c r="C81" s="9"/>
      <c r="D81" s="9"/>
      <c r="E81" s="9"/>
      <c r="F81" s="36"/>
      <c r="G81" s="9"/>
      <c r="H81" s="9"/>
      <c r="I81" s="36"/>
      <c r="J81" s="64"/>
      <c r="K81" s="13"/>
      <c r="L81" s="13"/>
      <c r="M81" s="8"/>
      <c r="N81" s="9"/>
      <c r="O81" s="9"/>
      <c r="P81" s="9"/>
      <c r="Q81" s="9"/>
      <c r="R81" s="36"/>
      <c r="S81" s="9"/>
      <c r="T81" s="9"/>
      <c r="U81" s="36"/>
      <c r="V81" s="36"/>
      <c r="W81" s="61"/>
      <c r="X81" s="13"/>
      <c r="Y81" s="13"/>
    </row>
    <row r="82" customFormat="false" ht="15" hidden="false" customHeight="false" outlineLevel="0" collapsed="false">
      <c r="A82" s="8"/>
      <c r="B82" s="9"/>
      <c r="C82" s="9"/>
      <c r="D82" s="9"/>
      <c r="E82" s="9"/>
      <c r="F82" s="36"/>
      <c r="G82" s="9"/>
      <c r="H82" s="9"/>
      <c r="I82" s="36"/>
      <c r="J82" s="64"/>
      <c r="K82" s="13"/>
      <c r="L82" s="13"/>
      <c r="M82" s="8"/>
      <c r="N82" s="9"/>
      <c r="O82" s="9"/>
      <c r="P82" s="9"/>
      <c r="Q82" s="9"/>
      <c r="R82" s="36"/>
      <c r="S82" s="9"/>
      <c r="T82" s="9"/>
      <c r="U82" s="36"/>
      <c r="V82" s="36"/>
      <c r="W82" s="61"/>
      <c r="X82" s="13"/>
      <c r="Y82" s="13"/>
    </row>
    <row r="83" customFormat="false" ht="15" hidden="false" customHeight="false" outlineLevel="0" collapsed="false">
      <c r="A83" s="8"/>
      <c r="B83" s="9"/>
      <c r="C83" s="9"/>
      <c r="D83" s="9"/>
      <c r="E83" s="9"/>
      <c r="F83" s="36"/>
      <c r="G83" s="9"/>
      <c r="H83" s="9"/>
      <c r="I83" s="36"/>
      <c r="J83" s="64"/>
      <c r="K83" s="13"/>
      <c r="L83" s="13"/>
      <c r="M83" s="8"/>
      <c r="N83" s="9"/>
      <c r="O83" s="9"/>
      <c r="P83" s="9"/>
      <c r="Q83" s="9"/>
      <c r="R83" s="36"/>
      <c r="S83" s="9"/>
      <c r="T83" s="9"/>
      <c r="U83" s="36"/>
      <c r="V83" s="36"/>
      <c r="W83" s="61"/>
      <c r="X83" s="13"/>
      <c r="Y83" s="13"/>
    </row>
    <row r="84" customFormat="false" ht="15" hidden="false" customHeight="false" outlineLevel="0" collapsed="false">
      <c r="A84" s="8"/>
      <c r="B84" s="9"/>
      <c r="C84" s="9"/>
      <c r="D84" s="9"/>
      <c r="E84" s="9"/>
      <c r="F84" s="36"/>
      <c r="G84" s="9"/>
      <c r="H84" s="9"/>
      <c r="I84" s="36"/>
      <c r="J84" s="64"/>
      <c r="K84" s="13"/>
      <c r="L84" s="13"/>
      <c r="M84" s="8"/>
      <c r="N84" s="9"/>
      <c r="O84" s="9"/>
      <c r="P84" s="9"/>
      <c r="Q84" s="9"/>
      <c r="R84" s="36"/>
      <c r="S84" s="9"/>
      <c r="T84" s="9"/>
      <c r="U84" s="36"/>
      <c r="V84" s="36"/>
      <c r="W84" s="61"/>
      <c r="X84" s="13"/>
      <c r="Y84" s="13"/>
    </row>
    <row r="85" customFormat="false" ht="15" hidden="false" customHeight="false" outlineLevel="0" collapsed="false">
      <c r="A85" s="8"/>
      <c r="B85" s="9"/>
      <c r="C85" s="9"/>
      <c r="D85" s="9"/>
      <c r="E85" s="9"/>
      <c r="F85" s="36"/>
      <c r="G85" s="9"/>
      <c r="H85" s="9"/>
      <c r="I85" s="36"/>
      <c r="J85" s="64"/>
      <c r="K85" s="13"/>
      <c r="L85" s="13"/>
      <c r="M85" s="8"/>
      <c r="N85" s="9"/>
      <c r="O85" s="9"/>
      <c r="P85" s="9"/>
      <c r="Q85" s="9"/>
      <c r="R85" s="36"/>
      <c r="S85" s="9"/>
      <c r="T85" s="9"/>
      <c r="U85" s="36"/>
      <c r="V85" s="36"/>
      <c r="W85" s="61"/>
      <c r="X85" s="13"/>
      <c r="Y85" s="13"/>
    </row>
    <row r="86" customFormat="false" ht="15" hidden="false" customHeight="false" outlineLevel="0" collapsed="false">
      <c r="A86" s="8"/>
      <c r="B86" s="9"/>
      <c r="C86" s="9"/>
      <c r="D86" s="9"/>
      <c r="E86" s="9"/>
      <c r="F86" s="36"/>
      <c r="G86" s="9"/>
      <c r="H86" s="9"/>
      <c r="I86" s="36"/>
      <c r="J86" s="64"/>
      <c r="K86" s="13"/>
      <c r="L86" s="13"/>
      <c r="M86" s="8"/>
      <c r="N86" s="9"/>
      <c r="O86" s="9"/>
      <c r="P86" s="9"/>
      <c r="Q86" s="9"/>
      <c r="R86" s="36"/>
      <c r="S86" s="9"/>
      <c r="T86" s="9"/>
      <c r="U86" s="36"/>
      <c r="V86" s="36"/>
      <c r="W86" s="61"/>
      <c r="X86" s="13"/>
      <c r="Y86" s="13"/>
    </row>
    <row r="87" customFormat="false" ht="15" hidden="false" customHeight="false" outlineLevel="0" collapsed="false">
      <c r="A87" s="8"/>
      <c r="B87" s="9"/>
      <c r="C87" s="9"/>
      <c r="D87" s="9"/>
      <c r="E87" s="9"/>
      <c r="F87" s="36"/>
      <c r="G87" s="9"/>
      <c r="H87" s="9"/>
      <c r="I87" s="36"/>
      <c r="J87" s="64"/>
      <c r="K87" s="13"/>
      <c r="L87" s="13"/>
      <c r="M87" s="8"/>
      <c r="N87" s="9"/>
      <c r="O87" s="9"/>
      <c r="P87" s="9"/>
      <c r="Q87" s="9"/>
      <c r="R87" s="36"/>
      <c r="S87" s="9"/>
      <c r="T87" s="9"/>
      <c r="U87" s="36"/>
      <c r="V87" s="36"/>
      <c r="W87" s="61"/>
      <c r="X87" s="13"/>
      <c r="Y87" s="13"/>
    </row>
    <row r="88" customFormat="false" ht="15" hidden="false" customHeight="false" outlineLevel="0" collapsed="false">
      <c r="A88" s="8"/>
      <c r="B88" s="9"/>
      <c r="C88" s="9"/>
      <c r="D88" s="9"/>
      <c r="E88" s="9"/>
      <c r="F88" s="36"/>
      <c r="G88" s="9"/>
      <c r="H88" s="9"/>
      <c r="I88" s="36"/>
      <c r="J88" s="64"/>
      <c r="K88" s="13"/>
      <c r="L88" s="13"/>
      <c r="M88" s="8"/>
      <c r="N88" s="9"/>
      <c r="O88" s="9"/>
      <c r="P88" s="9"/>
      <c r="Q88" s="9"/>
      <c r="R88" s="36"/>
      <c r="S88" s="9"/>
      <c r="T88" s="9"/>
      <c r="U88" s="36"/>
      <c r="V88" s="36"/>
      <c r="W88" s="9"/>
      <c r="X88" s="13"/>
      <c r="Y88" s="1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M89" s="16"/>
      <c r="N89" s="17"/>
      <c r="O89" s="17"/>
      <c r="P89" s="17"/>
      <c r="Q89" s="17"/>
      <c r="R89" s="23"/>
      <c r="S89" s="17"/>
      <c r="T89" s="17"/>
      <c r="U89" s="23"/>
      <c r="V89" s="23"/>
      <c r="W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3"/>
      <c r="G90" s="17"/>
      <c r="H90" s="17"/>
      <c r="I90" s="23"/>
      <c r="J90" s="17"/>
      <c r="M90" s="16"/>
      <c r="N90" s="17"/>
      <c r="O90" s="17"/>
      <c r="P90" s="17"/>
      <c r="Q90" s="17"/>
      <c r="R90" s="23"/>
      <c r="S90" s="17"/>
      <c r="T90" s="17"/>
      <c r="U90" s="23"/>
      <c r="V90" s="23"/>
      <c r="W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M91" s="16"/>
      <c r="N91" s="17"/>
      <c r="O91" s="17"/>
      <c r="P91" s="17"/>
      <c r="Q91" s="17"/>
      <c r="R91" s="23"/>
      <c r="S91" s="17"/>
      <c r="T91" s="17"/>
      <c r="U91" s="23"/>
      <c r="V91" s="23"/>
      <c r="W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M92" s="16"/>
      <c r="N92" s="17"/>
      <c r="O92" s="17"/>
      <c r="P92" s="17"/>
      <c r="Q92" s="17"/>
      <c r="R92" s="23"/>
      <c r="S92" s="17"/>
      <c r="T92" s="17"/>
      <c r="U92" s="23"/>
      <c r="V92" s="23"/>
      <c r="W92" s="17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3"/>
      <c r="G93" s="17"/>
      <c r="H93" s="17"/>
      <c r="I93" s="23"/>
      <c r="J93" s="17"/>
      <c r="M93" s="16"/>
      <c r="N93" s="17"/>
      <c r="O93" s="17"/>
      <c r="P93" s="17"/>
      <c r="Q93" s="17"/>
      <c r="R93" s="23"/>
      <c r="S93" s="17"/>
      <c r="T93" s="17"/>
      <c r="U93" s="23"/>
      <c r="V93" s="23"/>
      <c r="W93" s="17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3"/>
      <c r="G94" s="17"/>
      <c r="H94" s="17"/>
      <c r="I94" s="23"/>
      <c r="J94" s="17"/>
      <c r="M94" s="16"/>
      <c r="N94" s="17"/>
      <c r="O94" s="17"/>
      <c r="P94" s="17"/>
      <c r="Q94" s="17"/>
      <c r="R94" s="23"/>
      <c r="S94" s="17"/>
      <c r="T94" s="17"/>
      <c r="U94" s="23"/>
      <c r="V94" s="23"/>
      <c r="W94" s="17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3"/>
      <c r="G95" s="17"/>
      <c r="H95" s="17"/>
      <c r="I95" s="23"/>
      <c r="J95" s="17"/>
      <c r="M95" s="16"/>
      <c r="N95" s="17"/>
      <c r="O95" s="17"/>
      <c r="P95" s="17"/>
      <c r="Q95" s="17"/>
      <c r="R95" s="23"/>
      <c r="S95" s="17"/>
      <c r="T95" s="17"/>
      <c r="U95" s="23"/>
      <c r="V95" s="23"/>
      <c r="W95" s="17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3"/>
      <c r="G96" s="17"/>
      <c r="H96" s="17"/>
      <c r="I96" s="23"/>
      <c r="J96" s="17"/>
      <c r="M96" s="16"/>
      <c r="N96" s="17"/>
      <c r="O96" s="17"/>
      <c r="P96" s="17"/>
      <c r="Q96" s="17"/>
      <c r="R96" s="23"/>
      <c r="S96" s="17"/>
      <c r="T96" s="17"/>
      <c r="U96" s="23"/>
      <c r="V96" s="23"/>
      <c r="W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3"/>
      <c r="G97" s="17"/>
      <c r="H97" s="17"/>
      <c r="I97" s="23"/>
      <c r="J97" s="17"/>
      <c r="M97" s="16"/>
      <c r="N97" s="17"/>
      <c r="O97" s="17"/>
      <c r="P97" s="17"/>
      <c r="Q97" s="17"/>
      <c r="R97" s="23"/>
      <c r="S97" s="17"/>
      <c r="T97" s="17"/>
      <c r="U97" s="23"/>
      <c r="V97" s="23"/>
      <c r="W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3"/>
      <c r="G98" s="17"/>
      <c r="H98" s="17"/>
      <c r="I98" s="23"/>
      <c r="J98" s="17"/>
      <c r="M98" s="16"/>
      <c r="N98" s="17"/>
      <c r="O98" s="17"/>
      <c r="P98" s="17"/>
      <c r="Q98" s="17"/>
      <c r="R98" s="23"/>
      <c r="S98" s="17"/>
      <c r="T98" s="17"/>
      <c r="U98" s="23"/>
      <c r="V98" s="23"/>
      <c r="W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3"/>
      <c r="G99" s="17"/>
      <c r="H99" s="17"/>
      <c r="I99" s="23"/>
      <c r="J99" s="17"/>
      <c r="M99" s="16"/>
      <c r="N99" s="17"/>
      <c r="O99" s="17"/>
      <c r="P99" s="17"/>
      <c r="Q99" s="17"/>
      <c r="R99" s="23"/>
      <c r="S99" s="17"/>
      <c r="T99" s="17"/>
      <c r="U99" s="23"/>
      <c r="V99" s="23"/>
      <c r="W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3"/>
      <c r="G100" s="17"/>
      <c r="H100" s="17"/>
      <c r="I100" s="23"/>
      <c r="J100" s="17"/>
      <c r="M100" s="16"/>
      <c r="N100" s="17"/>
      <c r="O100" s="17"/>
      <c r="P100" s="17"/>
      <c r="Q100" s="17"/>
      <c r="R100" s="23"/>
      <c r="S100" s="17"/>
      <c r="T100" s="17"/>
      <c r="U100" s="23"/>
      <c r="V100" s="23"/>
      <c r="W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23"/>
      <c r="G101" s="17"/>
      <c r="H101" s="17"/>
      <c r="I101" s="23"/>
      <c r="J101" s="17"/>
      <c r="M101" s="16"/>
      <c r="N101" s="17"/>
      <c r="O101" s="17"/>
      <c r="P101" s="17"/>
      <c r="Q101" s="17"/>
      <c r="R101" s="23"/>
      <c r="S101" s="17"/>
      <c r="T101" s="17"/>
      <c r="U101" s="23"/>
      <c r="V101" s="23"/>
      <c r="W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3"/>
      <c r="G102" s="17"/>
      <c r="H102" s="17"/>
      <c r="I102" s="23"/>
      <c r="J102" s="17"/>
      <c r="M102" s="16"/>
      <c r="N102" s="17"/>
      <c r="O102" s="17"/>
      <c r="P102" s="17"/>
      <c r="Q102" s="17"/>
      <c r="R102" s="23"/>
      <c r="S102" s="17"/>
      <c r="T102" s="17"/>
      <c r="U102" s="23"/>
      <c r="V102" s="23"/>
      <c r="W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3"/>
      <c r="G103" s="17"/>
      <c r="H103" s="17"/>
      <c r="I103" s="23"/>
      <c r="J103" s="17"/>
      <c r="M103" s="16"/>
      <c r="N103" s="17"/>
      <c r="O103" s="17"/>
      <c r="P103" s="17"/>
      <c r="Q103" s="17"/>
      <c r="R103" s="23"/>
      <c r="S103" s="17"/>
      <c r="T103" s="17"/>
      <c r="U103" s="23"/>
      <c r="V103" s="23"/>
      <c r="W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23"/>
      <c r="G104" s="17"/>
      <c r="H104" s="17"/>
      <c r="I104" s="23"/>
      <c r="J104" s="17"/>
      <c r="M104" s="16"/>
      <c r="N104" s="17"/>
      <c r="O104" s="17"/>
      <c r="P104" s="17"/>
      <c r="Q104" s="17"/>
      <c r="R104" s="23"/>
      <c r="S104" s="17"/>
      <c r="T104" s="17"/>
      <c r="U104" s="23"/>
      <c r="V104" s="23"/>
      <c r="W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23"/>
      <c r="G105" s="17"/>
      <c r="H105" s="17"/>
      <c r="I105" s="23"/>
      <c r="J105" s="17"/>
      <c r="M105" s="16"/>
      <c r="N105" s="17"/>
      <c r="O105" s="17"/>
      <c r="P105" s="17"/>
      <c r="Q105" s="17"/>
      <c r="R105" s="23"/>
      <c r="S105" s="17"/>
      <c r="T105" s="17"/>
      <c r="U105" s="23"/>
      <c r="V105" s="23"/>
      <c r="W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3"/>
      <c r="G106" s="17"/>
      <c r="H106" s="17"/>
      <c r="I106" s="23"/>
      <c r="J106" s="17"/>
      <c r="M106" s="16"/>
      <c r="N106" s="17"/>
      <c r="O106" s="17"/>
      <c r="P106" s="17"/>
      <c r="Q106" s="17"/>
      <c r="R106" s="23"/>
      <c r="S106" s="17"/>
      <c r="T106" s="17"/>
      <c r="U106" s="23"/>
      <c r="V106" s="23"/>
      <c r="W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3"/>
      <c r="G107" s="17"/>
      <c r="H107" s="17"/>
      <c r="I107" s="23"/>
      <c r="J107" s="17"/>
      <c r="M107" s="16"/>
      <c r="N107" s="17"/>
      <c r="O107" s="17"/>
      <c r="P107" s="17"/>
      <c r="Q107" s="17"/>
      <c r="R107" s="23"/>
      <c r="S107" s="17"/>
      <c r="T107" s="17"/>
      <c r="U107" s="17"/>
      <c r="V107" s="17"/>
      <c r="W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3"/>
      <c r="G108" s="17"/>
      <c r="H108" s="17"/>
      <c r="I108" s="17"/>
      <c r="J108" s="17"/>
      <c r="M108" s="1"/>
      <c r="Q108" s="21" t="s">
        <v>13</v>
      </c>
      <c r="R108" s="22" t="n">
        <f aca="false">SUM(R61:R107)</f>
        <v>0</v>
      </c>
      <c r="S108" s="23"/>
      <c r="T108" s="23"/>
      <c r="U108" s="25" t="n">
        <f aca="false">SUM(U61:U107)</f>
        <v>0</v>
      </c>
      <c r="V108" s="65"/>
    </row>
    <row r="109" customFormat="false" ht="15" hidden="false" customHeight="false" outlineLevel="0" collapsed="false">
      <c r="A109" s="1"/>
      <c r="E109" s="21" t="s">
        <v>13</v>
      </c>
      <c r="F109" s="22" t="n">
        <f aca="false">SUM(F61:F108)</f>
        <v>0</v>
      </c>
      <c r="G109" s="23"/>
      <c r="H109" s="23"/>
      <c r="I109" s="25" t="n">
        <f aca="false">SUM(I61:I108)</f>
        <v>0</v>
      </c>
      <c r="M109" s="1"/>
      <c r="Q109" s="21" t="s">
        <v>16</v>
      </c>
      <c r="R109" s="22" t="n">
        <f aca="false">R108*0.99</f>
        <v>0</v>
      </c>
    </row>
    <row r="110" customFormat="false" ht="15" hidden="false" customHeight="false" outlineLevel="0" collapsed="false">
      <c r="A110" s="1"/>
      <c r="E110" s="21" t="s">
        <v>16</v>
      </c>
      <c r="F110" s="22" t="n">
        <f aca="false">F109*0.99</f>
        <v>0</v>
      </c>
      <c r="Q110" s="26" t="s">
        <v>17</v>
      </c>
      <c r="R110" s="26"/>
      <c r="S110" s="26"/>
      <c r="T110" s="26"/>
      <c r="U110" s="27" t="n">
        <f aca="false">R109-U108</f>
        <v>0</v>
      </c>
      <c r="V110" s="66"/>
    </row>
    <row r="111" customFormat="false" ht="15" hidden="false" customHeight="false" outlineLevel="0" collapsed="false">
      <c r="E111" s="26" t="s">
        <v>17</v>
      </c>
      <c r="F111" s="26"/>
      <c r="G111" s="26"/>
      <c r="H111" s="26"/>
      <c r="I111" s="27" t="n">
        <f aca="false">F110-I109</f>
        <v>0</v>
      </c>
      <c r="M111" s="1"/>
      <c r="Q111" s="30"/>
      <c r="R111" s="31"/>
      <c r="S111" s="67"/>
      <c r="T111" s="67"/>
      <c r="U111" s="65"/>
      <c r="V111" s="65"/>
    </row>
    <row r="112" customFormat="false" ht="15" hidden="false" customHeight="false" outlineLevel="0" collapsed="false">
      <c r="M112" s="1"/>
      <c r="Q112" s="30"/>
      <c r="R112" s="31"/>
    </row>
    <row r="113" customFormat="false" ht="15" hidden="false" customHeight="false" outlineLevel="0" collapsed="false">
      <c r="Q113" s="68"/>
      <c r="R113" s="68"/>
      <c r="S113" s="68"/>
      <c r="T113" s="68"/>
      <c r="U113" s="69"/>
      <c r="V113" s="69"/>
    </row>
    <row r="117" customFormat="false" ht="31.5" hidden="false" customHeight="false" outlineLevel="0" collapsed="false">
      <c r="A117" s="16"/>
      <c r="B117" s="55" t="s">
        <v>130</v>
      </c>
      <c r="C117" s="55"/>
      <c r="D117" s="55"/>
      <c r="E117" s="55"/>
      <c r="F117" s="55"/>
      <c r="G117" s="17"/>
      <c r="H117" s="17"/>
      <c r="I117" s="17"/>
      <c r="J117" s="56"/>
      <c r="M117" s="16"/>
      <c r="N117" s="55" t="s">
        <v>21</v>
      </c>
      <c r="O117" s="55"/>
      <c r="P117" s="55"/>
      <c r="Q117" s="55"/>
      <c r="R117" s="55"/>
      <c r="S117" s="17"/>
      <c r="T117" s="17"/>
      <c r="U117" s="17"/>
      <c r="V117" s="17"/>
      <c r="W117" s="56"/>
    </row>
    <row r="118" customFormat="false" ht="15" hidden="false" customHeight="false" outlineLevel="0" collapsed="false">
      <c r="A118" s="57" t="s">
        <v>2</v>
      </c>
      <c r="B118" s="58" t="s">
        <v>106</v>
      </c>
      <c r="C118" s="58" t="s">
        <v>107</v>
      </c>
      <c r="D118" s="58" t="s">
        <v>6</v>
      </c>
      <c r="E118" s="58" t="s">
        <v>7</v>
      </c>
      <c r="F118" s="58" t="s">
        <v>8</v>
      </c>
      <c r="G118" s="58" t="s">
        <v>4</v>
      </c>
      <c r="H118" s="58"/>
      <c r="I118" s="58" t="s">
        <v>108</v>
      </c>
      <c r="J118" s="59" t="s">
        <v>11</v>
      </c>
      <c r="K118" s="60"/>
      <c r="M118" s="57" t="s">
        <v>2</v>
      </c>
      <c r="N118" s="58" t="s">
        <v>106</v>
      </c>
      <c r="O118" s="58" t="s">
        <v>107</v>
      </c>
      <c r="P118" s="58" t="s">
        <v>6</v>
      </c>
      <c r="Q118" s="58" t="s">
        <v>7</v>
      </c>
      <c r="R118" s="58" t="s">
        <v>8</v>
      </c>
      <c r="S118" s="58" t="s">
        <v>4</v>
      </c>
      <c r="T118" s="58"/>
      <c r="U118" s="58" t="s">
        <v>108</v>
      </c>
      <c r="V118" s="58"/>
      <c r="W118" s="59" t="s">
        <v>11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36"/>
      <c r="G119" s="9"/>
      <c r="H119" s="9"/>
      <c r="I119" s="36"/>
      <c r="J119" s="61"/>
      <c r="K119" s="13"/>
      <c r="L119" s="13"/>
      <c r="M119" s="8"/>
      <c r="N119" s="9"/>
      <c r="O119" s="9"/>
      <c r="P119" s="9"/>
      <c r="Q119" s="9"/>
      <c r="R119" s="36"/>
      <c r="S119" s="9"/>
      <c r="T119" s="9"/>
      <c r="U119" s="36"/>
      <c r="V119" s="36"/>
      <c r="W119" s="61"/>
      <c r="X119" s="1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36"/>
      <c r="G120" s="9"/>
      <c r="H120" s="9"/>
      <c r="I120" s="36"/>
      <c r="J120" s="61"/>
      <c r="K120" s="13"/>
      <c r="L120" s="13"/>
      <c r="M120" s="8"/>
      <c r="N120" s="9"/>
      <c r="O120" s="9"/>
      <c r="P120" s="9"/>
      <c r="Q120" s="9"/>
      <c r="R120" s="36"/>
      <c r="S120" s="9"/>
      <c r="T120" s="9"/>
      <c r="U120" s="36"/>
      <c r="V120" s="36"/>
      <c r="W120" s="61"/>
      <c r="X120" s="1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36"/>
      <c r="G121" s="9"/>
      <c r="H121" s="9"/>
      <c r="I121" s="36"/>
      <c r="J121" s="61"/>
      <c r="K121" s="13"/>
      <c r="L121" s="13"/>
      <c r="M121" s="8"/>
      <c r="N121" s="9"/>
      <c r="O121" s="9"/>
      <c r="P121" s="9"/>
      <c r="Q121" s="9"/>
      <c r="R121" s="36"/>
      <c r="S121" s="9"/>
      <c r="T121" s="9"/>
      <c r="U121" s="36"/>
      <c r="V121" s="36"/>
      <c r="W121" s="61"/>
      <c r="X121" s="1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36"/>
      <c r="G122" s="9"/>
      <c r="H122" s="9"/>
      <c r="I122" s="36"/>
      <c r="J122" s="61"/>
      <c r="K122" s="13"/>
      <c r="L122" s="13"/>
      <c r="M122" s="8"/>
      <c r="N122" s="9"/>
      <c r="O122" s="9"/>
      <c r="P122" s="9"/>
      <c r="Q122" s="9"/>
      <c r="R122" s="36"/>
      <c r="S122" s="9"/>
      <c r="T122" s="9"/>
      <c r="U122" s="36"/>
      <c r="V122" s="36"/>
      <c r="W122" s="61"/>
      <c r="X122" s="1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36"/>
      <c r="G123" s="9"/>
      <c r="H123" s="9"/>
      <c r="I123" s="36"/>
      <c r="J123" s="61"/>
      <c r="K123" s="13"/>
      <c r="L123" s="13"/>
      <c r="M123" s="8"/>
      <c r="N123" s="9"/>
      <c r="O123" s="9"/>
      <c r="P123" s="9"/>
      <c r="Q123" s="9"/>
      <c r="R123" s="36"/>
      <c r="S123" s="9"/>
      <c r="T123" s="9"/>
      <c r="U123" s="36"/>
      <c r="V123" s="36"/>
      <c r="W123" s="61"/>
      <c r="X123" s="1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36"/>
      <c r="G124" s="9"/>
      <c r="H124" s="9"/>
      <c r="I124" s="36"/>
      <c r="J124" s="61"/>
      <c r="K124" s="13"/>
      <c r="L124" s="13"/>
      <c r="M124" s="8"/>
      <c r="N124" s="9"/>
      <c r="O124" s="9"/>
      <c r="P124" s="9"/>
      <c r="Q124" s="9"/>
      <c r="R124" s="36"/>
      <c r="S124" s="9"/>
      <c r="T124" s="9"/>
      <c r="U124" s="70"/>
      <c r="V124" s="70"/>
      <c r="W124" s="9"/>
      <c r="X124" s="1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36"/>
      <c r="G125" s="9"/>
      <c r="H125" s="9"/>
      <c r="I125" s="36"/>
      <c r="J125" s="9"/>
      <c r="K125" s="13"/>
      <c r="L125" s="13"/>
      <c r="M125" s="8"/>
      <c r="N125" s="9"/>
      <c r="O125" s="9"/>
      <c r="P125" s="9"/>
      <c r="Q125" s="9"/>
      <c r="R125" s="36"/>
      <c r="S125" s="9"/>
      <c r="T125" s="9"/>
      <c r="U125" s="36"/>
      <c r="V125" s="36"/>
      <c r="W125" s="61"/>
      <c r="X125" s="1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36"/>
      <c r="G126" s="9"/>
      <c r="H126" s="9"/>
      <c r="I126" s="36"/>
      <c r="J126" s="9"/>
      <c r="K126" s="13"/>
      <c r="L126" s="13"/>
      <c r="M126" s="8"/>
      <c r="N126" s="9"/>
      <c r="O126" s="9"/>
      <c r="P126" s="9"/>
      <c r="Q126" s="9"/>
      <c r="R126" s="36"/>
      <c r="S126" s="9"/>
      <c r="T126" s="9"/>
      <c r="U126" s="36"/>
      <c r="V126" s="36"/>
      <c r="W126" s="61"/>
      <c r="X126" s="1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36"/>
      <c r="G127" s="9"/>
      <c r="H127" s="9"/>
      <c r="I127" s="36"/>
      <c r="J127" s="9"/>
      <c r="K127" s="13"/>
      <c r="L127" s="13"/>
      <c r="M127" s="8"/>
      <c r="N127" s="9"/>
      <c r="O127" s="9"/>
      <c r="P127" s="9"/>
      <c r="Q127" s="9"/>
      <c r="R127" s="36"/>
      <c r="S127" s="9"/>
      <c r="T127" s="9"/>
      <c r="U127" s="36"/>
      <c r="V127" s="36"/>
      <c r="W127" s="61"/>
      <c r="X127" s="1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36"/>
      <c r="G128" s="9"/>
      <c r="H128" s="9"/>
      <c r="I128" s="36"/>
      <c r="J128" s="9"/>
      <c r="K128" s="13"/>
      <c r="L128" s="13"/>
      <c r="M128" s="8"/>
      <c r="N128" s="9"/>
      <c r="O128" s="9"/>
      <c r="P128" s="9"/>
      <c r="Q128" s="9"/>
      <c r="R128" s="36"/>
      <c r="S128" s="9"/>
      <c r="T128" s="9"/>
      <c r="U128" s="36"/>
      <c r="V128" s="36"/>
      <c r="W128" s="61"/>
      <c r="X128" s="1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36"/>
      <c r="G129" s="9"/>
      <c r="H129" s="9"/>
      <c r="I129" s="36"/>
      <c r="J129" s="9"/>
      <c r="K129" s="13"/>
      <c r="L129" s="13"/>
      <c r="M129" s="8"/>
      <c r="N129" s="9"/>
      <c r="O129" s="9"/>
      <c r="P129" s="9"/>
      <c r="Q129" s="9"/>
      <c r="R129" s="36"/>
      <c r="S129" s="9"/>
      <c r="T129" s="9"/>
      <c r="U129" s="36"/>
      <c r="V129" s="36"/>
      <c r="W129" s="61"/>
      <c r="X129" s="1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36"/>
      <c r="G130" s="9"/>
      <c r="H130" s="9"/>
      <c r="I130" s="36"/>
      <c r="J130" s="9"/>
      <c r="K130" s="63"/>
      <c r="L130" s="13"/>
      <c r="M130" s="8"/>
      <c r="N130" s="9"/>
      <c r="O130" s="9"/>
      <c r="P130" s="9"/>
      <c r="Q130" s="9"/>
      <c r="R130" s="36"/>
      <c r="S130" s="9"/>
      <c r="T130" s="9"/>
      <c r="U130" s="36"/>
      <c r="V130" s="36"/>
      <c r="W130" s="61"/>
      <c r="X130" s="1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36"/>
      <c r="G131" s="9"/>
      <c r="H131" s="9"/>
      <c r="I131" s="36"/>
      <c r="J131" s="12"/>
      <c r="K131" s="13"/>
      <c r="L131" s="13"/>
      <c r="M131" s="8"/>
      <c r="N131" s="9"/>
      <c r="O131" s="9"/>
      <c r="P131" s="9"/>
      <c r="Q131" s="9"/>
      <c r="R131" s="36"/>
      <c r="S131" s="9"/>
      <c r="T131" s="9"/>
      <c r="U131" s="36"/>
      <c r="V131" s="36"/>
      <c r="W131" s="61"/>
      <c r="X131" s="13"/>
      <c r="Y131" s="71"/>
      <c r="Z131" s="30"/>
      <c r="AA131" s="30"/>
      <c r="AB131" s="30"/>
      <c r="AC131" s="30"/>
      <c r="AD131" s="30"/>
      <c r="AE131" s="30"/>
      <c r="AF131" s="30"/>
      <c r="AG131" s="30"/>
      <c r="AH131" s="72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36"/>
      <c r="G132" s="9"/>
      <c r="H132" s="9"/>
      <c r="I132" s="36"/>
      <c r="J132" s="12"/>
      <c r="K132" s="13"/>
      <c r="L132" s="13"/>
      <c r="M132" s="8"/>
      <c r="N132" s="9"/>
      <c r="O132" s="9"/>
      <c r="P132" s="9"/>
      <c r="Q132" s="9"/>
      <c r="R132" s="36"/>
      <c r="S132" s="9"/>
      <c r="T132" s="9"/>
      <c r="U132" s="36"/>
      <c r="V132" s="36"/>
      <c r="W132" s="61"/>
      <c r="X132" s="13"/>
      <c r="Y132" s="1"/>
      <c r="AD132" s="67"/>
      <c r="AG132" s="67"/>
      <c r="AI132" s="73"/>
      <c r="AK132" s="71"/>
      <c r="AL132" s="30"/>
      <c r="AM132" s="30"/>
      <c r="AN132" s="30"/>
      <c r="AO132" s="30"/>
      <c r="AP132" s="30"/>
      <c r="AQ132" s="30"/>
      <c r="AR132" s="30"/>
      <c r="AS132" s="30"/>
      <c r="AT132" s="72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36"/>
      <c r="G133" s="9"/>
      <c r="H133" s="9"/>
      <c r="I133" s="36"/>
      <c r="J133" s="12"/>
      <c r="K133" s="13"/>
      <c r="L133" s="13"/>
      <c r="M133" s="8"/>
      <c r="N133" s="9"/>
      <c r="O133" s="9"/>
      <c r="P133" s="9"/>
      <c r="Q133" s="9"/>
      <c r="R133" s="36"/>
      <c r="S133" s="9"/>
      <c r="T133" s="9"/>
      <c r="U133" s="36"/>
      <c r="V133" s="36"/>
      <c r="W133" s="61"/>
      <c r="X133" s="13"/>
      <c r="Y133" s="1"/>
      <c r="AD133" s="67"/>
      <c r="AG133" s="67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36"/>
      <c r="G134" s="9"/>
      <c r="H134" s="9"/>
      <c r="I134" s="36"/>
      <c r="J134" s="12"/>
      <c r="K134" s="13"/>
      <c r="L134" s="13"/>
      <c r="M134" s="8"/>
      <c r="N134" s="9"/>
      <c r="O134" s="9"/>
      <c r="P134" s="9"/>
      <c r="Q134" s="9"/>
      <c r="R134" s="36"/>
      <c r="S134" s="9"/>
      <c r="T134" s="9"/>
      <c r="U134" s="36"/>
      <c r="V134" s="36"/>
      <c r="W134" s="61"/>
      <c r="X134" s="13"/>
      <c r="Y134" s="1"/>
      <c r="AD134" s="67"/>
      <c r="AG134" s="67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36"/>
      <c r="G135" s="9"/>
      <c r="H135" s="9"/>
      <c r="I135" s="36"/>
      <c r="J135" s="12"/>
      <c r="K135" s="13"/>
      <c r="L135" s="13"/>
      <c r="M135" s="8"/>
      <c r="N135" s="9"/>
      <c r="O135" s="9"/>
      <c r="P135" s="9"/>
      <c r="Q135" s="9"/>
      <c r="R135" s="36"/>
      <c r="S135" s="9"/>
      <c r="T135" s="9"/>
      <c r="U135" s="36"/>
      <c r="V135" s="36"/>
      <c r="W135" s="61"/>
      <c r="X135" s="13"/>
      <c r="Y135" s="1"/>
      <c r="AD135" s="67"/>
      <c r="AG135" s="67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36"/>
      <c r="G136" s="9"/>
      <c r="H136" s="9"/>
      <c r="I136" s="36"/>
      <c r="J136" s="12"/>
      <c r="K136" s="13"/>
      <c r="L136" s="13"/>
      <c r="M136" s="8"/>
      <c r="N136" s="9"/>
      <c r="O136" s="9"/>
      <c r="P136" s="9"/>
      <c r="Q136" s="9"/>
      <c r="R136" s="36"/>
      <c r="S136" s="9"/>
      <c r="T136" s="9"/>
      <c r="U136" s="36"/>
      <c r="V136" s="74"/>
      <c r="W136" s="75"/>
      <c r="X136" s="13"/>
      <c r="Y136" s="1"/>
      <c r="AD136" s="67"/>
      <c r="AG136" s="67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36"/>
      <c r="G137" s="9"/>
      <c r="H137" s="9"/>
      <c r="I137" s="36"/>
      <c r="J137" s="12"/>
      <c r="K137" s="13"/>
      <c r="L137" s="13"/>
      <c r="M137" s="8"/>
      <c r="N137" s="9"/>
      <c r="O137" s="9"/>
      <c r="P137" s="9"/>
      <c r="Q137" s="9"/>
      <c r="R137" s="36"/>
      <c r="S137" s="9"/>
      <c r="T137" s="9"/>
      <c r="U137" s="36"/>
      <c r="V137" s="74"/>
      <c r="W137" s="75"/>
      <c r="X137" s="13"/>
      <c r="AD137" s="76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36"/>
      <c r="G138" s="9"/>
      <c r="H138" s="9"/>
      <c r="I138" s="36"/>
      <c r="J138" s="12"/>
      <c r="K138" s="13"/>
      <c r="L138" s="13"/>
      <c r="M138" s="8"/>
      <c r="N138" s="9"/>
      <c r="O138" s="9"/>
      <c r="P138" s="9"/>
      <c r="Q138" s="9"/>
      <c r="R138" s="36"/>
      <c r="S138" s="9"/>
      <c r="T138" s="9"/>
      <c r="U138" s="36"/>
      <c r="V138" s="74"/>
      <c r="W138" s="75"/>
      <c r="X138" s="13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36"/>
      <c r="G139" s="9"/>
      <c r="H139" s="9"/>
      <c r="I139" s="36"/>
      <c r="J139" s="12"/>
      <c r="K139" s="13"/>
      <c r="L139" s="13"/>
      <c r="M139" s="8"/>
      <c r="N139" s="9"/>
      <c r="O139" s="9"/>
      <c r="P139" s="9"/>
      <c r="Q139" s="9"/>
      <c r="R139" s="36"/>
      <c r="S139" s="9"/>
      <c r="T139" s="9"/>
      <c r="U139" s="36"/>
      <c r="V139" s="74"/>
      <c r="W139" s="75"/>
      <c r="X139" s="13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36"/>
      <c r="G140" s="9"/>
      <c r="H140" s="9"/>
      <c r="I140" s="36"/>
      <c r="J140" s="12"/>
      <c r="K140" s="13"/>
      <c r="L140" s="13"/>
      <c r="M140" s="8"/>
      <c r="N140" s="9"/>
      <c r="O140" s="9"/>
      <c r="P140" s="9"/>
      <c r="Q140" s="9"/>
      <c r="R140" s="36"/>
      <c r="S140" s="9"/>
      <c r="T140" s="9"/>
      <c r="U140" s="36"/>
      <c r="V140" s="74"/>
      <c r="W140" s="75"/>
      <c r="X140" s="13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36"/>
      <c r="G141" s="9"/>
      <c r="H141" s="9"/>
      <c r="I141" s="36"/>
      <c r="J141" s="12"/>
      <c r="K141" s="13"/>
      <c r="L141" s="13"/>
      <c r="M141" s="8"/>
      <c r="N141" s="9"/>
      <c r="O141" s="9"/>
      <c r="P141" s="9"/>
      <c r="Q141" s="9"/>
      <c r="R141" s="36"/>
      <c r="S141" s="9"/>
      <c r="T141" s="9"/>
      <c r="U141" s="36"/>
      <c r="V141" s="74"/>
      <c r="W141" s="75"/>
      <c r="X141" s="13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36"/>
      <c r="G142" s="9"/>
      <c r="H142" s="9"/>
      <c r="I142" s="36"/>
      <c r="J142" s="12"/>
      <c r="K142" s="13"/>
      <c r="L142" s="13"/>
      <c r="M142" s="8"/>
      <c r="N142" s="9"/>
      <c r="O142" s="9"/>
      <c r="P142" s="9"/>
      <c r="Q142" s="9"/>
      <c r="R142" s="36"/>
      <c r="S142" s="9"/>
      <c r="T142" s="9"/>
      <c r="U142" s="36"/>
      <c r="V142" s="74"/>
      <c r="W142" s="75"/>
      <c r="X142" s="13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36"/>
      <c r="G143" s="9"/>
      <c r="H143" s="9"/>
      <c r="I143" s="36"/>
      <c r="J143" s="12"/>
      <c r="K143" s="13"/>
      <c r="L143" s="13"/>
      <c r="M143" s="8"/>
      <c r="N143" s="9"/>
      <c r="O143" s="9"/>
      <c r="P143" s="9"/>
      <c r="Q143" s="9"/>
      <c r="R143" s="36"/>
      <c r="S143" s="9"/>
      <c r="T143" s="9"/>
      <c r="U143" s="36"/>
      <c r="V143" s="74"/>
      <c r="W143" s="75"/>
      <c r="X143" s="13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36"/>
      <c r="G144" s="9"/>
      <c r="H144" s="9"/>
      <c r="I144" s="36"/>
      <c r="J144" s="12"/>
      <c r="K144" s="13"/>
      <c r="L144" s="13"/>
      <c r="M144" s="8"/>
      <c r="N144" s="9"/>
      <c r="O144" s="9"/>
      <c r="P144" s="9"/>
      <c r="Q144" s="9"/>
      <c r="R144" s="36"/>
      <c r="S144" s="9"/>
      <c r="T144" s="9"/>
      <c r="U144" s="36"/>
      <c r="V144" s="36"/>
      <c r="W144" s="9"/>
      <c r="X144" s="13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36"/>
      <c r="G145" s="9"/>
      <c r="H145" s="9"/>
      <c r="I145" s="36"/>
      <c r="J145" s="12"/>
      <c r="K145" s="13"/>
      <c r="L145" s="13"/>
      <c r="M145" s="8"/>
      <c r="N145" s="9"/>
      <c r="O145" s="9"/>
      <c r="P145" s="9"/>
      <c r="Q145" s="9"/>
      <c r="R145" s="36"/>
      <c r="S145" s="9"/>
      <c r="T145" s="9"/>
      <c r="U145" s="36"/>
      <c r="V145" s="36"/>
      <c r="W145" s="9"/>
      <c r="X145" s="13"/>
    </row>
    <row r="146" customFormat="false" ht="15" hidden="false" customHeight="false" outlineLevel="0" collapsed="false">
      <c r="A146" s="8"/>
      <c r="B146" s="9"/>
      <c r="C146" s="9"/>
      <c r="D146" s="9"/>
      <c r="E146" s="12"/>
      <c r="F146" s="36"/>
      <c r="G146" s="9"/>
      <c r="H146" s="9"/>
      <c r="I146" s="36"/>
      <c r="J146" s="12"/>
      <c r="K146" s="13"/>
      <c r="L146" s="13"/>
      <c r="M146" s="8"/>
      <c r="N146" s="9"/>
      <c r="O146" s="9"/>
      <c r="P146" s="9"/>
      <c r="Q146" s="9"/>
      <c r="R146" s="36"/>
      <c r="S146" s="9"/>
      <c r="T146" s="9"/>
      <c r="U146" s="36"/>
      <c r="V146" s="36"/>
      <c r="W146" s="9"/>
      <c r="X146" s="13"/>
    </row>
    <row r="147" customFormat="false" ht="15" hidden="false" customHeight="false" outlineLevel="0" collapsed="false">
      <c r="A147" s="8"/>
      <c r="B147" s="9"/>
      <c r="C147" s="9"/>
      <c r="D147" s="9"/>
      <c r="E147" s="12"/>
      <c r="F147" s="36"/>
      <c r="G147" s="9"/>
      <c r="H147" s="9"/>
      <c r="I147" s="36"/>
      <c r="J147" s="12"/>
      <c r="K147" s="13"/>
      <c r="L147" s="13"/>
      <c r="M147" s="8"/>
      <c r="N147" s="9"/>
      <c r="O147" s="9"/>
      <c r="P147" s="9"/>
      <c r="Q147" s="9"/>
      <c r="R147" s="36"/>
      <c r="S147" s="9"/>
      <c r="T147" s="9"/>
      <c r="U147" s="36"/>
      <c r="V147" s="36"/>
      <c r="W147" s="9"/>
      <c r="X147" s="1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36"/>
      <c r="G148" s="9"/>
      <c r="H148" s="9"/>
      <c r="I148" s="36"/>
      <c r="J148" s="12"/>
      <c r="K148" s="13"/>
      <c r="L148" s="13"/>
      <c r="M148" s="8"/>
      <c r="N148" s="9"/>
      <c r="O148" s="9"/>
      <c r="P148" s="9"/>
      <c r="Q148" s="9"/>
      <c r="R148" s="36"/>
      <c r="S148" s="9"/>
      <c r="T148" s="9"/>
      <c r="U148" s="36"/>
      <c r="V148" s="36"/>
      <c r="W148" s="9"/>
      <c r="X148" s="1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36"/>
      <c r="G149" s="9"/>
      <c r="H149" s="9"/>
      <c r="I149" s="36"/>
      <c r="J149" s="12"/>
      <c r="K149" s="13"/>
      <c r="L149" s="13"/>
      <c r="M149" s="8"/>
      <c r="N149" s="9"/>
      <c r="O149" s="9"/>
      <c r="P149" s="9"/>
      <c r="Q149" s="9"/>
      <c r="R149" s="36"/>
      <c r="S149" s="9"/>
      <c r="T149" s="9"/>
      <c r="U149" s="36"/>
      <c r="V149" s="36"/>
      <c r="W149" s="9"/>
      <c r="X149" s="1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36"/>
      <c r="G150" s="9"/>
      <c r="H150" s="9"/>
      <c r="I150" s="36"/>
      <c r="J150" s="12"/>
      <c r="K150" s="13"/>
      <c r="L150" s="13"/>
      <c r="M150" s="8"/>
      <c r="N150" s="9"/>
      <c r="O150" s="9"/>
      <c r="P150" s="9"/>
      <c r="Q150" s="9"/>
      <c r="R150" s="36"/>
      <c r="S150" s="9"/>
      <c r="T150" s="9"/>
      <c r="U150" s="36"/>
      <c r="V150" s="36"/>
      <c r="W150" s="9"/>
      <c r="X150" s="1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36"/>
      <c r="G151" s="9"/>
      <c r="H151" s="9"/>
      <c r="I151" s="36"/>
      <c r="J151" s="9"/>
      <c r="K151" s="13"/>
      <c r="L151" s="13"/>
      <c r="M151" s="8"/>
      <c r="N151" s="9"/>
      <c r="O151" s="9"/>
      <c r="P151" s="9"/>
      <c r="Q151" s="9"/>
      <c r="R151" s="36"/>
      <c r="S151" s="9"/>
      <c r="T151" s="9"/>
      <c r="U151" s="36"/>
      <c r="V151" s="36"/>
      <c r="W151" s="9"/>
      <c r="X151" s="1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3"/>
      <c r="G152" s="17"/>
      <c r="H152" s="17"/>
      <c r="I152" s="23"/>
      <c r="J152" s="17"/>
      <c r="M152" s="16"/>
      <c r="N152" s="17"/>
      <c r="O152" s="17"/>
      <c r="P152" s="17"/>
      <c r="Q152" s="17"/>
      <c r="R152" s="23"/>
      <c r="S152" s="17"/>
      <c r="T152" s="17"/>
      <c r="U152" s="23"/>
      <c r="V152" s="23"/>
      <c r="W152" s="17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3"/>
      <c r="G153" s="17"/>
      <c r="H153" s="17"/>
      <c r="I153" s="23"/>
      <c r="J153" s="17"/>
      <c r="M153" s="16"/>
      <c r="N153" s="17"/>
      <c r="O153" s="17"/>
      <c r="P153" s="17"/>
      <c r="Q153" s="17"/>
      <c r="R153" s="23"/>
      <c r="S153" s="17"/>
      <c r="T153" s="17"/>
      <c r="U153" s="23"/>
      <c r="V153" s="23"/>
      <c r="W153" s="17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3"/>
      <c r="G154" s="17"/>
      <c r="H154" s="17"/>
      <c r="I154" s="23"/>
      <c r="J154" s="17"/>
      <c r="M154" s="16"/>
      <c r="N154" s="17"/>
      <c r="O154" s="17"/>
      <c r="P154" s="17"/>
      <c r="Q154" s="17"/>
      <c r="R154" s="23"/>
      <c r="S154" s="17"/>
      <c r="T154" s="17"/>
      <c r="U154" s="23"/>
      <c r="V154" s="23"/>
      <c r="W154" s="17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3"/>
      <c r="G155" s="17"/>
      <c r="H155" s="17"/>
      <c r="I155" s="23"/>
      <c r="J155" s="17"/>
      <c r="M155" s="16"/>
      <c r="N155" s="17"/>
      <c r="O155" s="17"/>
      <c r="P155" s="17"/>
      <c r="Q155" s="17"/>
      <c r="R155" s="23"/>
      <c r="S155" s="17"/>
      <c r="T155" s="17"/>
      <c r="U155" s="23"/>
      <c r="V155" s="23"/>
      <c r="W155" s="17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3"/>
      <c r="G156" s="17"/>
      <c r="H156" s="17"/>
      <c r="I156" s="23"/>
      <c r="J156" s="17"/>
      <c r="M156" s="16"/>
      <c r="N156" s="17"/>
      <c r="O156" s="17"/>
      <c r="P156" s="17"/>
      <c r="Q156" s="17"/>
      <c r="R156" s="23"/>
      <c r="S156" s="17"/>
      <c r="T156" s="17"/>
      <c r="U156" s="23"/>
      <c r="V156" s="23"/>
      <c r="W156" s="17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3"/>
      <c r="G157" s="17"/>
      <c r="H157" s="17"/>
      <c r="I157" s="23"/>
      <c r="J157" s="17"/>
      <c r="M157" s="16"/>
      <c r="N157" s="17"/>
      <c r="O157" s="17"/>
      <c r="P157" s="17"/>
      <c r="Q157" s="17"/>
      <c r="R157" s="23"/>
      <c r="S157" s="17"/>
      <c r="T157" s="17"/>
      <c r="U157" s="23"/>
      <c r="V157" s="23"/>
      <c r="W157" s="17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23"/>
      <c r="G158" s="17"/>
      <c r="H158" s="17"/>
      <c r="I158" s="23"/>
      <c r="J158" s="17"/>
      <c r="M158" s="16"/>
      <c r="N158" s="17"/>
      <c r="O158" s="17"/>
      <c r="P158" s="17"/>
      <c r="Q158" s="17"/>
      <c r="R158" s="23"/>
      <c r="S158" s="17"/>
      <c r="T158" s="17"/>
      <c r="U158" s="23"/>
      <c r="V158" s="23"/>
      <c r="W158" s="17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3"/>
      <c r="G159" s="17"/>
      <c r="H159" s="17"/>
      <c r="I159" s="23"/>
      <c r="J159" s="17"/>
      <c r="M159" s="16"/>
      <c r="N159" s="17"/>
      <c r="O159" s="17"/>
      <c r="P159" s="17"/>
      <c r="Q159" s="17"/>
      <c r="R159" s="23"/>
      <c r="S159" s="17"/>
      <c r="T159" s="17"/>
      <c r="U159" s="23"/>
      <c r="V159" s="23"/>
      <c r="W159" s="17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3"/>
      <c r="G160" s="17"/>
      <c r="H160" s="17"/>
      <c r="I160" s="23"/>
      <c r="J160" s="17"/>
      <c r="M160" s="16"/>
      <c r="N160" s="17"/>
      <c r="O160" s="17"/>
      <c r="P160" s="17"/>
      <c r="Q160" s="17"/>
      <c r="R160" s="23"/>
      <c r="S160" s="17"/>
      <c r="T160" s="17"/>
      <c r="U160" s="23"/>
      <c r="V160" s="23"/>
      <c r="W160" s="17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23"/>
      <c r="G161" s="17"/>
      <c r="H161" s="17"/>
      <c r="I161" s="23"/>
      <c r="J161" s="17"/>
      <c r="M161" s="16"/>
      <c r="N161" s="17"/>
      <c r="O161" s="17"/>
      <c r="P161" s="17"/>
      <c r="Q161" s="17"/>
      <c r="R161" s="23"/>
      <c r="S161" s="17"/>
      <c r="T161" s="17"/>
      <c r="U161" s="23"/>
      <c r="V161" s="23"/>
      <c r="W161" s="17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23"/>
      <c r="G162" s="17"/>
      <c r="H162" s="17"/>
      <c r="I162" s="23"/>
      <c r="J162" s="17"/>
      <c r="M162" s="16"/>
      <c r="N162" s="17"/>
      <c r="O162" s="17"/>
      <c r="P162" s="17"/>
      <c r="Q162" s="17"/>
      <c r="R162" s="23"/>
      <c r="S162" s="17"/>
      <c r="T162" s="17"/>
      <c r="U162" s="23"/>
      <c r="V162" s="23"/>
      <c r="W162" s="17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23"/>
      <c r="G163" s="17"/>
      <c r="H163" s="17"/>
      <c r="I163" s="23"/>
      <c r="J163" s="17"/>
      <c r="M163" s="16"/>
      <c r="N163" s="17"/>
      <c r="O163" s="17"/>
      <c r="P163" s="17"/>
      <c r="Q163" s="17"/>
      <c r="R163" s="23"/>
      <c r="S163" s="17"/>
      <c r="T163" s="17"/>
      <c r="U163" s="23"/>
      <c r="V163" s="23"/>
      <c r="W163" s="17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23"/>
      <c r="G164" s="17"/>
      <c r="H164" s="17"/>
      <c r="I164" s="23"/>
      <c r="J164" s="17"/>
      <c r="M164" s="16"/>
      <c r="N164" s="17"/>
      <c r="O164" s="17"/>
      <c r="P164" s="17"/>
      <c r="Q164" s="17"/>
      <c r="R164" s="23"/>
      <c r="S164" s="17"/>
      <c r="T164" s="17"/>
      <c r="U164" s="23"/>
      <c r="V164" s="23"/>
      <c r="W164" s="17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3"/>
      <c r="G165" s="17"/>
      <c r="H165" s="17"/>
      <c r="I165" s="17"/>
      <c r="J165" s="17"/>
      <c r="M165" s="16"/>
      <c r="N165" s="17"/>
      <c r="O165" s="17"/>
      <c r="P165" s="17"/>
      <c r="Q165" s="17"/>
      <c r="R165" s="23"/>
      <c r="S165" s="17"/>
      <c r="T165" s="17"/>
      <c r="U165" s="17"/>
      <c r="V165" s="17"/>
      <c r="W165" s="17"/>
    </row>
    <row r="166" customFormat="false" ht="15" hidden="false" customHeight="false" outlineLevel="0" collapsed="false">
      <c r="A166" s="1"/>
      <c r="E166" s="21" t="s">
        <v>13</v>
      </c>
      <c r="F166" s="22" t="n">
        <f aca="false">SUM(F119:F165)</f>
        <v>0</v>
      </c>
      <c r="G166" s="23"/>
      <c r="H166" s="23"/>
      <c r="I166" s="25" t="n">
        <f aca="false">SUM(I119:I165)</f>
        <v>0</v>
      </c>
      <c r="M166" s="1"/>
      <c r="Q166" s="21" t="s">
        <v>13</v>
      </c>
      <c r="R166" s="22" t="n">
        <f aca="false">SUM(R119:R165)</f>
        <v>0</v>
      </c>
      <c r="S166" s="23"/>
      <c r="T166" s="23"/>
      <c r="U166" s="25" t="n">
        <f aca="false">SUM(U119:U165)</f>
        <v>0</v>
      </c>
      <c r="V166" s="65"/>
    </row>
    <row r="167" customFormat="false" ht="15" hidden="false" customHeight="false" outlineLevel="0" collapsed="false">
      <c r="A167" s="1"/>
      <c r="E167" s="21" t="s">
        <v>16</v>
      </c>
      <c r="F167" s="22" t="n">
        <f aca="false">F166*0.99</f>
        <v>0</v>
      </c>
      <c r="M167" s="1"/>
      <c r="Q167" s="21" t="s">
        <v>16</v>
      </c>
      <c r="R167" s="22" t="n">
        <f aca="false">R166*0.99</f>
        <v>0</v>
      </c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0</v>
      </c>
      <c r="Q168" s="26" t="s">
        <v>17</v>
      </c>
      <c r="R168" s="26"/>
      <c r="S168" s="26"/>
      <c r="T168" s="26"/>
      <c r="U168" s="27" t="n">
        <f aca="false">R167-U166</f>
        <v>0</v>
      </c>
      <c r="V168" s="66"/>
    </row>
    <row r="175" customFormat="false" ht="31.5" hidden="false" customHeight="false" outlineLevel="0" collapsed="false">
      <c r="A175" s="16"/>
      <c r="B175" s="55" t="s">
        <v>131</v>
      </c>
      <c r="C175" s="55"/>
      <c r="D175" s="55"/>
      <c r="E175" s="55"/>
      <c r="F175" s="55"/>
      <c r="G175" s="17"/>
      <c r="H175" s="17"/>
      <c r="I175" s="17"/>
      <c r="J175" s="56"/>
      <c r="M175" s="16"/>
      <c r="N175" s="55" t="s">
        <v>75</v>
      </c>
      <c r="O175" s="55"/>
      <c r="P175" s="55"/>
      <c r="Q175" s="55"/>
      <c r="R175" s="55"/>
      <c r="S175" s="17"/>
      <c r="T175" s="17"/>
      <c r="U175" s="17"/>
      <c r="V175" s="17"/>
      <c r="W175" s="56"/>
    </row>
    <row r="176" customFormat="false" ht="15" hidden="false" customHeight="false" outlineLevel="0" collapsed="false">
      <c r="A176" s="57" t="s">
        <v>2</v>
      </c>
      <c r="B176" s="58" t="s">
        <v>106</v>
      </c>
      <c r="C176" s="58" t="s">
        <v>107</v>
      </c>
      <c r="D176" s="58" t="s">
        <v>6</v>
      </c>
      <c r="E176" s="58" t="s">
        <v>7</v>
      </c>
      <c r="F176" s="58" t="s">
        <v>8</v>
      </c>
      <c r="G176" s="58" t="s">
        <v>4</v>
      </c>
      <c r="H176" s="58" t="s">
        <v>118</v>
      </c>
      <c r="I176" s="58" t="s">
        <v>108</v>
      </c>
      <c r="J176" s="59" t="s">
        <v>11</v>
      </c>
      <c r="K176" s="60"/>
      <c r="M176" s="57" t="s">
        <v>2</v>
      </c>
      <c r="N176" s="58" t="s">
        <v>106</v>
      </c>
      <c r="O176" s="58" t="s">
        <v>107</v>
      </c>
      <c r="P176" s="58" t="s">
        <v>6</v>
      </c>
      <c r="Q176" s="58" t="s">
        <v>7</v>
      </c>
      <c r="R176" s="58" t="s">
        <v>8</v>
      </c>
      <c r="S176" s="58" t="s">
        <v>4</v>
      </c>
      <c r="T176" s="58"/>
      <c r="U176" s="58" t="s">
        <v>108</v>
      </c>
      <c r="V176" s="58"/>
      <c r="W176" s="59" t="s">
        <v>11</v>
      </c>
    </row>
    <row r="177" customFormat="false" ht="15" hidden="false" customHeight="false" outlineLevel="0" collapsed="false">
      <c r="A177" s="16" t="n">
        <v>45111</v>
      </c>
      <c r="B177" s="17" t="s">
        <v>132</v>
      </c>
      <c r="C177" s="17" t="s">
        <v>109</v>
      </c>
      <c r="D177" s="17" t="s">
        <v>133</v>
      </c>
      <c r="E177" s="12" t="n">
        <v>921</v>
      </c>
      <c r="F177" s="23" t="n">
        <v>600</v>
      </c>
      <c r="G177" s="17" t="s">
        <v>134</v>
      </c>
      <c r="H177" s="17"/>
      <c r="I177" s="23" t="n">
        <v>550</v>
      </c>
      <c r="J177" s="77" t="n">
        <v>622</v>
      </c>
      <c r="M177" s="16" t="n">
        <v>45140</v>
      </c>
      <c r="N177" s="17" t="s">
        <v>135</v>
      </c>
      <c r="O177" s="17" t="s">
        <v>109</v>
      </c>
      <c r="P177" s="17" t="s">
        <v>136</v>
      </c>
      <c r="Q177" s="17" t="n">
        <v>969</v>
      </c>
      <c r="R177" s="23" t="n">
        <v>600</v>
      </c>
      <c r="S177" s="17" t="s">
        <v>137</v>
      </c>
      <c r="T177" s="17"/>
      <c r="U177" s="23" t="n">
        <v>580</v>
      </c>
      <c r="V177" s="23"/>
      <c r="W177" s="56" t="n">
        <v>647</v>
      </c>
    </row>
    <row r="178" customFormat="false" ht="15" hidden="false" customHeight="false" outlineLevel="0" collapsed="false">
      <c r="A178" s="1" t="n">
        <v>45113</v>
      </c>
      <c r="B178" s="17" t="s">
        <v>138</v>
      </c>
      <c r="C178" s="17" t="s">
        <v>109</v>
      </c>
      <c r="D178" s="17" t="s">
        <v>91</v>
      </c>
      <c r="E178" s="12" t="n">
        <v>925</v>
      </c>
      <c r="F178" s="23" t="n">
        <v>200</v>
      </c>
      <c r="G178" s="16" t="s">
        <v>60</v>
      </c>
      <c r="H178" s="17"/>
      <c r="I178" s="23" t="n">
        <v>180</v>
      </c>
      <c r="J178" s="77" t="n">
        <v>622</v>
      </c>
      <c r="M178" s="16" t="n">
        <v>45140</v>
      </c>
      <c r="N178" s="17" t="s">
        <v>139</v>
      </c>
      <c r="O178" s="17" t="s">
        <v>109</v>
      </c>
      <c r="P178" s="17" t="s">
        <v>136</v>
      </c>
      <c r="Q178" s="17" t="n">
        <v>969</v>
      </c>
      <c r="R178" s="23" t="n">
        <v>600</v>
      </c>
      <c r="S178" s="17" t="s">
        <v>140</v>
      </c>
      <c r="T178" s="17" t="s">
        <v>141</v>
      </c>
      <c r="U178" s="23" t="n">
        <v>570</v>
      </c>
      <c r="V178" s="23" t="n">
        <v>490</v>
      </c>
      <c r="W178" s="56" t="n">
        <v>647</v>
      </c>
    </row>
    <row r="179" customFormat="false" ht="15" hidden="false" customHeight="false" outlineLevel="0" collapsed="false">
      <c r="A179" s="16" t="n">
        <v>45113</v>
      </c>
      <c r="B179" s="17" t="s">
        <v>104</v>
      </c>
      <c r="C179" s="17" t="s">
        <v>109</v>
      </c>
      <c r="D179" s="17" t="s">
        <v>96</v>
      </c>
      <c r="E179" s="12" t="n">
        <v>926</v>
      </c>
      <c r="F179" s="23" t="n">
        <v>350</v>
      </c>
      <c r="G179" s="17" t="s">
        <v>142</v>
      </c>
      <c r="H179" s="17"/>
      <c r="I179" s="23" t="n">
        <v>330</v>
      </c>
      <c r="J179" s="77" t="n">
        <v>622</v>
      </c>
      <c r="M179" s="16" t="n">
        <v>45141</v>
      </c>
      <c r="N179" s="17" t="s">
        <v>44</v>
      </c>
      <c r="O179" s="17" t="s">
        <v>109</v>
      </c>
      <c r="P179" s="17" t="s">
        <v>42</v>
      </c>
      <c r="Q179" s="17" t="n">
        <v>971</v>
      </c>
      <c r="R179" s="23" t="n">
        <v>200</v>
      </c>
      <c r="S179" s="17" t="s">
        <v>45</v>
      </c>
      <c r="T179" s="17"/>
      <c r="U179" s="23" t="n">
        <v>180</v>
      </c>
      <c r="V179" s="23"/>
      <c r="W179" s="56" t="n">
        <v>647</v>
      </c>
    </row>
    <row r="180" customFormat="false" ht="15" hidden="false" customHeight="false" outlineLevel="0" collapsed="false">
      <c r="A180" s="16" t="n">
        <v>45114</v>
      </c>
      <c r="B180" s="17" t="s">
        <v>79</v>
      </c>
      <c r="C180" s="17" t="s">
        <v>109</v>
      </c>
      <c r="D180" s="17" t="s">
        <v>56</v>
      </c>
      <c r="E180" s="12" t="n">
        <v>927</v>
      </c>
      <c r="F180" s="23" t="n">
        <v>220</v>
      </c>
      <c r="G180" s="17" t="s">
        <v>47</v>
      </c>
      <c r="H180" s="17"/>
      <c r="I180" s="23" t="n">
        <v>200</v>
      </c>
      <c r="J180" s="77" t="n">
        <v>622</v>
      </c>
      <c r="M180" s="16" t="n">
        <v>45141</v>
      </c>
      <c r="N180" s="17" t="s">
        <v>143</v>
      </c>
      <c r="O180" s="17" t="s">
        <v>109</v>
      </c>
      <c r="P180" s="17" t="s">
        <v>36</v>
      </c>
      <c r="Q180" s="17" t="n">
        <v>970</v>
      </c>
      <c r="R180" s="23" t="n">
        <v>350</v>
      </c>
      <c r="S180" s="17" t="s">
        <v>33</v>
      </c>
      <c r="T180" s="17"/>
      <c r="U180" s="23" t="n">
        <v>330</v>
      </c>
      <c r="V180" s="23"/>
      <c r="W180" s="56" t="n">
        <v>647</v>
      </c>
    </row>
    <row r="181" customFormat="false" ht="15" hidden="false" customHeight="false" outlineLevel="0" collapsed="false">
      <c r="A181" s="16" t="n">
        <v>45114</v>
      </c>
      <c r="B181" s="17" t="s">
        <v>138</v>
      </c>
      <c r="C181" s="17" t="s">
        <v>109</v>
      </c>
      <c r="D181" s="17" t="s">
        <v>56</v>
      </c>
      <c r="E181" s="12" t="n">
        <v>928</v>
      </c>
      <c r="F181" s="23" t="n">
        <v>220</v>
      </c>
      <c r="G181" s="17" t="s">
        <v>60</v>
      </c>
      <c r="H181" s="17"/>
      <c r="I181" s="23" t="n">
        <v>200</v>
      </c>
      <c r="J181" s="77" t="n">
        <v>622</v>
      </c>
      <c r="M181" s="16" t="n">
        <v>45142</v>
      </c>
      <c r="N181" s="17" t="s">
        <v>143</v>
      </c>
      <c r="O181" s="17" t="s">
        <v>109</v>
      </c>
      <c r="P181" s="17" t="s">
        <v>56</v>
      </c>
      <c r="Q181" s="17" t="n">
        <v>972</v>
      </c>
      <c r="R181" s="23" t="n">
        <v>220</v>
      </c>
      <c r="S181" s="17" t="s">
        <v>55</v>
      </c>
      <c r="T181" s="17"/>
      <c r="U181" s="23" t="n">
        <v>200</v>
      </c>
      <c r="V181" s="23"/>
      <c r="W181" s="56" t="n">
        <v>647</v>
      </c>
    </row>
    <row r="182" customFormat="false" ht="15" hidden="false" customHeight="false" outlineLevel="0" collapsed="false">
      <c r="A182" s="16" t="n">
        <v>45114</v>
      </c>
      <c r="B182" s="17" t="s">
        <v>144</v>
      </c>
      <c r="C182" s="17" t="s">
        <v>109</v>
      </c>
      <c r="D182" s="17" t="s">
        <v>88</v>
      </c>
      <c r="E182" s="12" t="n">
        <v>930</v>
      </c>
      <c r="F182" s="23" t="n">
        <v>180</v>
      </c>
      <c r="G182" s="17" t="s">
        <v>24</v>
      </c>
      <c r="H182" s="17"/>
      <c r="I182" s="23" t="n">
        <v>170</v>
      </c>
      <c r="J182" s="77" t="n">
        <v>622</v>
      </c>
      <c r="M182" s="16" t="n">
        <v>45142</v>
      </c>
      <c r="N182" s="17" t="s">
        <v>37</v>
      </c>
      <c r="O182" s="17" t="s">
        <v>109</v>
      </c>
      <c r="P182" s="17" t="s">
        <v>56</v>
      </c>
      <c r="Q182" s="17" t="n">
        <v>23955</v>
      </c>
      <c r="R182" s="23" t="n">
        <v>220</v>
      </c>
      <c r="S182" s="17" t="s">
        <v>38</v>
      </c>
      <c r="T182" s="17"/>
      <c r="U182" s="23" t="n">
        <v>200</v>
      </c>
      <c r="V182" s="23"/>
      <c r="W182" s="56" t="n">
        <v>647</v>
      </c>
    </row>
    <row r="183" customFormat="false" ht="15" hidden="false" customHeight="false" outlineLevel="0" collapsed="false">
      <c r="A183" s="16" t="n">
        <v>45114</v>
      </c>
      <c r="B183" s="17" t="s">
        <v>79</v>
      </c>
      <c r="C183" s="17" t="s">
        <v>109</v>
      </c>
      <c r="D183" s="17" t="s">
        <v>88</v>
      </c>
      <c r="E183" s="12" t="n">
        <v>929</v>
      </c>
      <c r="F183" s="23" t="n">
        <v>180</v>
      </c>
      <c r="G183" s="17" t="s">
        <v>47</v>
      </c>
      <c r="H183" s="17"/>
      <c r="I183" s="23" t="n">
        <v>170</v>
      </c>
      <c r="J183" s="77" t="n">
        <v>622</v>
      </c>
      <c r="M183" s="16" t="n">
        <v>45142</v>
      </c>
      <c r="N183" s="17" t="s">
        <v>30</v>
      </c>
      <c r="O183" s="17" t="s">
        <v>109</v>
      </c>
      <c r="P183" s="17" t="s">
        <v>56</v>
      </c>
      <c r="Q183" s="17" t="n">
        <v>23955</v>
      </c>
      <c r="R183" s="23" t="n">
        <v>220</v>
      </c>
      <c r="S183" s="17" t="s">
        <v>31</v>
      </c>
      <c r="T183" s="17"/>
      <c r="U183" s="23" t="n">
        <v>200</v>
      </c>
      <c r="V183" s="23"/>
      <c r="W183" s="56" t="n">
        <v>647</v>
      </c>
    </row>
    <row r="184" customFormat="false" ht="15" hidden="false" customHeight="false" outlineLevel="0" collapsed="false">
      <c r="A184" s="16" t="n">
        <v>45115</v>
      </c>
      <c r="B184" s="17" t="s">
        <v>49</v>
      </c>
      <c r="C184" s="17" t="s">
        <v>109</v>
      </c>
      <c r="D184" s="17" t="s">
        <v>145</v>
      </c>
      <c r="E184" s="12" t="n">
        <v>931</v>
      </c>
      <c r="F184" s="23" t="n">
        <v>130</v>
      </c>
      <c r="G184" s="17" t="s">
        <v>146</v>
      </c>
      <c r="H184" s="17" t="s">
        <v>147</v>
      </c>
      <c r="I184" s="23" t="n">
        <v>110</v>
      </c>
      <c r="J184" s="77" t="n">
        <v>622</v>
      </c>
      <c r="M184" s="16" t="n">
        <v>45142</v>
      </c>
      <c r="N184" s="17" t="s">
        <v>94</v>
      </c>
      <c r="O184" s="17" t="s">
        <v>109</v>
      </c>
      <c r="P184" s="17" t="s">
        <v>56</v>
      </c>
      <c r="Q184" s="17" t="n">
        <v>23955</v>
      </c>
      <c r="R184" s="23" t="n">
        <v>220</v>
      </c>
      <c r="S184" s="17" t="s">
        <v>58</v>
      </c>
      <c r="T184" s="17"/>
      <c r="U184" s="23" t="n">
        <v>200</v>
      </c>
      <c r="V184" s="23"/>
      <c r="W184" s="56" t="n">
        <v>647</v>
      </c>
    </row>
    <row r="185" customFormat="false" ht="15" hidden="false" customHeight="false" outlineLevel="0" collapsed="false">
      <c r="A185" s="16" t="n">
        <v>45119</v>
      </c>
      <c r="B185" s="17" t="s">
        <v>148</v>
      </c>
      <c r="C185" s="17" t="s">
        <v>109</v>
      </c>
      <c r="D185" s="17" t="s">
        <v>133</v>
      </c>
      <c r="E185" s="12" t="n">
        <v>936</v>
      </c>
      <c r="F185" s="23" t="n">
        <v>600</v>
      </c>
      <c r="G185" s="17" t="s">
        <v>149</v>
      </c>
      <c r="H185" s="17" t="n">
        <v>80</v>
      </c>
      <c r="I185" s="23" t="n">
        <v>490</v>
      </c>
      <c r="J185" s="78" t="n">
        <v>630</v>
      </c>
      <c r="M185" s="16" t="n">
        <v>45142</v>
      </c>
      <c r="N185" s="17" t="s">
        <v>150</v>
      </c>
      <c r="O185" s="17" t="s">
        <v>109</v>
      </c>
      <c r="P185" s="17" t="s">
        <v>42</v>
      </c>
      <c r="Q185" s="17" t="n">
        <v>973</v>
      </c>
      <c r="R185" s="23" t="n">
        <v>200</v>
      </c>
      <c r="S185" s="17" t="s">
        <v>24</v>
      </c>
      <c r="T185" s="17"/>
      <c r="U185" s="23" t="n">
        <v>180</v>
      </c>
      <c r="V185" s="23"/>
      <c r="W185" s="56" t="n">
        <v>647</v>
      </c>
    </row>
    <row r="186" customFormat="false" ht="15" hidden="false" customHeight="false" outlineLevel="0" collapsed="false">
      <c r="A186" s="16" t="n">
        <v>45120</v>
      </c>
      <c r="B186" s="17" t="s">
        <v>104</v>
      </c>
      <c r="C186" s="17" t="s">
        <v>109</v>
      </c>
      <c r="D186" s="17" t="s">
        <v>96</v>
      </c>
      <c r="E186" s="12" t="n">
        <v>938</v>
      </c>
      <c r="F186" s="23" t="n">
        <v>350</v>
      </c>
      <c r="G186" s="17" t="s">
        <v>142</v>
      </c>
      <c r="H186" s="17"/>
      <c r="I186" s="23" t="n">
        <v>330</v>
      </c>
      <c r="J186" s="78" t="n">
        <v>630</v>
      </c>
      <c r="M186" s="16" t="n">
        <v>45143</v>
      </c>
      <c r="N186" s="17" t="s">
        <v>151</v>
      </c>
      <c r="O186" s="17" t="s">
        <v>109</v>
      </c>
      <c r="P186" s="17" t="s">
        <v>152</v>
      </c>
      <c r="Q186" s="17" t="n">
        <v>21978</v>
      </c>
      <c r="R186" s="23" t="n">
        <v>600</v>
      </c>
      <c r="S186" s="17" t="s">
        <v>153</v>
      </c>
      <c r="T186" s="17"/>
      <c r="U186" s="23" t="n">
        <v>550</v>
      </c>
      <c r="V186" s="23"/>
      <c r="W186" s="17" t="n">
        <v>653</v>
      </c>
    </row>
    <row r="187" customFormat="false" ht="15" hidden="false" customHeight="false" outlineLevel="0" collapsed="false">
      <c r="A187" s="16" t="n">
        <v>45120</v>
      </c>
      <c r="B187" s="17" t="s">
        <v>90</v>
      </c>
      <c r="C187" s="17" t="s">
        <v>109</v>
      </c>
      <c r="D187" s="17" t="s">
        <v>91</v>
      </c>
      <c r="E187" s="12" t="n">
        <v>939</v>
      </c>
      <c r="F187" s="23" t="n">
        <v>200</v>
      </c>
      <c r="G187" s="17" t="s">
        <v>55</v>
      </c>
      <c r="H187" s="17"/>
      <c r="I187" s="23" t="n">
        <v>180</v>
      </c>
      <c r="J187" s="78" t="n">
        <v>630</v>
      </c>
      <c r="M187" s="16" t="n">
        <v>45147</v>
      </c>
      <c r="N187" s="17" t="s">
        <v>94</v>
      </c>
      <c r="O187" s="17" t="s">
        <v>109</v>
      </c>
      <c r="P187" s="17" t="s">
        <v>136</v>
      </c>
      <c r="Q187" s="17" t="n">
        <v>977</v>
      </c>
      <c r="R187" s="23" t="n">
        <v>600</v>
      </c>
      <c r="S187" s="17" t="s">
        <v>58</v>
      </c>
      <c r="T187" s="17"/>
      <c r="U187" s="23" t="n">
        <v>580</v>
      </c>
      <c r="V187" s="23"/>
      <c r="W187" s="17" t="n">
        <v>653</v>
      </c>
    </row>
    <row r="188" customFormat="false" ht="15" hidden="false" customHeight="false" outlineLevel="0" collapsed="false">
      <c r="A188" s="16" t="n">
        <v>45120</v>
      </c>
      <c r="B188" s="17" t="s">
        <v>85</v>
      </c>
      <c r="C188" s="17" t="s">
        <v>109</v>
      </c>
      <c r="D188" s="17" t="s">
        <v>56</v>
      </c>
      <c r="E188" s="12" t="n">
        <v>940</v>
      </c>
      <c r="F188" s="23" t="n">
        <v>220</v>
      </c>
      <c r="G188" s="17" t="s">
        <v>45</v>
      </c>
      <c r="H188" s="17"/>
      <c r="I188" s="23" t="n">
        <v>200</v>
      </c>
      <c r="J188" s="78" t="n">
        <v>630</v>
      </c>
      <c r="M188" s="16" t="n">
        <v>45147</v>
      </c>
      <c r="N188" s="17" t="s">
        <v>151</v>
      </c>
      <c r="O188" s="17" t="s">
        <v>109</v>
      </c>
      <c r="P188" s="17" t="s">
        <v>136</v>
      </c>
      <c r="Q188" s="17" t="n">
        <v>2475</v>
      </c>
      <c r="R188" s="23" t="n">
        <v>600</v>
      </c>
      <c r="S188" s="17" t="s">
        <v>153</v>
      </c>
      <c r="T188" s="17"/>
      <c r="U188" s="23" t="n">
        <v>550</v>
      </c>
      <c r="V188" s="23"/>
      <c r="W188" s="17" t="n">
        <v>653</v>
      </c>
    </row>
    <row r="189" customFormat="false" ht="15" hidden="false" customHeight="false" outlineLevel="0" collapsed="false">
      <c r="A189" s="16" t="n">
        <v>45121</v>
      </c>
      <c r="B189" s="17" t="s">
        <v>85</v>
      </c>
      <c r="C189" s="17" t="s">
        <v>109</v>
      </c>
      <c r="D189" s="17" t="s">
        <v>91</v>
      </c>
      <c r="E189" s="12" t="n">
        <v>941</v>
      </c>
      <c r="F189" s="23" t="n">
        <v>200</v>
      </c>
      <c r="G189" s="17" t="s">
        <v>45</v>
      </c>
      <c r="H189" s="17" t="s">
        <v>147</v>
      </c>
      <c r="I189" s="23" t="n">
        <v>170</v>
      </c>
      <c r="J189" s="78" t="n">
        <v>630</v>
      </c>
      <c r="K189" s="63"/>
      <c r="M189" s="16" t="n">
        <v>45148</v>
      </c>
      <c r="N189" s="17" t="s">
        <v>44</v>
      </c>
      <c r="O189" s="17" t="s">
        <v>109</v>
      </c>
      <c r="P189" s="17" t="s">
        <v>36</v>
      </c>
      <c r="Q189" s="17" t="n">
        <v>980</v>
      </c>
      <c r="R189" s="23" t="n">
        <v>350</v>
      </c>
      <c r="S189" s="17" t="s">
        <v>45</v>
      </c>
      <c r="T189" s="17"/>
      <c r="U189" s="23" t="n">
        <v>330</v>
      </c>
      <c r="V189" s="23"/>
      <c r="W189" s="17" t="n">
        <v>653</v>
      </c>
    </row>
    <row r="190" customFormat="false" ht="15" hidden="false" customHeight="false" outlineLevel="0" collapsed="false">
      <c r="A190" s="16" t="n">
        <v>45124</v>
      </c>
      <c r="B190" s="17" t="s">
        <v>138</v>
      </c>
      <c r="C190" s="17" t="s">
        <v>109</v>
      </c>
      <c r="D190" s="17" t="s">
        <v>96</v>
      </c>
      <c r="E190" s="12" t="n">
        <v>946</v>
      </c>
      <c r="F190" s="23" t="n">
        <v>350</v>
      </c>
      <c r="G190" s="17" t="s">
        <v>60</v>
      </c>
      <c r="H190" s="17" t="s">
        <v>147</v>
      </c>
      <c r="I190" s="23" t="n">
        <v>310</v>
      </c>
      <c r="J190" s="78" t="n">
        <v>630</v>
      </c>
      <c r="M190" s="16" t="n">
        <v>45154</v>
      </c>
      <c r="N190" s="17" t="s">
        <v>148</v>
      </c>
      <c r="O190" s="17" t="s">
        <v>109</v>
      </c>
      <c r="P190" s="17" t="s">
        <v>136</v>
      </c>
      <c r="Q190" s="17" t="n">
        <v>987</v>
      </c>
      <c r="R190" s="36" t="n">
        <v>600</v>
      </c>
      <c r="S190" s="17" t="s">
        <v>154</v>
      </c>
      <c r="T190" s="17" t="s">
        <v>141</v>
      </c>
      <c r="U190" s="23" t="n">
        <v>570</v>
      </c>
      <c r="V190" s="23" t="n">
        <v>490</v>
      </c>
      <c r="W190" s="79" t="n">
        <v>663</v>
      </c>
    </row>
    <row r="191" customFormat="false" ht="15" hidden="false" customHeight="false" outlineLevel="0" collapsed="false">
      <c r="A191" s="16" t="n">
        <v>45126</v>
      </c>
      <c r="B191" s="17" t="s">
        <v>138</v>
      </c>
      <c r="C191" s="17" t="s">
        <v>109</v>
      </c>
      <c r="D191" s="17" t="s">
        <v>133</v>
      </c>
      <c r="E191" s="12" t="n">
        <v>950</v>
      </c>
      <c r="F191" s="23" t="n">
        <v>600</v>
      </c>
      <c r="G191" s="17" t="s">
        <v>60</v>
      </c>
      <c r="H191" s="17"/>
      <c r="I191" s="23" t="n">
        <v>580</v>
      </c>
      <c r="J191" s="78" t="n">
        <v>630</v>
      </c>
      <c r="M191" s="16" t="n">
        <v>45154</v>
      </c>
      <c r="N191" s="17" t="s">
        <v>155</v>
      </c>
      <c r="O191" s="17" t="s">
        <v>109</v>
      </c>
      <c r="P191" s="17" t="s">
        <v>136</v>
      </c>
      <c r="Q191" s="17" t="n">
        <v>987</v>
      </c>
      <c r="R191" s="36" t="n">
        <v>600</v>
      </c>
      <c r="S191" s="17"/>
      <c r="T191" s="17"/>
      <c r="U191" s="23" t="n">
        <v>560</v>
      </c>
      <c r="V191" s="23" t="n">
        <v>470</v>
      </c>
      <c r="W191" s="79" t="n">
        <v>663</v>
      </c>
    </row>
    <row r="192" customFormat="false" ht="15" hidden="false" customHeight="false" outlineLevel="0" collapsed="false">
      <c r="A192" s="16" t="n">
        <v>45126</v>
      </c>
      <c r="B192" s="17" t="s">
        <v>156</v>
      </c>
      <c r="C192" s="17" t="s">
        <v>109</v>
      </c>
      <c r="D192" s="17" t="s">
        <v>133</v>
      </c>
      <c r="E192" s="12" t="n">
        <v>950</v>
      </c>
      <c r="F192" s="23" t="n">
        <v>600</v>
      </c>
      <c r="G192" s="17" t="s">
        <v>157</v>
      </c>
      <c r="H192" s="17"/>
      <c r="I192" s="23" t="n">
        <v>550</v>
      </c>
      <c r="J192" s="78" t="n">
        <v>630</v>
      </c>
      <c r="M192" s="16" t="n">
        <v>45155</v>
      </c>
      <c r="N192" s="17" t="s">
        <v>32</v>
      </c>
      <c r="O192" s="17" t="s">
        <v>109</v>
      </c>
      <c r="P192" s="17" t="s">
        <v>56</v>
      </c>
      <c r="Q192" s="17" t="n">
        <v>990</v>
      </c>
      <c r="R192" s="36" t="n">
        <v>220</v>
      </c>
      <c r="S192" s="17" t="s">
        <v>33</v>
      </c>
      <c r="T192" s="17"/>
      <c r="U192" s="23" t="n">
        <v>220</v>
      </c>
      <c r="V192" s="23"/>
      <c r="W192" s="79" t="n">
        <v>663</v>
      </c>
    </row>
    <row r="193" customFormat="false" ht="15" hidden="false" customHeight="false" outlineLevel="0" collapsed="false">
      <c r="A193" s="16" t="n">
        <v>45127</v>
      </c>
      <c r="B193" s="17" t="s">
        <v>126</v>
      </c>
      <c r="C193" s="17" t="s">
        <v>109</v>
      </c>
      <c r="D193" s="17" t="s">
        <v>91</v>
      </c>
      <c r="E193" s="12" t="n">
        <v>951</v>
      </c>
      <c r="F193" s="23" t="n">
        <v>200</v>
      </c>
      <c r="G193" s="17" t="s">
        <v>38</v>
      </c>
      <c r="H193" s="17"/>
      <c r="I193" s="23" t="n">
        <v>180</v>
      </c>
      <c r="J193" s="78" t="n">
        <v>630</v>
      </c>
      <c r="M193" s="16" t="n">
        <v>45155</v>
      </c>
      <c r="N193" s="17" t="s">
        <v>71</v>
      </c>
      <c r="O193" s="17" t="s">
        <v>109</v>
      </c>
      <c r="P193" s="17" t="s">
        <v>36</v>
      </c>
      <c r="Q193" s="17" t="n">
        <v>991</v>
      </c>
      <c r="R193" s="36" t="n">
        <v>350</v>
      </c>
      <c r="S193" s="17" t="s">
        <v>55</v>
      </c>
      <c r="T193" s="17"/>
      <c r="U193" s="23" t="n">
        <v>330</v>
      </c>
      <c r="V193" s="23"/>
      <c r="W193" s="79" t="n">
        <v>663</v>
      </c>
    </row>
    <row r="194" customFormat="false" ht="15" hidden="false" customHeight="false" outlineLevel="0" collapsed="false">
      <c r="A194" s="8" t="n">
        <v>45128</v>
      </c>
      <c r="B194" s="12" t="s">
        <v>49</v>
      </c>
      <c r="C194" s="12" t="s">
        <v>109</v>
      </c>
      <c r="D194" s="12" t="s">
        <v>56</v>
      </c>
      <c r="E194" s="12" t="n">
        <v>952</v>
      </c>
      <c r="F194" s="36" t="n">
        <v>220</v>
      </c>
      <c r="G194" s="12" t="s">
        <v>50</v>
      </c>
      <c r="H194" s="12"/>
      <c r="I194" s="36" t="n">
        <v>200</v>
      </c>
      <c r="J194" s="80" t="n">
        <v>678</v>
      </c>
      <c r="M194" s="16" t="n">
        <v>45156</v>
      </c>
      <c r="N194" s="17" t="s">
        <v>135</v>
      </c>
      <c r="O194" s="17" t="s">
        <v>109</v>
      </c>
      <c r="P194" s="17" t="s">
        <v>56</v>
      </c>
      <c r="Q194" s="17" t="n">
        <v>993</v>
      </c>
      <c r="R194" s="36" t="n">
        <v>220</v>
      </c>
      <c r="S194" s="17" t="s">
        <v>137</v>
      </c>
      <c r="T194" s="17"/>
      <c r="U194" s="23" t="n">
        <v>200</v>
      </c>
      <c r="V194" s="23"/>
      <c r="W194" s="79" t="n">
        <v>663</v>
      </c>
    </row>
    <row r="195" customFormat="false" ht="15" hidden="false" customHeight="false" outlineLevel="0" collapsed="false">
      <c r="A195" s="8" t="n">
        <v>45128</v>
      </c>
      <c r="B195" s="12" t="s">
        <v>90</v>
      </c>
      <c r="C195" s="12" t="s">
        <v>109</v>
      </c>
      <c r="D195" s="12" t="s">
        <v>56</v>
      </c>
      <c r="E195" s="12" t="n">
        <v>953</v>
      </c>
      <c r="F195" s="36" t="n">
        <v>220</v>
      </c>
      <c r="G195" s="12" t="s">
        <v>47</v>
      </c>
      <c r="H195" s="12"/>
      <c r="I195" s="36" t="n">
        <v>200</v>
      </c>
      <c r="J195" s="80" t="n">
        <v>678</v>
      </c>
      <c r="M195" s="16" t="n">
        <v>45161</v>
      </c>
      <c r="N195" s="17" t="s">
        <v>122</v>
      </c>
      <c r="O195" s="17" t="s">
        <v>109</v>
      </c>
      <c r="P195" s="17" t="s">
        <v>88</v>
      </c>
      <c r="Q195" s="17" t="n">
        <v>997</v>
      </c>
      <c r="R195" s="23" t="n">
        <v>180</v>
      </c>
      <c r="S195" s="17" t="s">
        <v>45</v>
      </c>
      <c r="T195" s="17"/>
      <c r="U195" s="23" t="n">
        <v>170</v>
      </c>
      <c r="V195" s="23"/>
      <c r="W195" s="81" t="n">
        <v>696</v>
      </c>
    </row>
    <row r="196" customFormat="false" ht="15" hidden="false" customHeight="false" outlineLevel="0" collapsed="false">
      <c r="A196" s="8" t="n">
        <v>45128</v>
      </c>
      <c r="B196" s="12" t="s">
        <v>85</v>
      </c>
      <c r="C196" s="12" t="s">
        <v>109</v>
      </c>
      <c r="D196" s="12" t="s">
        <v>91</v>
      </c>
      <c r="E196" s="12" t="n">
        <v>954</v>
      </c>
      <c r="F196" s="36" t="n">
        <v>200</v>
      </c>
      <c r="G196" s="12" t="s">
        <v>45</v>
      </c>
      <c r="H196" s="12" t="s">
        <v>147</v>
      </c>
      <c r="I196" s="36" t="n">
        <v>170</v>
      </c>
      <c r="J196" s="80" t="n">
        <v>678</v>
      </c>
      <c r="M196" s="16" t="n">
        <v>45161</v>
      </c>
      <c r="N196" s="17" t="s">
        <v>158</v>
      </c>
      <c r="O196" s="17" t="s">
        <v>109</v>
      </c>
      <c r="P196" s="17" t="s">
        <v>88</v>
      </c>
      <c r="Q196" s="17" t="n">
        <v>997</v>
      </c>
      <c r="R196" s="23" t="n">
        <v>180</v>
      </c>
      <c r="S196" s="17" t="s">
        <v>60</v>
      </c>
      <c r="T196" s="17"/>
      <c r="U196" s="23" t="n">
        <v>170</v>
      </c>
      <c r="V196" s="23"/>
      <c r="W196" s="81" t="n">
        <v>696</v>
      </c>
    </row>
    <row r="197" customFormat="false" ht="15" hidden="false" customHeight="false" outlineLevel="0" collapsed="false">
      <c r="A197" s="16" t="n">
        <v>45133</v>
      </c>
      <c r="B197" s="17" t="s">
        <v>159</v>
      </c>
      <c r="C197" s="17" t="s">
        <v>109</v>
      </c>
      <c r="D197" s="17" t="s">
        <v>160</v>
      </c>
      <c r="E197" s="12" t="n">
        <v>2456</v>
      </c>
      <c r="F197" s="23" t="n">
        <v>600</v>
      </c>
      <c r="G197" s="17" t="s">
        <v>161</v>
      </c>
      <c r="H197" s="17"/>
      <c r="I197" s="23" t="n">
        <v>550</v>
      </c>
      <c r="J197" s="80" t="n">
        <v>678</v>
      </c>
      <c r="M197" s="16" t="n">
        <v>45161</v>
      </c>
      <c r="N197" s="17" t="s">
        <v>135</v>
      </c>
      <c r="O197" s="17" t="s">
        <v>109</v>
      </c>
      <c r="P197" s="17" t="s">
        <v>91</v>
      </c>
      <c r="Q197" s="17" t="n">
        <v>1000</v>
      </c>
      <c r="R197" s="23" t="n">
        <v>200</v>
      </c>
      <c r="S197" s="17" t="s">
        <v>137</v>
      </c>
      <c r="T197" s="17"/>
      <c r="U197" s="23" t="n">
        <v>180</v>
      </c>
      <c r="V197" s="23"/>
      <c r="W197" s="81" t="n">
        <v>696</v>
      </c>
    </row>
    <row r="198" customFormat="false" ht="15" hidden="false" customHeight="false" outlineLevel="0" collapsed="false">
      <c r="A198" s="16" t="n">
        <v>45133</v>
      </c>
      <c r="B198" s="17" t="s">
        <v>159</v>
      </c>
      <c r="C198" s="17" t="s">
        <v>109</v>
      </c>
      <c r="D198" s="17" t="s">
        <v>160</v>
      </c>
      <c r="E198" s="12" t="n">
        <v>962</v>
      </c>
      <c r="F198" s="23" t="n">
        <v>600</v>
      </c>
      <c r="G198" s="17" t="s">
        <v>162</v>
      </c>
      <c r="H198" s="17"/>
      <c r="I198" s="23" t="n">
        <v>550</v>
      </c>
      <c r="J198" s="80" t="n">
        <v>678</v>
      </c>
      <c r="M198" s="16" t="n">
        <v>45162</v>
      </c>
      <c r="N198" s="17" t="s">
        <v>143</v>
      </c>
      <c r="O198" s="17" t="s">
        <v>109</v>
      </c>
      <c r="P198" s="17" t="s">
        <v>36</v>
      </c>
      <c r="Q198" s="17" t="n">
        <v>1001</v>
      </c>
      <c r="R198" s="23" t="n">
        <v>350</v>
      </c>
      <c r="S198" s="17" t="s">
        <v>55</v>
      </c>
      <c r="T198" s="17"/>
      <c r="U198" s="23" t="n">
        <v>330</v>
      </c>
      <c r="V198" s="23"/>
      <c r="W198" s="81" t="n">
        <v>696</v>
      </c>
    </row>
    <row r="199" customFormat="false" ht="15" hidden="false" customHeight="false" outlineLevel="0" collapsed="false">
      <c r="A199" s="16" t="n">
        <v>45104</v>
      </c>
      <c r="B199" s="17" t="s">
        <v>49</v>
      </c>
      <c r="C199" s="17" t="s">
        <v>109</v>
      </c>
      <c r="D199" s="17" t="s">
        <v>96</v>
      </c>
      <c r="E199" s="12" t="n">
        <v>23896</v>
      </c>
      <c r="F199" s="23" t="n">
        <v>350</v>
      </c>
      <c r="G199" s="17" t="s">
        <v>50</v>
      </c>
      <c r="H199" s="17"/>
      <c r="I199" s="23" t="n">
        <v>330</v>
      </c>
      <c r="J199" s="80" t="n">
        <v>678</v>
      </c>
      <c r="M199" s="16" t="n">
        <v>45163</v>
      </c>
      <c r="N199" s="17" t="s">
        <v>135</v>
      </c>
      <c r="O199" s="17" t="s">
        <v>109</v>
      </c>
      <c r="P199" s="17" t="s">
        <v>56</v>
      </c>
      <c r="Q199" s="17" t="n">
        <v>1003</v>
      </c>
      <c r="R199" s="23" t="n">
        <v>220</v>
      </c>
      <c r="S199" s="17" t="s">
        <v>137</v>
      </c>
      <c r="T199" s="17"/>
      <c r="U199" s="23" t="n">
        <v>180</v>
      </c>
      <c r="V199" s="23"/>
      <c r="W199" s="81" t="n">
        <v>696</v>
      </c>
    </row>
    <row r="200" customFormat="false" ht="15" hidden="false" customHeight="false" outlineLevel="0" collapsed="false">
      <c r="A200" s="16" t="n">
        <v>45104</v>
      </c>
      <c r="B200" s="17" t="s">
        <v>85</v>
      </c>
      <c r="C200" s="17" t="s">
        <v>109</v>
      </c>
      <c r="D200" s="17" t="s">
        <v>91</v>
      </c>
      <c r="E200" s="12" t="n">
        <v>963</v>
      </c>
      <c r="F200" s="23" t="n">
        <v>200</v>
      </c>
      <c r="G200" s="17" t="s">
        <v>45</v>
      </c>
      <c r="H200" s="17"/>
      <c r="I200" s="23" t="n">
        <v>180</v>
      </c>
      <c r="J200" s="80" t="n">
        <v>678</v>
      </c>
      <c r="M200" s="16" t="n">
        <v>45163</v>
      </c>
      <c r="N200" s="17" t="s">
        <v>37</v>
      </c>
      <c r="O200" s="17" t="s">
        <v>109</v>
      </c>
      <c r="P200" s="17" t="s">
        <v>56</v>
      </c>
      <c r="Q200" s="17" t="n">
        <v>1003</v>
      </c>
      <c r="R200" s="23" t="n">
        <v>220</v>
      </c>
      <c r="S200" s="17" t="s">
        <v>38</v>
      </c>
      <c r="T200" s="17"/>
      <c r="U200" s="23" t="n">
        <v>180</v>
      </c>
      <c r="V200" s="23"/>
      <c r="W200" s="81" t="n">
        <v>696</v>
      </c>
    </row>
    <row r="201" customFormat="false" ht="15" hidden="false" customHeight="false" outlineLevel="0" collapsed="false">
      <c r="A201" s="16" t="n">
        <v>45135</v>
      </c>
      <c r="B201" s="17" t="s">
        <v>90</v>
      </c>
      <c r="C201" s="17" t="s">
        <v>109</v>
      </c>
      <c r="D201" s="17" t="s">
        <v>163</v>
      </c>
      <c r="E201" s="12" t="n">
        <v>964</v>
      </c>
      <c r="F201" s="23" t="n">
        <v>220</v>
      </c>
      <c r="G201" s="17" t="s">
        <v>55</v>
      </c>
      <c r="H201" s="17"/>
      <c r="I201" s="23" t="n">
        <v>200</v>
      </c>
      <c r="J201" s="80" t="n">
        <v>678</v>
      </c>
      <c r="M201" s="16" t="n">
        <v>45168</v>
      </c>
      <c r="N201" s="17" t="s">
        <v>164</v>
      </c>
      <c r="O201" s="17" t="s">
        <v>109</v>
      </c>
      <c r="P201" s="17" t="s">
        <v>152</v>
      </c>
      <c r="Q201" s="17" t="n">
        <v>14530</v>
      </c>
      <c r="R201" s="23" t="n">
        <v>600</v>
      </c>
      <c r="S201" s="17" t="s">
        <v>58</v>
      </c>
      <c r="T201" s="17"/>
      <c r="U201" s="23" t="n">
        <v>580</v>
      </c>
      <c r="V201" s="23"/>
      <c r="W201" s="81" t="n">
        <v>696</v>
      </c>
    </row>
    <row r="202" customFormat="false" ht="15" hidden="false" customHeight="false" outlineLevel="0" collapsed="false">
      <c r="A202" s="16" t="n">
        <v>45135</v>
      </c>
      <c r="B202" s="17" t="s">
        <v>79</v>
      </c>
      <c r="C202" s="17" t="s">
        <v>109</v>
      </c>
      <c r="D202" s="17" t="s">
        <v>56</v>
      </c>
      <c r="E202" s="17" t="n">
        <v>965</v>
      </c>
      <c r="F202" s="23" t="n">
        <v>220</v>
      </c>
      <c r="G202" s="17" t="s">
        <v>47</v>
      </c>
      <c r="H202" s="17"/>
      <c r="I202" s="23" t="n">
        <v>200</v>
      </c>
      <c r="J202" s="80" t="n">
        <v>678</v>
      </c>
      <c r="M202" s="16" t="n">
        <v>45168</v>
      </c>
      <c r="N202" s="17" t="s">
        <v>165</v>
      </c>
      <c r="O202" s="17" t="s">
        <v>109</v>
      </c>
      <c r="P202" s="17" t="s">
        <v>152</v>
      </c>
      <c r="Q202" s="17" t="n">
        <v>1009</v>
      </c>
      <c r="R202" s="23" t="n">
        <v>600</v>
      </c>
      <c r="S202" s="17" t="s">
        <v>161</v>
      </c>
      <c r="T202" s="17"/>
      <c r="U202" s="23" t="n">
        <v>550</v>
      </c>
      <c r="V202" s="23"/>
      <c r="W202" s="81" t="n">
        <v>696</v>
      </c>
    </row>
    <row r="203" customFormat="false" ht="15" hidden="false" customHeight="false" outlineLevel="0" collapsed="false">
      <c r="A203" s="16" t="n">
        <v>45136</v>
      </c>
      <c r="B203" s="17" t="s">
        <v>166</v>
      </c>
      <c r="C203" s="17" t="s">
        <v>109</v>
      </c>
      <c r="D203" s="17" t="s">
        <v>105</v>
      </c>
      <c r="E203" s="17" t="n">
        <v>967</v>
      </c>
      <c r="F203" s="23" t="n">
        <v>130</v>
      </c>
      <c r="G203" s="17" t="s">
        <v>146</v>
      </c>
      <c r="H203" s="17" t="s">
        <v>147</v>
      </c>
      <c r="I203" s="23" t="n">
        <v>110</v>
      </c>
      <c r="J203" s="80" t="n">
        <v>678</v>
      </c>
      <c r="M203" s="16"/>
      <c r="N203" s="17"/>
      <c r="O203" s="17"/>
      <c r="P203" s="17"/>
      <c r="Q203" s="17"/>
      <c r="R203" s="23"/>
      <c r="S203" s="17"/>
      <c r="T203" s="17"/>
      <c r="U203" s="23"/>
      <c r="V203" s="23"/>
      <c r="W203" s="17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23"/>
      <c r="G204" s="17"/>
      <c r="H204" s="17"/>
      <c r="I204" s="23"/>
      <c r="J204" s="17"/>
      <c r="M204" s="16"/>
      <c r="N204" s="17"/>
      <c r="O204" s="17"/>
      <c r="P204" s="17"/>
      <c r="Q204" s="17"/>
      <c r="R204" s="23"/>
      <c r="S204" s="17"/>
      <c r="T204" s="17"/>
      <c r="U204" s="23"/>
      <c r="V204" s="23"/>
      <c r="W204" s="17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3"/>
      <c r="G205" s="17"/>
      <c r="H205" s="17"/>
      <c r="I205" s="23"/>
      <c r="J205" s="17"/>
      <c r="M205" s="16"/>
      <c r="N205" s="17"/>
      <c r="O205" s="17"/>
      <c r="P205" s="17"/>
      <c r="Q205" s="17"/>
      <c r="R205" s="23"/>
      <c r="S205" s="17"/>
      <c r="T205" s="17"/>
      <c r="U205" s="23"/>
      <c r="V205" s="23"/>
      <c r="W205" s="17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23"/>
      <c r="G206" s="17"/>
      <c r="H206" s="17"/>
      <c r="I206" s="23"/>
      <c r="J206" s="17"/>
      <c r="M206" s="16"/>
      <c r="N206" s="17"/>
      <c r="O206" s="17"/>
      <c r="P206" s="17"/>
      <c r="Q206" s="17"/>
      <c r="R206" s="23"/>
      <c r="S206" s="17"/>
      <c r="T206" s="17"/>
      <c r="U206" s="23"/>
      <c r="V206" s="23"/>
      <c r="W206" s="17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23"/>
      <c r="G207" s="17"/>
      <c r="H207" s="17"/>
      <c r="I207" s="23"/>
      <c r="J207" s="17"/>
      <c r="M207" s="16"/>
      <c r="N207" s="17"/>
      <c r="O207" s="17"/>
      <c r="P207" s="17"/>
      <c r="Q207" s="17"/>
      <c r="R207" s="23"/>
      <c r="S207" s="17"/>
      <c r="T207" s="17"/>
      <c r="U207" s="23"/>
      <c r="V207" s="23"/>
      <c r="W207" s="17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23"/>
      <c r="G208" s="17"/>
      <c r="H208" s="17"/>
      <c r="I208" s="23"/>
      <c r="J208" s="17"/>
      <c r="M208" s="16"/>
      <c r="N208" s="17"/>
      <c r="O208" s="17"/>
      <c r="P208" s="17"/>
      <c r="Q208" s="17"/>
      <c r="R208" s="23"/>
      <c r="S208" s="17"/>
      <c r="T208" s="17"/>
      <c r="U208" s="23"/>
      <c r="V208" s="23"/>
      <c r="W208" s="17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23"/>
      <c r="G209" s="17"/>
      <c r="H209" s="17"/>
      <c r="I209" s="23"/>
      <c r="J209" s="17"/>
      <c r="M209" s="16"/>
      <c r="N209" s="17"/>
      <c r="O209" s="17"/>
      <c r="P209" s="17"/>
      <c r="Q209" s="17"/>
      <c r="R209" s="23"/>
      <c r="S209" s="17"/>
      <c r="T209" s="17"/>
      <c r="U209" s="23"/>
      <c r="V209" s="23"/>
      <c r="W209" s="17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23"/>
      <c r="G210" s="17"/>
      <c r="H210" s="17"/>
      <c r="I210" s="23"/>
      <c r="J210" s="17"/>
      <c r="M210" s="16"/>
      <c r="N210" s="17"/>
      <c r="O210" s="17"/>
      <c r="P210" s="17"/>
      <c r="Q210" s="17"/>
      <c r="R210" s="23"/>
      <c r="S210" s="17"/>
      <c r="T210" s="17"/>
      <c r="U210" s="23"/>
      <c r="V210" s="23"/>
      <c r="W210" s="17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23"/>
      <c r="G211" s="17"/>
      <c r="H211" s="17"/>
      <c r="I211" s="23"/>
      <c r="J211" s="17"/>
      <c r="M211" s="16"/>
      <c r="N211" s="17"/>
      <c r="O211" s="17"/>
      <c r="P211" s="17"/>
      <c r="Q211" s="17"/>
      <c r="R211" s="23"/>
      <c r="S211" s="17"/>
      <c r="T211" s="17"/>
      <c r="U211" s="23"/>
      <c r="V211" s="23"/>
      <c r="W211" s="17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23"/>
      <c r="G212" s="17"/>
      <c r="H212" s="17"/>
      <c r="I212" s="23"/>
      <c r="J212" s="17"/>
      <c r="M212" s="16"/>
      <c r="N212" s="17"/>
      <c r="O212" s="17"/>
      <c r="P212" s="17"/>
      <c r="Q212" s="17"/>
      <c r="R212" s="23"/>
      <c r="S212" s="17"/>
      <c r="T212" s="17"/>
      <c r="U212" s="23"/>
      <c r="V212" s="23"/>
      <c r="W212" s="17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23"/>
      <c r="G213" s="17"/>
      <c r="H213" s="17"/>
      <c r="I213" s="23"/>
      <c r="J213" s="17"/>
      <c r="M213" s="16"/>
      <c r="N213" s="17"/>
      <c r="O213" s="17"/>
      <c r="P213" s="17"/>
      <c r="Q213" s="17"/>
      <c r="R213" s="23"/>
      <c r="S213" s="17"/>
      <c r="T213" s="17"/>
      <c r="U213" s="23"/>
      <c r="V213" s="23"/>
      <c r="W213" s="17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23"/>
      <c r="G214" s="17"/>
      <c r="H214" s="17"/>
      <c r="I214" s="23"/>
      <c r="J214" s="17"/>
      <c r="M214" s="16"/>
      <c r="N214" s="17"/>
      <c r="O214" s="17"/>
      <c r="P214" s="17"/>
      <c r="Q214" s="17"/>
      <c r="R214" s="23"/>
      <c r="S214" s="17"/>
      <c r="T214" s="17"/>
      <c r="U214" s="23"/>
      <c r="V214" s="23"/>
      <c r="W214" s="17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23"/>
      <c r="G215" s="17"/>
      <c r="H215" s="17"/>
      <c r="I215" s="23"/>
      <c r="J215" s="17"/>
      <c r="M215" s="16"/>
      <c r="N215" s="17"/>
      <c r="O215" s="17"/>
      <c r="P215" s="17"/>
      <c r="Q215" s="17"/>
      <c r="R215" s="23"/>
      <c r="S215" s="17"/>
      <c r="T215" s="17"/>
      <c r="U215" s="23"/>
      <c r="V215" s="23"/>
      <c r="W215" s="17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23"/>
      <c r="G216" s="17"/>
      <c r="H216" s="17"/>
      <c r="I216" s="23"/>
      <c r="J216" s="17"/>
      <c r="M216" s="16"/>
      <c r="N216" s="17"/>
      <c r="O216" s="17"/>
      <c r="P216" s="17"/>
      <c r="Q216" s="17"/>
      <c r="R216" s="23"/>
      <c r="S216" s="17"/>
      <c r="T216" s="17"/>
      <c r="U216" s="23"/>
      <c r="V216" s="23"/>
      <c r="W216" s="17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23"/>
      <c r="G217" s="17"/>
      <c r="H217" s="17"/>
      <c r="I217" s="23"/>
      <c r="J217" s="17"/>
      <c r="M217" s="16"/>
      <c r="N217" s="17"/>
      <c r="O217" s="17"/>
      <c r="P217" s="17"/>
      <c r="Q217" s="17"/>
      <c r="R217" s="23"/>
      <c r="S217" s="17"/>
      <c r="T217" s="17"/>
      <c r="U217" s="23"/>
      <c r="V217" s="23"/>
      <c r="W217" s="17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23"/>
      <c r="G218" s="17"/>
      <c r="H218" s="17"/>
      <c r="I218" s="23"/>
      <c r="J218" s="17"/>
      <c r="M218" s="16"/>
      <c r="N218" s="17"/>
      <c r="O218" s="17"/>
      <c r="P218" s="17"/>
      <c r="Q218" s="17"/>
      <c r="R218" s="23"/>
      <c r="S218" s="17"/>
      <c r="T218" s="17"/>
      <c r="U218" s="23"/>
      <c r="V218" s="23"/>
      <c r="W218" s="17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23"/>
      <c r="G219" s="17"/>
      <c r="H219" s="17"/>
      <c r="I219" s="23"/>
      <c r="J219" s="17"/>
      <c r="M219" s="16"/>
      <c r="N219" s="17"/>
      <c r="O219" s="17"/>
      <c r="P219" s="17"/>
      <c r="Q219" s="17"/>
      <c r="R219" s="23"/>
      <c r="S219" s="17"/>
      <c r="T219" s="17"/>
      <c r="U219" s="23"/>
      <c r="V219" s="23"/>
      <c r="W219" s="17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23"/>
      <c r="G220" s="17"/>
      <c r="H220" s="17"/>
      <c r="I220" s="23"/>
      <c r="J220" s="17"/>
      <c r="M220" s="16"/>
      <c r="N220" s="17"/>
      <c r="O220" s="17"/>
      <c r="P220" s="17"/>
      <c r="Q220" s="17"/>
      <c r="R220" s="23"/>
      <c r="S220" s="17"/>
      <c r="T220" s="17"/>
      <c r="U220" s="23"/>
      <c r="V220" s="23"/>
      <c r="W220" s="17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23"/>
      <c r="G221" s="17"/>
      <c r="H221" s="17"/>
      <c r="I221" s="23"/>
      <c r="J221" s="17"/>
      <c r="M221" s="16"/>
      <c r="N221" s="17"/>
      <c r="O221" s="17"/>
      <c r="P221" s="17"/>
      <c r="Q221" s="17"/>
      <c r="R221" s="23"/>
      <c r="S221" s="17"/>
      <c r="T221" s="17"/>
      <c r="U221" s="23"/>
      <c r="V221" s="23"/>
      <c r="W221" s="17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23"/>
      <c r="G222" s="17"/>
      <c r="H222" s="17"/>
      <c r="I222" s="23"/>
      <c r="J222" s="17"/>
      <c r="M222" s="16"/>
      <c r="N222" s="17"/>
      <c r="O222" s="17"/>
      <c r="P222" s="17"/>
      <c r="Q222" s="17"/>
      <c r="R222" s="23"/>
      <c r="S222" s="17"/>
      <c r="T222" s="17"/>
      <c r="U222" s="23"/>
      <c r="V222" s="23"/>
      <c r="W222" s="17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23"/>
      <c r="G223" s="17"/>
      <c r="H223" s="17"/>
      <c r="I223" s="23"/>
      <c r="J223" s="17"/>
      <c r="M223" s="16"/>
      <c r="N223" s="17"/>
      <c r="O223" s="17"/>
      <c r="P223" s="17"/>
      <c r="Q223" s="17"/>
      <c r="R223" s="23"/>
      <c r="S223" s="17"/>
      <c r="T223" s="17"/>
      <c r="U223" s="23"/>
      <c r="V223" s="23"/>
      <c r="W223" s="17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3"/>
      <c r="G224" s="17"/>
      <c r="H224" s="17"/>
      <c r="I224" s="17"/>
      <c r="J224" s="17"/>
      <c r="M224" s="16"/>
      <c r="N224" s="17"/>
      <c r="O224" s="17"/>
      <c r="P224" s="17"/>
      <c r="Q224" s="17"/>
      <c r="R224" s="23"/>
      <c r="S224" s="17"/>
      <c r="T224" s="17"/>
      <c r="U224" s="23"/>
      <c r="V224" s="23"/>
      <c r="W224" s="17"/>
    </row>
    <row r="225" customFormat="false" ht="15" hidden="false" customHeight="false" outlineLevel="0" collapsed="false">
      <c r="A225" s="1"/>
      <c r="E225" s="21" t="s">
        <v>13</v>
      </c>
      <c r="F225" s="22" t="n">
        <f aca="false">SUM(F177:F224)</f>
        <v>8360</v>
      </c>
      <c r="G225" s="23"/>
      <c r="H225" s="23"/>
      <c r="I225" s="25" t="n">
        <f aca="false">SUM(I177:I224)</f>
        <v>7590</v>
      </c>
      <c r="M225" s="16"/>
      <c r="N225" s="17"/>
      <c r="O225" s="17"/>
      <c r="P225" s="17"/>
      <c r="Q225" s="17"/>
      <c r="R225" s="23"/>
      <c r="S225" s="17"/>
      <c r="T225" s="17"/>
      <c r="U225" s="17"/>
      <c r="V225" s="17"/>
      <c r="W225" s="17"/>
    </row>
    <row r="226" customFormat="false" ht="15" hidden="false" customHeight="false" outlineLevel="0" collapsed="false">
      <c r="A226" s="1"/>
      <c r="E226" s="21" t="s">
        <v>16</v>
      </c>
      <c r="F226" s="22" t="n">
        <f aca="false">F225*0.99</f>
        <v>8276.4</v>
      </c>
      <c r="M226" s="1"/>
      <c r="Q226" s="21" t="s">
        <v>13</v>
      </c>
      <c r="R226" s="22" t="n">
        <f aca="false">SUM(R177:R225)</f>
        <v>9520</v>
      </c>
      <c r="S226" s="23"/>
      <c r="T226" s="23"/>
      <c r="U226" s="25" t="n">
        <f aca="false">SUM(U177:U225)</f>
        <v>8870</v>
      </c>
      <c r="V226" s="65"/>
    </row>
    <row r="227" customFormat="false" ht="15" hidden="false" customHeight="false" outlineLevel="0" collapsed="false">
      <c r="E227" s="26" t="s">
        <v>17</v>
      </c>
      <c r="F227" s="26"/>
      <c r="G227" s="26"/>
      <c r="H227" s="26"/>
      <c r="I227" s="27" t="n">
        <f aca="false">F226-I225</f>
        <v>686.4</v>
      </c>
      <c r="M227" s="1"/>
      <c r="Q227" s="21" t="s">
        <v>16</v>
      </c>
      <c r="R227" s="22" t="n">
        <f aca="false">R226*0.99</f>
        <v>9424.8</v>
      </c>
    </row>
    <row r="228" customFormat="false" ht="15" hidden="false" customHeight="false" outlineLevel="0" collapsed="false">
      <c r="Q228" s="26" t="s">
        <v>17</v>
      </c>
      <c r="R228" s="26"/>
      <c r="S228" s="26"/>
      <c r="T228" s="26"/>
      <c r="U228" s="27" t="n">
        <f aca="false">R227-U226</f>
        <v>554.799999999999</v>
      </c>
      <c r="V228" s="66"/>
    </row>
    <row r="234" customFormat="false" ht="31.5" hidden="false" customHeight="false" outlineLevel="0" collapsed="false">
      <c r="A234" s="16"/>
      <c r="B234" s="55" t="s">
        <v>97</v>
      </c>
      <c r="C234" s="55"/>
      <c r="D234" s="55"/>
      <c r="E234" s="55"/>
      <c r="F234" s="55"/>
      <c r="G234" s="17"/>
      <c r="H234" s="17"/>
      <c r="I234" s="17"/>
      <c r="J234" s="56"/>
    </row>
    <row r="235" customFormat="false" ht="31.5" hidden="false" customHeight="false" outlineLevel="0" collapsed="false">
      <c r="A235" s="57" t="s">
        <v>2</v>
      </c>
      <c r="B235" s="58" t="s">
        <v>106</v>
      </c>
      <c r="C235" s="58" t="s">
        <v>107</v>
      </c>
      <c r="D235" s="58" t="s">
        <v>6</v>
      </c>
      <c r="E235" s="58" t="s">
        <v>7</v>
      </c>
      <c r="F235" s="58" t="s">
        <v>8</v>
      </c>
      <c r="G235" s="58" t="s">
        <v>4</v>
      </c>
      <c r="H235" s="58"/>
      <c r="I235" s="58" t="s">
        <v>108</v>
      </c>
      <c r="J235" s="59" t="s">
        <v>11</v>
      </c>
      <c r="M235" s="16"/>
      <c r="N235" s="55" t="s">
        <v>167</v>
      </c>
      <c r="O235" s="55"/>
      <c r="P235" s="55"/>
      <c r="Q235" s="55"/>
      <c r="R235" s="55"/>
      <c r="S235" s="17"/>
      <c r="T235" s="17"/>
      <c r="U235" s="17"/>
      <c r="V235" s="17"/>
      <c r="W235" s="56"/>
    </row>
    <row r="236" customFormat="false" ht="15" hidden="false" customHeight="false" outlineLevel="0" collapsed="false">
      <c r="A236" s="16" t="n">
        <v>45174</v>
      </c>
      <c r="B236" s="17" t="s">
        <v>144</v>
      </c>
      <c r="C236" s="17" t="s">
        <v>168</v>
      </c>
      <c r="D236" s="17" t="s">
        <v>169</v>
      </c>
      <c r="E236" s="17" t="n">
        <v>1018</v>
      </c>
      <c r="F236" s="23" t="n">
        <v>200</v>
      </c>
      <c r="G236" s="17" t="s">
        <v>45</v>
      </c>
      <c r="H236" s="17"/>
      <c r="I236" s="23" t="n">
        <v>180</v>
      </c>
      <c r="J236" s="56" t="n">
        <v>692</v>
      </c>
      <c r="K236" s="60"/>
      <c r="M236" s="57" t="s">
        <v>2</v>
      </c>
      <c r="N236" s="58" t="s">
        <v>106</v>
      </c>
      <c r="O236" s="58" t="s">
        <v>107</v>
      </c>
      <c r="P236" s="58" t="s">
        <v>6</v>
      </c>
      <c r="Q236" s="58" t="s">
        <v>7</v>
      </c>
      <c r="R236" s="58" t="s">
        <v>8</v>
      </c>
      <c r="S236" s="58" t="s">
        <v>4</v>
      </c>
      <c r="T236" s="58"/>
      <c r="U236" s="58" t="s">
        <v>108</v>
      </c>
      <c r="V236" s="58"/>
      <c r="W236" s="59" t="s">
        <v>11</v>
      </c>
    </row>
    <row r="237" customFormat="false" ht="15" hidden="false" customHeight="false" outlineLevel="0" collapsed="false">
      <c r="A237" s="16" t="n">
        <v>45174</v>
      </c>
      <c r="B237" s="17" t="s">
        <v>30</v>
      </c>
      <c r="C237" s="17" t="s">
        <v>168</v>
      </c>
      <c r="D237" s="17" t="s">
        <v>36</v>
      </c>
      <c r="E237" s="17" t="n">
        <v>1017</v>
      </c>
      <c r="F237" s="23" t="n">
        <v>350</v>
      </c>
      <c r="G237" s="17" t="s">
        <v>31</v>
      </c>
      <c r="H237" s="17"/>
      <c r="I237" s="23" t="n">
        <v>330</v>
      </c>
      <c r="J237" s="56" t="n">
        <v>692</v>
      </c>
      <c r="M237" s="16" t="n">
        <v>45203</v>
      </c>
      <c r="N237" s="17" t="s">
        <v>170</v>
      </c>
      <c r="O237" s="17" t="s">
        <v>109</v>
      </c>
      <c r="P237" s="17" t="s">
        <v>88</v>
      </c>
      <c r="Q237" s="17" t="n">
        <v>1057</v>
      </c>
      <c r="R237" s="23" t="n">
        <v>180</v>
      </c>
      <c r="S237" s="17" t="s">
        <v>50</v>
      </c>
      <c r="T237" s="17"/>
      <c r="U237" s="23" t="n">
        <v>170</v>
      </c>
      <c r="V237" s="23"/>
      <c r="W237" s="56" t="n">
        <v>729</v>
      </c>
    </row>
    <row r="238" customFormat="false" ht="15" hidden="false" customHeight="false" outlineLevel="0" collapsed="false">
      <c r="A238" s="16" t="n">
        <v>45175</v>
      </c>
      <c r="B238" s="17" t="s">
        <v>171</v>
      </c>
      <c r="C238" s="17" t="s">
        <v>168</v>
      </c>
      <c r="D238" s="17" t="s">
        <v>172</v>
      </c>
      <c r="E238" s="17" t="n">
        <v>1020</v>
      </c>
      <c r="F238" s="23" t="n">
        <v>600</v>
      </c>
      <c r="G238" s="17" t="s">
        <v>123</v>
      </c>
      <c r="H238" s="17"/>
      <c r="I238" s="23" t="n">
        <v>570</v>
      </c>
      <c r="J238" s="56" t="n">
        <v>692</v>
      </c>
      <c r="M238" s="16" t="n">
        <v>45203</v>
      </c>
      <c r="N238" s="17" t="s">
        <v>173</v>
      </c>
      <c r="O238" s="17" t="s">
        <v>109</v>
      </c>
      <c r="P238" s="17" t="s">
        <v>88</v>
      </c>
      <c r="Q238" s="17" t="n">
        <v>1059</v>
      </c>
      <c r="R238" s="23" t="n">
        <v>180</v>
      </c>
      <c r="S238" s="17" t="s">
        <v>50</v>
      </c>
      <c r="T238" s="17"/>
      <c r="U238" s="23" t="n">
        <v>170</v>
      </c>
      <c r="V238" s="23"/>
      <c r="W238" s="56" t="n">
        <v>729</v>
      </c>
    </row>
    <row r="239" customFormat="false" ht="15" hidden="false" customHeight="false" outlineLevel="0" collapsed="false">
      <c r="A239" s="16" t="n">
        <v>45175</v>
      </c>
      <c r="B239" s="17" t="s">
        <v>174</v>
      </c>
      <c r="C239" s="17" t="s">
        <v>168</v>
      </c>
      <c r="D239" s="17" t="s">
        <v>172</v>
      </c>
      <c r="E239" s="17" t="n">
        <v>14538</v>
      </c>
      <c r="F239" s="23" t="n">
        <v>600</v>
      </c>
      <c r="G239" s="17" t="s">
        <v>134</v>
      </c>
      <c r="H239" s="17"/>
      <c r="I239" s="23" t="n">
        <v>550</v>
      </c>
      <c r="J239" s="56" t="n">
        <v>692</v>
      </c>
      <c r="M239" s="16" t="n">
        <v>45203</v>
      </c>
      <c r="N239" s="17" t="s">
        <v>175</v>
      </c>
      <c r="O239" s="17" t="s">
        <v>109</v>
      </c>
      <c r="P239" s="17" t="s">
        <v>88</v>
      </c>
      <c r="Q239" s="17" t="n">
        <v>1060</v>
      </c>
      <c r="R239" s="23" t="n">
        <v>100</v>
      </c>
      <c r="S239" s="17" t="s">
        <v>146</v>
      </c>
      <c r="T239" s="17"/>
      <c r="U239" s="23" t="n">
        <v>80</v>
      </c>
      <c r="V239" s="23"/>
      <c r="W239" s="56" t="n">
        <v>729</v>
      </c>
    </row>
    <row r="240" customFormat="false" ht="15" hidden="false" customHeight="false" outlineLevel="0" collapsed="false">
      <c r="A240" s="16" t="n">
        <v>45182</v>
      </c>
      <c r="B240" s="17" t="s">
        <v>176</v>
      </c>
      <c r="C240" s="17" t="s">
        <v>168</v>
      </c>
      <c r="D240" s="17" t="s">
        <v>172</v>
      </c>
      <c r="E240" s="17" t="n">
        <v>1026</v>
      </c>
      <c r="F240" s="23" t="n">
        <v>600</v>
      </c>
      <c r="G240" s="17" t="s">
        <v>177</v>
      </c>
      <c r="H240" s="17"/>
      <c r="I240" s="23" t="n">
        <v>550</v>
      </c>
      <c r="J240" s="56" t="n">
        <v>692</v>
      </c>
      <c r="M240" s="16" t="n">
        <v>45205</v>
      </c>
      <c r="N240" s="17" t="s">
        <v>173</v>
      </c>
      <c r="O240" s="17" t="s">
        <v>109</v>
      </c>
      <c r="P240" s="17" t="s">
        <v>88</v>
      </c>
      <c r="Q240" s="12" t="n">
        <v>1066</v>
      </c>
      <c r="R240" s="23" t="n">
        <v>180</v>
      </c>
      <c r="S240" s="17" t="s">
        <v>45</v>
      </c>
      <c r="T240" s="17"/>
      <c r="U240" s="23" t="n">
        <v>170</v>
      </c>
      <c r="V240" s="23"/>
      <c r="W240" s="56" t="n">
        <v>729</v>
      </c>
    </row>
    <row r="241" customFormat="false" ht="15" hidden="false" customHeight="false" outlineLevel="0" collapsed="false">
      <c r="A241" s="7" t="n">
        <v>45183</v>
      </c>
      <c r="B241" s="53" t="s">
        <v>178</v>
      </c>
      <c r="C241" s="53" t="s">
        <v>168</v>
      </c>
      <c r="D241" s="53" t="s">
        <v>36</v>
      </c>
      <c r="E241" s="53" t="n">
        <v>1029</v>
      </c>
      <c r="F241" s="82" t="n">
        <v>220</v>
      </c>
      <c r="G241" s="53"/>
      <c r="H241" s="53" t="s">
        <v>179</v>
      </c>
      <c r="I241" s="82" t="n">
        <v>190</v>
      </c>
      <c r="J241" s="56" t="n">
        <v>692</v>
      </c>
      <c r="M241" s="16" t="n">
        <v>45205</v>
      </c>
      <c r="N241" s="17" t="s">
        <v>144</v>
      </c>
      <c r="O241" s="17" t="s">
        <v>109</v>
      </c>
      <c r="P241" s="17" t="s">
        <v>88</v>
      </c>
      <c r="Q241" s="12" t="n">
        <v>1064</v>
      </c>
      <c r="R241" s="23" t="n">
        <v>180</v>
      </c>
      <c r="S241" s="17" t="s">
        <v>24</v>
      </c>
      <c r="T241" s="17"/>
      <c r="U241" s="23" t="n">
        <v>170</v>
      </c>
      <c r="V241" s="23"/>
      <c r="W241" s="56" t="n">
        <v>729</v>
      </c>
    </row>
    <row r="242" customFormat="false" ht="15" hidden="false" customHeight="false" outlineLevel="0" collapsed="false">
      <c r="A242" s="16" t="n">
        <v>45184</v>
      </c>
      <c r="B242" s="17" t="s">
        <v>171</v>
      </c>
      <c r="C242" s="17" t="s">
        <v>168</v>
      </c>
      <c r="D242" s="17" t="s">
        <v>26</v>
      </c>
      <c r="E242" s="17" t="n">
        <v>1031</v>
      </c>
      <c r="F242" s="23" t="n">
        <v>180</v>
      </c>
      <c r="G242" s="17" t="s">
        <v>45</v>
      </c>
      <c r="H242" s="17"/>
      <c r="I242" s="23" t="n">
        <v>170</v>
      </c>
      <c r="J242" s="56" t="n">
        <v>692</v>
      </c>
      <c r="M242" s="16" t="n">
        <v>45206</v>
      </c>
      <c r="N242" s="17" t="s">
        <v>90</v>
      </c>
      <c r="O242" s="17" t="s">
        <v>109</v>
      </c>
      <c r="P242" s="17" t="s">
        <v>88</v>
      </c>
      <c r="Q242" s="12" t="n">
        <v>1067</v>
      </c>
      <c r="R242" s="23" t="n">
        <v>180</v>
      </c>
      <c r="S242" s="17" t="s">
        <v>55</v>
      </c>
      <c r="T242" s="17"/>
      <c r="U242" s="23" t="n">
        <v>170</v>
      </c>
      <c r="V242" s="23"/>
      <c r="W242" s="56" t="n">
        <v>729</v>
      </c>
    </row>
    <row r="243" customFormat="false" ht="15" hidden="false" customHeight="false" outlineLevel="0" collapsed="false">
      <c r="A243" s="16" t="n">
        <v>45184</v>
      </c>
      <c r="B243" s="17" t="s">
        <v>30</v>
      </c>
      <c r="C243" s="17" t="s">
        <v>168</v>
      </c>
      <c r="D243" s="17" t="s">
        <v>26</v>
      </c>
      <c r="E243" s="17" t="n">
        <v>1031</v>
      </c>
      <c r="F243" s="23" t="n">
        <v>180</v>
      </c>
      <c r="G243" s="17" t="s">
        <v>31</v>
      </c>
      <c r="H243" s="17"/>
      <c r="I243" s="23" t="n">
        <v>170</v>
      </c>
      <c r="J243" s="56" t="n">
        <v>692</v>
      </c>
      <c r="M243" s="16" t="n">
        <v>45206</v>
      </c>
      <c r="N243" s="17" t="s">
        <v>170</v>
      </c>
      <c r="O243" s="17" t="s">
        <v>109</v>
      </c>
      <c r="P243" s="17" t="s">
        <v>180</v>
      </c>
      <c r="Q243" s="12" t="n">
        <v>22406</v>
      </c>
      <c r="R243" s="23" t="n">
        <v>600</v>
      </c>
      <c r="S243" s="17" t="s">
        <v>50</v>
      </c>
      <c r="T243" s="17"/>
      <c r="U243" s="23" t="n">
        <v>580</v>
      </c>
      <c r="V243" s="23"/>
      <c r="W243" s="56" t="n">
        <v>729</v>
      </c>
    </row>
    <row r="244" customFormat="false" ht="15" hidden="false" customHeight="false" outlineLevel="0" collapsed="false">
      <c r="A244" s="16" t="n">
        <v>45189</v>
      </c>
      <c r="B244" s="17" t="s">
        <v>171</v>
      </c>
      <c r="C244" s="17" t="s">
        <v>168</v>
      </c>
      <c r="D244" s="17" t="s">
        <v>160</v>
      </c>
      <c r="E244" s="17" t="n">
        <v>14554</v>
      </c>
      <c r="F244" s="23" t="n">
        <v>600</v>
      </c>
      <c r="G244" s="17" t="s">
        <v>123</v>
      </c>
      <c r="H244" s="17"/>
      <c r="I244" s="23" t="n">
        <v>580</v>
      </c>
      <c r="J244" s="17" t="n">
        <v>713</v>
      </c>
      <c r="M244" s="16" t="n">
        <v>45210</v>
      </c>
      <c r="N244" s="17" t="s">
        <v>164</v>
      </c>
      <c r="O244" s="17" t="s">
        <v>109</v>
      </c>
      <c r="P244" s="17" t="s">
        <v>180</v>
      </c>
      <c r="Q244" s="12" t="n">
        <v>22438</v>
      </c>
      <c r="R244" s="23" t="n">
        <v>600</v>
      </c>
      <c r="S244" s="17" t="s">
        <v>58</v>
      </c>
      <c r="T244" s="17"/>
      <c r="U244" s="23" t="n">
        <v>580</v>
      </c>
      <c r="V244" s="23"/>
      <c r="W244" s="56" t="n">
        <v>729</v>
      </c>
    </row>
    <row r="245" customFormat="false" ht="15" hidden="false" customHeight="false" outlineLevel="0" collapsed="false">
      <c r="A245" s="16" t="n">
        <v>45189</v>
      </c>
      <c r="B245" s="17" t="s">
        <v>181</v>
      </c>
      <c r="C245" s="17" t="s">
        <v>168</v>
      </c>
      <c r="D245" s="17" t="s">
        <v>160</v>
      </c>
      <c r="E245" s="17" t="n">
        <v>22279</v>
      </c>
      <c r="F245" s="23" t="n">
        <v>275</v>
      </c>
      <c r="G245" s="17" t="s">
        <v>182</v>
      </c>
      <c r="H245" s="17"/>
      <c r="I245" s="23" t="n">
        <v>270</v>
      </c>
      <c r="J245" s="17" t="n">
        <v>713</v>
      </c>
      <c r="M245" s="16" t="n">
        <v>45211</v>
      </c>
      <c r="N245" s="17" t="s">
        <v>90</v>
      </c>
      <c r="O245" s="17" t="s">
        <v>109</v>
      </c>
      <c r="P245" s="17" t="s">
        <v>96</v>
      </c>
      <c r="Q245" s="12" t="n">
        <v>1076</v>
      </c>
      <c r="R245" s="23" t="n">
        <v>350</v>
      </c>
      <c r="S245" s="17" t="s">
        <v>33</v>
      </c>
      <c r="T245" s="17"/>
      <c r="U245" s="23" t="n">
        <v>330</v>
      </c>
      <c r="V245" s="23"/>
      <c r="W245" s="56" t="n">
        <v>729</v>
      </c>
    </row>
    <row r="246" customFormat="false" ht="15" hidden="false" customHeight="false" outlineLevel="0" collapsed="false">
      <c r="A246" s="16" t="n">
        <v>45189</v>
      </c>
      <c r="B246" s="17" t="s">
        <v>144</v>
      </c>
      <c r="C246" s="17" t="s">
        <v>168</v>
      </c>
      <c r="D246" s="17" t="s">
        <v>88</v>
      </c>
      <c r="E246" s="17" t="n">
        <v>1035</v>
      </c>
      <c r="F246" s="23" t="n">
        <v>180</v>
      </c>
      <c r="G246" s="17" t="s">
        <v>45</v>
      </c>
      <c r="H246" s="17"/>
      <c r="I246" s="23" t="n">
        <v>170</v>
      </c>
      <c r="J246" s="17" t="n">
        <v>713</v>
      </c>
      <c r="M246" s="16" t="n">
        <v>45211</v>
      </c>
      <c r="N246" s="17" t="s">
        <v>170</v>
      </c>
      <c r="O246" s="17" t="s">
        <v>109</v>
      </c>
      <c r="P246" s="17" t="s">
        <v>180</v>
      </c>
      <c r="Q246" s="12" t="n">
        <v>22455</v>
      </c>
      <c r="R246" s="23" t="n">
        <v>600</v>
      </c>
      <c r="S246" s="17" t="s">
        <v>50</v>
      </c>
      <c r="T246" s="17"/>
      <c r="U246" s="23" t="n">
        <v>580</v>
      </c>
      <c r="V246" s="23"/>
      <c r="W246" s="56" t="n">
        <v>729</v>
      </c>
    </row>
    <row r="247" customFormat="false" ht="15" hidden="false" customHeight="false" outlineLevel="0" collapsed="false">
      <c r="A247" s="16" t="n">
        <v>45189</v>
      </c>
      <c r="B247" s="17" t="s">
        <v>183</v>
      </c>
      <c r="C247" s="17" t="s">
        <v>168</v>
      </c>
      <c r="D247" s="17" t="s">
        <v>26</v>
      </c>
      <c r="E247" s="17" t="n">
        <v>1034</v>
      </c>
      <c r="F247" s="23" t="n">
        <v>180</v>
      </c>
      <c r="G247" s="17" t="s">
        <v>47</v>
      </c>
      <c r="H247" s="17"/>
      <c r="I247" s="23" t="n">
        <v>170</v>
      </c>
      <c r="J247" s="17" t="n">
        <v>713</v>
      </c>
      <c r="M247" s="16" t="n">
        <v>45211</v>
      </c>
      <c r="N247" s="17" t="s">
        <v>184</v>
      </c>
      <c r="O247" s="17" t="s">
        <v>109</v>
      </c>
      <c r="P247" s="17" t="s">
        <v>91</v>
      </c>
      <c r="Q247" s="12" t="n">
        <v>1077</v>
      </c>
      <c r="R247" s="23" t="n">
        <v>200</v>
      </c>
      <c r="S247" s="17" t="s">
        <v>45</v>
      </c>
      <c r="T247" s="17"/>
      <c r="U247" s="23" t="n">
        <v>180</v>
      </c>
      <c r="V247" s="23"/>
      <c r="W247" s="56" t="n">
        <v>729</v>
      </c>
    </row>
    <row r="248" customFormat="false" ht="15" hidden="false" customHeight="false" outlineLevel="0" collapsed="false">
      <c r="A248" s="16" t="n">
        <v>45189</v>
      </c>
      <c r="B248" s="17" t="s">
        <v>185</v>
      </c>
      <c r="C248" s="17" t="s">
        <v>168</v>
      </c>
      <c r="D248" s="17" t="s">
        <v>26</v>
      </c>
      <c r="E248" s="17" t="n">
        <v>1033</v>
      </c>
      <c r="F248" s="23" t="n">
        <v>180</v>
      </c>
      <c r="G248" s="17" t="s">
        <v>60</v>
      </c>
      <c r="H248" s="17"/>
      <c r="I248" s="23" t="n">
        <v>170</v>
      </c>
      <c r="J248" s="17" t="n">
        <v>713</v>
      </c>
      <c r="M248" s="16" t="n">
        <v>45212</v>
      </c>
      <c r="N248" s="17" t="s">
        <v>184</v>
      </c>
      <c r="O248" s="17" t="s">
        <v>109</v>
      </c>
      <c r="P248" s="17" t="s">
        <v>91</v>
      </c>
      <c r="Q248" s="12" t="n">
        <v>1075</v>
      </c>
      <c r="R248" s="23" t="n">
        <v>200</v>
      </c>
      <c r="S248" s="17" t="s">
        <v>45</v>
      </c>
      <c r="T248" s="17"/>
      <c r="U248" s="23" t="n">
        <v>180</v>
      </c>
      <c r="V248" s="23"/>
      <c r="W248" s="56" t="n">
        <v>729</v>
      </c>
    </row>
    <row r="249" customFormat="false" ht="15" hidden="false" customHeight="false" outlineLevel="0" collapsed="false">
      <c r="A249" s="16" t="n">
        <v>45191</v>
      </c>
      <c r="B249" s="17" t="s">
        <v>171</v>
      </c>
      <c r="C249" s="17" t="s">
        <v>168</v>
      </c>
      <c r="D249" s="17" t="s">
        <v>26</v>
      </c>
      <c r="E249" s="17" t="n">
        <v>1039</v>
      </c>
      <c r="F249" s="23" t="n">
        <v>180</v>
      </c>
      <c r="G249" s="17" t="s">
        <v>45</v>
      </c>
      <c r="H249" s="17"/>
      <c r="I249" s="23" t="n">
        <v>170</v>
      </c>
      <c r="J249" s="17" t="n">
        <v>713</v>
      </c>
      <c r="K249" s="63"/>
      <c r="M249" s="16" t="n">
        <v>45212</v>
      </c>
      <c r="N249" s="17" t="s">
        <v>173</v>
      </c>
      <c r="O249" s="17" t="s">
        <v>109</v>
      </c>
      <c r="P249" s="17" t="s">
        <v>88</v>
      </c>
      <c r="Q249" s="12" t="n">
        <v>1078</v>
      </c>
      <c r="R249" s="23" t="n">
        <v>180</v>
      </c>
      <c r="S249" s="17" t="s">
        <v>123</v>
      </c>
      <c r="T249" s="17"/>
      <c r="U249" s="23" t="n">
        <v>170</v>
      </c>
      <c r="V249" s="23"/>
      <c r="W249" s="56" t="n">
        <v>729</v>
      </c>
    </row>
    <row r="250" customFormat="false" ht="15" hidden="false" customHeight="false" outlineLevel="0" collapsed="false">
      <c r="A250" s="16" t="n">
        <v>45191</v>
      </c>
      <c r="B250" s="17" t="s">
        <v>144</v>
      </c>
      <c r="C250" s="17" t="s">
        <v>168</v>
      </c>
      <c r="D250" s="17" t="s">
        <v>26</v>
      </c>
      <c r="E250" s="17" t="n">
        <v>1040</v>
      </c>
      <c r="F250" s="23" t="n">
        <v>180</v>
      </c>
      <c r="G250" s="17" t="s">
        <v>24</v>
      </c>
      <c r="H250" s="17"/>
      <c r="I250" s="23" t="n">
        <v>170</v>
      </c>
      <c r="J250" s="17" t="n">
        <v>713</v>
      </c>
      <c r="M250" s="16" t="n">
        <v>45212</v>
      </c>
      <c r="N250" s="17" t="s">
        <v>186</v>
      </c>
      <c r="O250" s="17" t="s">
        <v>109</v>
      </c>
      <c r="P250" s="17" t="s">
        <v>88</v>
      </c>
      <c r="Q250" s="12" t="n">
        <v>1079</v>
      </c>
      <c r="R250" s="23" t="n">
        <v>180</v>
      </c>
      <c r="S250" s="17" t="s">
        <v>60</v>
      </c>
      <c r="T250" s="17"/>
      <c r="U250" s="23" t="n">
        <v>170</v>
      </c>
      <c r="V250" s="23"/>
      <c r="W250" s="56" t="n">
        <v>729</v>
      </c>
    </row>
    <row r="251" customFormat="false" ht="15" hidden="false" customHeight="false" outlineLevel="0" collapsed="false">
      <c r="A251" s="16" t="n">
        <v>45191</v>
      </c>
      <c r="B251" s="17" t="s">
        <v>187</v>
      </c>
      <c r="C251" s="17" t="s">
        <v>168</v>
      </c>
      <c r="D251" s="17" t="s">
        <v>160</v>
      </c>
      <c r="E251" s="17" t="n">
        <v>22300</v>
      </c>
      <c r="F251" s="23" t="n">
        <v>600</v>
      </c>
      <c r="G251" s="17" t="s">
        <v>188</v>
      </c>
      <c r="H251" s="17"/>
      <c r="I251" s="23" t="n">
        <v>550</v>
      </c>
      <c r="J251" s="17" t="n">
        <v>713</v>
      </c>
      <c r="M251" s="16" t="n">
        <v>45215</v>
      </c>
      <c r="N251" s="17" t="s">
        <v>184</v>
      </c>
      <c r="O251" s="17" t="s">
        <v>109</v>
      </c>
      <c r="P251" s="17" t="s">
        <v>91</v>
      </c>
      <c r="Q251" s="17" t="n">
        <v>1081</v>
      </c>
      <c r="R251" s="23" t="n">
        <v>200</v>
      </c>
      <c r="S251" s="17" t="s">
        <v>45</v>
      </c>
      <c r="T251" s="17"/>
      <c r="U251" s="23" t="n">
        <v>180</v>
      </c>
      <c r="V251" s="23"/>
      <c r="W251" s="56" t="n">
        <v>729</v>
      </c>
    </row>
    <row r="252" customFormat="false" ht="15" hidden="false" customHeight="false" outlineLevel="0" collapsed="false">
      <c r="A252" s="16" t="n">
        <v>45191</v>
      </c>
      <c r="B252" s="17" t="s">
        <v>176</v>
      </c>
      <c r="C252" s="17" t="s">
        <v>168</v>
      </c>
      <c r="D252" s="17" t="s">
        <v>160</v>
      </c>
      <c r="E252" s="17" t="n">
        <v>22302</v>
      </c>
      <c r="F252" s="23" t="n">
        <v>600</v>
      </c>
      <c r="G252" s="17" t="s">
        <v>189</v>
      </c>
      <c r="H252" s="17"/>
      <c r="I252" s="23" t="n">
        <v>550</v>
      </c>
      <c r="J252" s="17" t="n">
        <v>713</v>
      </c>
      <c r="M252" s="16" t="n">
        <v>45217</v>
      </c>
      <c r="N252" s="17" t="s">
        <v>184</v>
      </c>
      <c r="O252" s="17" t="s">
        <v>109</v>
      </c>
      <c r="P252" s="17" t="s">
        <v>88</v>
      </c>
      <c r="Q252" s="17" t="n">
        <v>1082</v>
      </c>
      <c r="R252" s="23" t="n">
        <v>180</v>
      </c>
      <c r="S252" s="17" t="s">
        <v>45</v>
      </c>
      <c r="T252" s="17"/>
      <c r="U252" s="23" t="n">
        <v>170</v>
      </c>
      <c r="V252" s="23"/>
      <c r="W252" s="17" t="n">
        <v>748</v>
      </c>
    </row>
    <row r="253" customFormat="false" ht="15" hidden="false" customHeight="false" outlineLevel="0" collapsed="false">
      <c r="A253" s="16" t="n">
        <v>45192</v>
      </c>
      <c r="B253" s="17" t="s">
        <v>185</v>
      </c>
      <c r="C253" s="17" t="s">
        <v>168</v>
      </c>
      <c r="D253" s="17" t="s">
        <v>36</v>
      </c>
      <c r="E253" s="17" t="n">
        <v>1043</v>
      </c>
      <c r="F253" s="23" t="n">
        <v>350</v>
      </c>
      <c r="G253" s="17" t="s">
        <v>60</v>
      </c>
      <c r="H253" s="17"/>
      <c r="I253" s="23" t="n">
        <v>330</v>
      </c>
      <c r="J253" s="17" t="n">
        <v>713</v>
      </c>
      <c r="M253" s="16" t="n">
        <v>45217</v>
      </c>
      <c r="N253" s="17" t="s">
        <v>90</v>
      </c>
      <c r="O253" s="17" t="s">
        <v>109</v>
      </c>
      <c r="P253" s="17" t="s">
        <v>88</v>
      </c>
      <c r="Q253" s="17" t="n">
        <v>1083</v>
      </c>
      <c r="R253" s="23" t="n">
        <v>180</v>
      </c>
      <c r="S253" s="17" t="s">
        <v>55</v>
      </c>
      <c r="T253" s="17"/>
      <c r="U253" s="23" t="n">
        <v>170</v>
      </c>
      <c r="V253" s="23"/>
      <c r="W253" s="17" t="n">
        <v>748</v>
      </c>
    </row>
    <row r="254" customFormat="false" ht="15" hidden="false" customHeight="false" outlineLevel="0" collapsed="false">
      <c r="A254" s="16" t="n">
        <v>45192</v>
      </c>
      <c r="B254" s="17" t="s">
        <v>99</v>
      </c>
      <c r="C254" s="17" t="s">
        <v>168</v>
      </c>
      <c r="D254" s="17" t="s">
        <v>190</v>
      </c>
      <c r="E254" s="17" t="n">
        <v>1042</v>
      </c>
      <c r="F254" s="23" t="n">
        <v>200</v>
      </c>
      <c r="G254" s="17" t="s">
        <v>38</v>
      </c>
      <c r="H254" s="17"/>
      <c r="I254" s="23" t="n">
        <v>180</v>
      </c>
      <c r="J254" s="17" t="n">
        <v>713</v>
      </c>
      <c r="M254" s="16" t="n">
        <v>45217</v>
      </c>
      <c r="N254" s="17" t="s">
        <v>173</v>
      </c>
      <c r="O254" s="17" t="s">
        <v>109</v>
      </c>
      <c r="P254" s="17" t="s">
        <v>112</v>
      </c>
      <c r="Q254" s="17" t="n">
        <v>1084</v>
      </c>
      <c r="R254" s="23" t="n">
        <v>600</v>
      </c>
      <c r="S254" s="17" t="s">
        <v>24</v>
      </c>
      <c r="T254" s="17"/>
      <c r="U254" s="23" t="n">
        <v>580</v>
      </c>
      <c r="V254" s="23"/>
      <c r="W254" s="17" t="n">
        <v>748</v>
      </c>
    </row>
    <row r="255" customFormat="false" ht="15" hidden="false" customHeight="false" outlineLevel="0" collapsed="false">
      <c r="A255" s="16" t="n">
        <v>45194</v>
      </c>
      <c r="B255" s="17" t="s">
        <v>144</v>
      </c>
      <c r="C255" s="17" t="s">
        <v>168</v>
      </c>
      <c r="D255" s="17" t="s">
        <v>191</v>
      </c>
      <c r="E255" s="17" t="n">
        <v>1044</v>
      </c>
      <c r="F255" s="23" t="n">
        <v>125</v>
      </c>
      <c r="G255" s="17" t="s">
        <v>45</v>
      </c>
      <c r="H255" s="17"/>
      <c r="I255" s="23" t="n">
        <v>110</v>
      </c>
      <c r="J255" s="17" t="n">
        <v>713</v>
      </c>
      <c r="M255" s="16" t="n">
        <v>45219</v>
      </c>
      <c r="N255" s="17" t="s">
        <v>184</v>
      </c>
      <c r="O255" s="17" t="s">
        <v>109</v>
      </c>
      <c r="P255" s="17" t="s">
        <v>88</v>
      </c>
      <c r="Q255" s="17" t="n">
        <v>1088</v>
      </c>
      <c r="R255" s="23" t="n">
        <v>180</v>
      </c>
      <c r="S255" s="17" t="s">
        <v>45</v>
      </c>
      <c r="T255" s="17"/>
      <c r="U255" s="23" t="n">
        <v>170</v>
      </c>
      <c r="V255" s="23"/>
      <c r="W255" s="17" t="n">
        <v>748</v>
      </c>
    </row>
    <row r="256" customFormat="false" ht="15" hidden="false" customHeight="false" outlineLevel="0" collapsed="false">
      <c r="A256" s="16" t="n">
        <v>45195</v>
      </c>
      <c r="B256" s="17" t="s">
        <v>171</v>
      </c>
      <c r="C256" s="17" t="s">
        <v>168</v>
      </c>
      <c r="D256" s="17" t="s">
        <v>26</v>
      </c>
      <c r="E256" s="17" t="n">
        <v>1045</v>
      </c>
      <c r="F256" s="23" t="n">
        <v>180</v>
      </c>
      <c r="G256" s="17" t="s">
        <v>45</v>
      </c>
      <c r="H256" s="17"/>
      <c r="I256" s="23" t="n">
        <v>170</v>
      </c>
      <c r="J256" s="17" t="n">
        <v>713</v>
      </c>
      <c r="M256" s="16" t="n">
        <v>45219</v>
      </c>
      <c r="N256" s="17" t="s">
        <v>144</v>
      </c>
      <c r="O256" s="17" t="s">
        <v>109</v>
      </c>
      <c r="P256" s="17" t="s">
        <v>88</v>
      </c>
      <c r="Q256" s="17" t="n">
        <v>1089</v>
      </c>
      <c r="R256" s="23" t="n">
        <v>180</v>
      </c>
      <c r="S256" s="17" t="s">
        <v>24</v>
      </c>
      <c r="T256" s="17"/>
      <c r="U256" s="23" t="n">
        <v>170</v>
      </c>
      <c r="V256" s="23"/>
      <c r="W256" s="17" t="n">
        <v>748</v>
      </c>
    </row>
    <row r="257" customFormat="false" ht="15" hidden="false" customHeight="false" outlineLevel="0" collapsed="false">
      <c r="A257" s="16" t="n">
        <v>45195</v>
      </c>
      <c r="B257" s="17" t="s">
        <v>49</v>
      </c>
      <c r="C257" s="17" t="s">
        <v>168</v>
      </c>
      <c r="D257" s="17" t="s">
        <v>26</v>
      </c>
      <c r="E257" s="17" t="n">
        <v>1046</v>
      </c>
      <c r="F257" s="23" t="n">
        <v>180</v>
      </c>
      <c r="G257" s="17" t="s">
        <v>50</v>
      </c>
      <c r="H257" s="17"/>
      <c r="I257" s="23" t="n">
        <v>170</v>
      </c>
      <c r="J257" s="17" t="n">
        <v>713</v>
      </c>
      <c r="M257" s="16" t="n">
        <v>45224</v>
      </c>
      <c r="N257" s="17" t="s">
        <v>170</v>
      </c>
      <c r="O257" s="17" t="s">
        <v>109</v>
      </c>
      <c r="P257" s="17" t="s">
        <v>133</v>
      </c>
      <c r="Q257" s="17" t="n">
        <v>1096</v>
      </c>
      <c r="R257" s="23" t="n">
        <v>600</v>
      </c>
      <c r="S257" s="17" t="s">
        <v>50</v>
      </c>
      <c r="T257" s="17"/>
      <c r="U257" s="23" t="n">
        <v>580</v>
      </c>
      <c r="V257" s="23"/>
      <c r="W257" s="17" t="n">
        <v>748</v>
      </c>
    </row>
    <row r="258" customFormat="false" ht="15" hidden="false" customHeight="false" outlineLevel="0" collapsed="false">
      <c r="A258" s="16" t="n">
        <v>45196</v>
      </c>
      <c r="B258" s="17" t="s">
        <v>192</v>
      </c>
      <c r="C258" s="17" t="s">
        <v>168</v>
      </c>
      <c r="D258" s="17" t="s">
        <v>26</v>
      </c>
      <c r="E258" s="17" t="n">
        <v>1049</v>
      </c>
      <c r="F258" s="23" t="n">
        <v>180</v>
      </c>
      <c r="G258" s="17"/>
      <c r="H258" s="17"/>
      <c r="I258" s="23" t="n">
        <v>100</v>
      </c>
      <c r="J258" s="17" t="n">
        <v>713</v>
      </c>
      <c r="M258" s="16" t="n">
        <v>45224</v>
      </c>
      <c r="N258" s="17" t="s">
        <v>193</v>
      </c>
      <c r="O258" s="17" t="s">
        <v>109</v>
      </c>
      <c r="P258" s="17" t="s">
        <v>180</v>
      </c>
      <c r="Q258" s="17" t="n">
        <v>22544</v>
      </c>
      <c r="R258" s="23" t="n">
        <v>600</v>
      </c>
      <c r="S258" s="17" t="s">
        <v>194</v>
      </c>
      <c r="T258" s="17"/>
      <c r="U258" s="23" t="n">
        <v>550</v>
      </c>
      <c r="V258" s="23"/>
      <c r="W258" s="17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16" t="n">
        <v>45196</v>
      </c>
      <c r="B259" s="17" t="s">
        <v>175</v>
      </c>
      <c r="C259" s="17" t="s">
        <v>168</v>
      </c>
      <c r="D259" s="17" t="s">
        <v>195</v>
      </c>
      <c r="E259" s="17" t="n">
        <v>1048</v>
      </c>
      <c r="F259" s="23" t="n">
        <v>125</v>
      </c>
      <c r="G259" s="17" t="s">
        <v>146</v>
      </c>
      <c r="H259" s="17"/>
      <c r="I259" s="23" t="n">
        <v>100</v>
      </c>
      <c r="J259" s="17" t="n">
        <v>713</v>
      </c>
      <c r="M259" s="16" t="n">
        <v>45226</v>
      </c>
      <c r="N259" s="17" t="s">
        <v>170</v>
      </c>
      <c r="O259" s="17" t="s">
        <v>109</v>
      </c>
      <c r="P259" s="17" t="s">
        <v>56</v>
      </c>
      <c r="Q259" s="17" t="n">
        <v>1101</v>
      </c>
      <c r="R259" s="23" t="n">
        <v>220</v>
      </c>
      <c r="S259" s="17" t="s">
        <v>50</v>
      </c>
      <c r="T259" s="17"/>
      <c r="U259" s="23" t="n">
        <v>200</v>
      </c>
      <c r="V259" s="23"/>
      <c r="W259" s="17" t="n">
        <v>748</v>
      </c>
    </row>
    <row r="260" customFormat="false" ht="15" hidden="false" customHeight="false" outlineLevel="0" collapsed="false">
      <c r="A260" s="16" t="n">
        <v>45197</v>
      </c>
      <c r="B260" s="17" t="s">
        <v>175</v>
      </c>
      <c r="C260" s="17" t="s">
        <v>168</v>
      </c>
      <c r="D260" s="17" t="s">
        <v>124</v>
      </c>
      <c r="E260" s="17" t="n">
        <v>1050</v>
      </c>
      <c r="F260" s="23" t="n">
        <v>220</v>
      </c>
      <c r="G260" s="17" t="s">
        <v>146</v>
      </c>
      <c r="H260" s="17"/>
      <c r="I260" s="23" t="n">
        <v>180</v>
      </c>
      <c r="J260" s="17" t="n">
        <v>713</v>
      </c>
      <c r="M260" s="16"/>
      <c r="N260" s="17"/>
      <c r="O260" s="17"/>
      <c r="P260" s="17"/>
      <c r="Q260" s="17"/>
      <c r="R260" s="23"/>
      <c r="S260" s="17"/>
      <c r="T260" s="17"/>
      <c r="U260" s="23"/>
      <c r="V260" s="23"/>
      <c r="W260" s="17"/>
    </row>
    <row r="261" customFormat="false" ht="15" hidden="false" customHeight="false" outlineLevel="0" collapsed="false">
      <c r="A261" s="16" t="n">
        <v>45197</v>
      </c>
      <c r="B261" s="17" t="s">
        <v>196</v>
      </c>
      <c r="C261" s="17" t="s">
        <v>168</v>
      </c>
      <c r="D261" s="17" t="s">
        <v>160</v>
      </c>
      <c r="E261" s="17" t="n">
        <v>22335</v>
      </c>
      <c r="F261" s="23" t="n">
        <v>600</v>
      </c>
      <c r="G261" s="17" t="s">
        <v>194</v>
      </c>
      <c r="H261" s="17"/>
      <c r="I261" s="23" t="n">
        <v>550</v>
      </c>
      <c r="J261" s="17" t="n">
        <v>713</v>
      </c>
      <c r="M261" s="16"/>
      <c r="N261" s="17"/>
      <c r="O261" s="17"/>
      <c r="P261" s="17"/>
      <c r="Q261" s="17"/>
      <c r="R261" s="23"/>
      <c r="S261" s="17"/>
      <c r="T261" s="17"/>
      <c r="U261" s="23"/>
      <c r="V261" s="23"/>
      <c r="W261" s="17"/>
    </row>
    <row r="262" customFormat="false" ht="15" hidden="false" customHeight="false" outlineLevel="0" collapsed="false">
      <c r="A262" s="16" t="n">
        <v>45198</v>
      </c>
      <c r="B262" s="17" t="s">
        <v>197</v>
      </c>
      <c r="C262" s="17" t="s">
        <v>168</v>
      </c>
      <c r="D262" s="17" t="s">
        <v>160</v>
      </c>
      <c r="E262" s="17" t="n">
        <v>22343</v>
      </c>
      <c r="F262" s="23" t="n">
        <v>600</v>
      </c>
      <c r="G262" s="17" t="s">
        <v>198</v>
      </c>
      <c r="H262" s="17"/>
      <c r="I262" s="23" t="n">
        <v>470</v>
      </c>
      <c r="J262" s="17" t="n">
        <v>713</v>
      </c>
      <c r="M262" s="16"/>
      <c r="N262" s="17"/>
      <c r="O262" s="17"/>
      <c r="P262" s="17"/>
      <c r="Q262" s="17"/>
      <c r="R262" s="23"/>
      <c r="S262" s="17"/>
      <c r="T262" s="17"/>
      <c r="U262" s="23"/>
      <c r="V262" s="23"/>
      <c r="W262" s="17"/>
    </row>
    <row r="263" customFormat="false" ht="15" hidden="false" customHeight="false" outlineLevel="0" collapsed="false">
      <c r="A263" s="16" t="n">
        <v>45198</v>
      </c>
      <c r="B263" s="17" t="s">
        <v>199</v>
      </c>
      <c r="C263" s="17" t="s">
        <v>168</v>
      </c>
      <c r="D263" s="17" t="s">
        <v>160</v>
      </c>
      <c r="E263" s="17" t="n">
        <v>22346</v>
      </c>
      <c r="F263" s="23" t="n">
        <v>600</v>
      </c>
      <c r="G263" s="17" t="s">
        <v>200</v>
      </c>
      <c r="H263" s="17"/>
      <c r="I263" s="23" t="n">
        <v>490</v>
      </c>
      <c r="J263" s="17" t="n">
        <v>713</v>
      </c>
      <c r="M263" s="16"/>
      <c r="N263" s="17"/>
      <c r="O263" s="17"/>
      <c r="P263" s="17"/>
      <c r="Q263" s="17"/>
      <c r="R263" s="23"/>
      <c r="S263" s="17"/>
      <c r="T263" s="17"/>
      <c r="U263" s="23"/>
      <c r="V263" s="23"/>
      <c r="W263" s="17"/>
    </row>
    <row r="264" customFormat="false" ht="15" hidden="false" customHeight="false" outlineLevel="0" collapsed="false">
      <c r="A264" s="16" t="n">
        <v>45198</v>
      </c>
      <c r="B264" s="17" t="s">
        <v>174</v>
      </c>
      <c r="C264" s="17" t="s">
        <v>168</v>
      </c>
      <c r="D264" s="17" t="s">
        <v>160</v>
      </c>
      <c r="E264" s="17" t="n">
        <v>22347</v>
      </c>
      <c r="F264" s="23" t="n">
        <v>600</v>
      </c>
      <c r="G264" s="17" t="s">
        <v>201</v>
      </c>
      <c r="H264" s="17"/>
      <c r="I264" s="23" t="n">
        <v>550</v>
      </c>
      <c r="J264" s="17" t="n">
        <v>713</v>
      </c>
      <c r="M264" s="16"/>
      <c r="N264" s="17"/>
      <c r="O264" s="17"/>
      <c r="P264" s="17"/>
      <c r="Q264" s="17"/>
      <c r="R264" s="23"/>
      <c r="S264" s="17"/>
      <c r="T264" s="17"/>
      <c r="U264" s="23"/>
      <c r="V264" s="23"/>
      <c r="W264" s="17"/>
    </row>
    <row r="265" customFormat="false" ht="15" hidden="false" customHeight="false" outlineLevel="0" collapsed="false">
      <c r="A265" s="16" t="n">
        <v>45198</v>
      </c>
      <c r="B265" s="17" t="s">
        <v>183</v>
      </c>
      <c r="C265" s="17" t="s">
        <v>168</v>
      </c>
      <c r="D265" s="17" t="s">
        <v>26</v>
      </c>
      <c r="E265" s="17" t="n">
        <v>1051</v>
      </c>
      <c r="F265" s="23" t="n">
        <v>180</v>
      </c>
      <c r="G265" s="17" t="s">
        <v>47</v>
      </c>
      <c r="H265" s="17"/>
      <c r="I265" s="23" t="n">
        <v>170</v>
      </c>
      <c r="J265" s="17" t="n">
        <v>713</v>
      </c>
      <c r="M265" s="16"/>
      <c r="N265" s="17"/>
      <c r="O265" s="17"/>
      <c r="P265" s="17"/>
      <c r="Q265" s="17"/>
      <c r="R265" s="23"/>
      <c r="S265" s="17"/>
      <c r="T265" s="17"/>
      <c r="U265" s="23"/>
      <c r="V265" s="23"/>
      <c r="W265" s="17"/>
    </row>
    <row r="266" customFormat="false" ht="15" hidden="false" customHeight="false" outlineLevel="0" collapsed="false">
      <c r="A266" s="16" t="n">
        <v>45198</v>
      </c>
      <c r="B266" s="17" t="s">
        <v>173</v>
      </c>
      <c r="C266" s="17" t="s">
        <v>168</v>
      </c>
      <c r="D266" s="17" t="s">
        <v>26</v>
      </c>
      <c r="E266" s="17" t="n">
        <v>1053</v>
      </c>
      <c r="F266" s="23" t="n">
        <v>180</v>
      </c>
      <c r="G266" s="17" t="s">
        <v>45</v>
      </c>
      <c r="H266" s="17"/>
      <c r="I266" s="23" t="n">
        <v>170</v>
      </c>
      <c r="J266" s="17" t="n">
        <v>713</v>
      </c>
      <c r="M266" s="16"/>
      <c r="N266" s="17"/>
      <c r="O266" s="17"/>
      <c r="P266" s="17"/>
      <c r="Q266" s="17"/>
      <c r="R266" s="23"/>
      <c r="S266" s="17"/>
      <c r="T266" s="17"/>
      <c r="U266" s="23"/>
      <c r="V266" s="23"/>
      <c r="W266" s="17"/>
    </row>
    <row r="267" customFormat="false" ht="15" hidden="false" customHeight="false" outlineLevel="0" collapsed="false">
      <c r="A267" s="16" t="n">
        <v>45198</v>
      </c>
      <c r="B267" s="17" t="s">
        <v>175</v>
      </c>
      <c r="C267" s="17" t="s">
        <v>168</v>
      </c>
      <c r="D267" s="17" t="s">
        <v>190</v>
      </c>
      <c r="E267" s="17" t="n">
        <v>1052</v>
      </c>
      <c r="F267" s="23" t="n">
        <v>125</v>
      </c>
      <c r="G267" s="17" t="s">
        <v>146</v>
      </c>
      <c r="H267" s="17" t="s">
        <v>147</v>
      </c>
      <c r="I267" s="23" t="n">
        <v>90</v>
      </c>
      <c r="J267" s="17" t="n">
        <v>713</v>
      </c>
      <c r="M267" s="16"/>
      <c r="N267" s="17"/>
      <c r="O267" s="17"/>
      <c r="P267" s="17"/>
      <c r="Q267" s="17"/>
      <c r="R267" s="23"/>
      <c r="S267" s="17"/>
      <c r="T267" s="17"/>
      <c r="U267" s="23"/>
      <c r="V267" s="23"/>
      <c r="W267" s="17"/>
    </row>
    <row r="268" customFormat="false" ht="15" hidden="false" customHeight="false" outlineLevel="0" collapsed="false">
      <c r="A268" s="16" t="n">
        <v>45198</v>
      </c>
      <c r="B268" s="17" t="s">
        <v>202</v>
      </c>
      <c r="C268" s="17" t="s">
        <v>168</v>
      </c>
      <c r="D268" s="17" t="s">
        <v>56</v>
      </c>
      <c r="E268" s="17" t="n">
        <v>1054</v>
      </c>
      <c r="F268" s="23" t="n">
        <v>220</v>
      </c>
      <c r="G268" s="17" t="s">
        <v>41</v>
      </c>
      <c r="H268" s="17"/>
      <c r="I268" s="23" t="n">
        <v>200</v>
      </c>
      <c r="J268" s="17" t="n">
        <v>713</v>
      </c>
      <c r="M268" s="16"/>
      <c r="N268" s="17"/>
      <c r="O268" s="17"/>
      <c r="P268" s="17"/>
      <c r="Q268" s="17"/>
      <c r="R268" s="23"/>
      <c r="S268" s="17"/>
      <c r="T268" s="17"/>
      <c r="U268" s="23"/>
      <c r="V268" s="23"/>
      <c r="W268" s="17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23"/>
      <c r="G269" s="17"/>
      <c r="H269" s="17"/>
      <c r="I269" s="23"/>
      <c r="J269" s="17"/>
      <c r="M269" s="16"/>
      <c r="N269" s="17"/>
      <c r="O269" s="17"/>
      <c r="P269" s="17"/>
      <c r="Q269" s="17"/>
      <c r="R269" s="23"/>
      <c r="S269" s="17"/>
      <c r="T269" s="17"/>
      <c r="U269" s="23"/>
      <c r="V269" s="23"/>
      <c r="W269" s="17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23"/>
      <c r="G270" s="17"/>
      <c r="H270" s="17"/>
      <c r="I270" s="23"/>
      <c r="J270" s="17"/>
      <c r="M270" s="16"/>
      <c r="N270" s="17"/>
      <c r="O270" s="17"/>
      <c r="P270" s="17"/>
      <c r="Q270" s="17"/>
      <c r="R270" s="23"/>
      <c r="S270" s="17"/>
      <c r="T270" s="17"/>
      <c r="U270" s="23"/>
      <c r="V270" s="23"/>
      <c r="W270" s="17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23"/>
      <c r="G271" s="17"/>
      <c r="H271" s="17"/>
      <c r="I271" s="23"/>
      <c r="J271" s="17"/>
      <c r="M271" s="16"/>
      <c r="N271" s="17"/>
      <c r="O271" s="17"/>
      <c r="P271" s="17"/>
      <c r="Q271" s="17"/>
      <c r="R271" s="23"/>
      <c r="S271" s="17"/>
      <c r="T271" s="17"/>
      <c r="U271" s="23"/>
      <c r="V271" s="23"/>
      <c r="W271" s="17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23"/>
      <c r="G272" s="17"/>
      <c r="H272" s="17"/>
      <c r="I272" s="23"/>
      <c r="J272" s="17"/>
      <c r="M272" s="16"/>
      <c r="N272" s="17"/>
      <c r="O272" s="17"/>
      <c r="P272" s="17"/>
      <c r="Q272" s="17"/>
      <c r="R272" s="23"/>
      <c r="S272" s="17"/>
      <c r="T272" s="17"/>
      <c r="U272" s="23"/>
      <c r="V272" s="23"/>
      <c r="W272" s="17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23"/>
      <c r="G273" s="17"/>
      <c r="H273" s="17"/>
      <c r="I273" s="23"/>
      <c r="J273" s="17"/>
      <c r="M273" s="16"/>
      <c r="N273" s="17"/>
      <c r="O273" s="17"/>
      <c r="P273" s="17"/>
      <c r="Q273" s="17"/>
      <c r="R273" s="23"/>
      <c r="S273" s="17"/>
      <c r="T273" s="17"/>
      <c r="U273" s="23"/>
      <c r="V273" s="23"/>
      <c r="W273" s="17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23"/>
      <c r="G274" s="17"/>
      <c r="H274" s="17"/>
      <c r="I274" s="23"/>
      <c r="J274" s="17"/>
      <c r="M274" s="16"/>
      <c r="N274" s="17"/>
      <c r="O274" s="17"/>
      <c r="P274" s="17"/>
      <c r="Q274" s="17"/>
      <c r="R274" s="23"/>
      <c r="S274" s="17"/>
      <c r="T274" s="17"/>
      <c r="U274" s="23"/>
      <c r="V274" s="23"/>
      <c r="W274" s="17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23"/>
      <c r="G275" s="17"/>
      <c r="H275" s="17"/>
      <c r="I275" s="23"/>
      <c r="J275" s="17"/>
      <c r="M275" s="16"/>
      <c r="N275" s="17"/>
      <c r="O275" s="17"/>
      <c r="P275" s="17"/>
      <c r="Q275" s="17"/>
      <c r="R275" s="23"/>
      <c r="S275" s="17"/>
      <c r="T275" s="17"/>
      <c r="U275" s="23"/>
      <c r="V275" s="23"/>
      <c r="W275" s="17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23"/>
      <c r="G276" s="17"/>
      <c r="H276" s="17"/>
      <c r="I276" s="23"/>
      <c r="J276" s="17"/>
      <c r="M276" s="16"/>
      <c r="N276" s="17"/>
      <c r="O276" s="17"/>
      <c r="P276" s="17"/>
      <c r="Q276" s="17"/>
      <c r="R276" s="23"/>
      <c r="S276" s="17"/>
      <c r="T276" s="17"/>
      <c r="U276" s="23"/>
      <c r="V276" s="23"/>
      <c r="W276" s="17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3"/>
      <c r="G277" s="17"/>
      <c r="H277" s="17"/>
      <c r="I277" s="23"/>
      <c r="J277" s="17"/>
      <c r="M277" s="16"/>
      <c r="N277" s="17"/>
      <c r="O277" s="17"/>
      <c r="P277" s="17"/>
      <c r="Q277" s="17"/>
      <c r="R277" s="23"/>
      <c r="S277" s="17"/>
      <c r="T277" s="17"/>
      <c r="U277" s="23"/>
      <c r="V277" s="23"/>
      <c r="W277" s="17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3"/>
      <c r="G278" s="17"/>
      <c r="H278" s="17"/>
      <c r="I278" s="23"/>
      <c r="J278" s="17"/>
      <c r="M278" s="16"/>
      <c r="N278" s="17"/>
      <c r="O278" s="17"/>
      <c r="P278" s="17"/>
      <c r="Q278" s="17"/>
      <c r="R278" s="23"/>
      <c r="S278" s="17"/>
      <c r="T278" s="17"/>
      <c r="U278" s="23"/>
      <c r="V278" s="23"/>
      <c r="W278" s="17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3"/>
      <c r="G279" s="17"/>
      <c r="H279" s="17"/>
      <c r="I279" s="23"/>
      <c r="J279" s="17"/>
      <c r="M279" s="16"/>
      <c r="N279" s="17"/>
      <c r="O279" s="17"/>
      <c r="P279" s="17"/>
      <c r="Q279" s="17"/>
      <c r="R279" s="23"/>
      <c r="S279" s="17"/>
      <c r="T279" s="17"/>
      <c r="U279" s="23"/>
      <c r="V279" s="23"/>
      <c r="W279" s="17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23"/>
      <c r="G280" s="17"/>
      <c r="H280" s="17"/>
      <c r="I280" s="23"/>
      <c r="J280" s="17"/>
      <c r="M280" s="16"/>
      <c r="N280" s="17"/>
      <c r="O280" s="17"/>
      <c r="P280" s="17"/>
      <c r="Q280" s="17"/>
      <c r="R280" s="23"/>
      <c r="S280" s="17"/>
      <c r="T280" s="17"/>
      <c r="U280" s="23"/>
      <c r="V280" s="23"/>
      <c r="W280" s="17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23"/>
      <c r="G281" s="17"/>
      <c r="H281" s="17"/>
      <c r="I281" s="23"/>
      <c r="J281" s="17"/>
      <c r="M281" s="16"/>
      <c r="N281" s="17"/>
      <c r="O281" s="17"/>
      <c r="P281" s="17"/>
      <c r="Q281" s="17"/>
      <c r="R281" s="23"/>
      <c r="S281" s="17"/>
      <c r="T281" s="17"/>
      <c r="U281" s="23"/>
      <c r="V281" s="23"/>
      <c r="W281" s="17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23"/>
      <c r="G282" s="17"/>
      <c r="H282" s="17"/>
      <c r="I282" s="23"/>
      <c r="J282" s="17"/>
      <c r="M282" s="16"/>
      <c r="N282" s="17"/>
      <c r="O282" s="17"/>
      <c r="P282" s="17"/>
      <c r="Q282" s="17"/>
      <c r="R282" s="23"/>
      <c r="S282" s="17"/>
      <c r="T282" s="17"/>
      <c r="U282" s="23"/>
      <c r="V282" s="23"/>
      <c r="W282" s="17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23"/>
      <c r="G283" s="17"/>
      <c r="H283" s="17"/>
      <c r="I283" s="23"/>
      <c r="J283" s="17"/>
      <c r="M283" s="16"/>
      <c r="N283" s="17"/>
      <c r="O283" s="17"/>
      <c r="P283" s="17"/>
      <c r="Q283" s="17"/>
      <c r="R283" s="23"/>
      <c r="S283" s="17"/>
      <c r="T283" s="17"/>
      <c r="U283" s="23"/>
      <c r="V283" s="23"/>
      <c r="W283" s="17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23"/>
      <c r="G284" s="17"/>
      <c r="H284" s="17"/>
      <c r="I284" s="17"/>
      <c r="J284" s="17"/>
      <c r="M284" s="16"/>
      <c r="N284" s="17"/>
      <c r="O284" s="17"/>
      <c r="P284" s="17"/>
      <c r="Q284" s="17"/>
      <c r="R284" s="23"/>
      <c r="S284" s="17"/>
      <c r="T284" s="17"/>
      <c r="U284" s="23"/>
      <c r="V284" s="23"/>
      <c r="W284" s="17"/>
    </row>
    <row r="285" customFormat="false" ht="15" hidden="false" customHeight="false" outlineLevel="0" collapsed="false">
      <c r="A285" s="1"/>
      <c r="E285" s="21" t="s">
        <v>13</v>
      </c>
      <c r="F285" s="22" t="n">
        <f aca="false">SUM(F236:F284)</f>
        <v>10570</v>
      </c>
      <c r="G285" s="23"/>
      <c r="H285" s="23"/>
      <c r="I285" s="25" t="n">
        <f aca="false">SUM(I236:I284)</f>
        <v>9540</v>
      </c>
      <c r="M285" s="16"/>
      <c r="N285" s="17"/>
      <c r="O285" s="17"/>
      <c r="P285" s="17"/>
      <c r="Q285" s="17"/>
      <c r="R285" s="23"/>
      <c r="S285" s="17"/>
      <c r="T285" s="17"/>
      <c r="U285" s="17"/>
      <c r="V285" s="17"/>
      <c r="W285" s="17"/>
    </row>
    <row r="286" customFormat="false" ht="15" hidden="false" customHeight="false" outlineLevel="0" collapsed="false">
      <c r="A286" s="1"/>
      <c r="E286" s="21" t="s">
        <v>16</v>
      </c>
      <c r="F286" s="22" t="n">
        <f aca="false">F285*0.99</f>
        <v>10464.3</v>
      </c>
      <c r="M286" s="1"/>
      <c r="Q286" s="21" t="s">
        <v>13</v>
      </c>
      <c r="R286" s="22" t="n">
        <f aca="false">SUM(R237:R285)</f>
        <v>6850</v>
      </c>
      <c r="S286" s="23"/>
      <c r="T286" s="23"/>
      <c r="U286" s="25" t="n">
        <f aca="false">SUM(U237:U285)</f>
        <v>6470</v>
      </c>
      <c r="V286" s="65"/>
    </row>
    <row r="287" customFormat="false" ht="15" hidden="false" customHeight="false" outlineLevel="0" collapsed="false">
      <c r="E287" s="26" t="s">
        <v>17</v>
      </c>
      <c r="F287" s="26"/>
      <c r="G287" s="26"/>
      <c r="H287" s="26"/>
      <c r="I287" s="27" t="n">
        <f aca="false">F286-I285</f>
        <v>924.299999999999</v>
      </c>
      <c r="M287" s="1"/>
      <c r="Q287" s="21" t="s">
        <v>16</v>
      </c>
      <c r="R287" s="22" t="n">
        <f aca="false">R286*0.99</f>
        <v>6781.5</v>
      </c>
    </row>
    <row r="288" customFormat="false" ht="15" hidden="false" customHeight="false" outlineLevel="0" collapsed="false">
      <c r="Q288" s="26" t="s">
        <v>17</v>
      </c>
      <c r="R288" s="26"/>
      <c r="S288" s="26"/>
      <c r="T288" s="26"/>
      <c r="U288" s="27" t="n">
        <f aca="false">R287-U286</f>
        <v>311.5</v>
      </c>
      <c r="V288" s="66"/>
    </row>
    <row r="294" customFormat="false" ht="31.5" hidden="false" customHeight="false" outlineLevel="0" collapsed="false">
      <c r="A294" s="16"/>
      <c r="B294" s="55" t="s">
        <v>102</v>
      </c>
      <c r="C294" s="55"/>
      <c r="D294" s="55"/>
      <c r="E294" s="55"/>
      <c r="F294" s="55"/>
      <c r="G294" s="17"/>
      <c r="H294" s="17"/>
      <c r="I294" s="17"/>
      <c r="J294" s="56"/>
    </row>
    <row r="295" customFormat="false" ht="31.5" hidden="false" customHeight="false" outlineLevel="0" collapsed="false">
      <c r="A295" s="57" t="s">
        <v>2</v>
      </c>
      <c r="B295" s="58" t="s">
        <v>106</v>
      </c>
      <c r="C295" s="58" t="s">
        <v>107</v>
      </c>
      <c r="D295" s="58" t="s">
        <v>6</v>
      </c>
      <c r="E295" s="58" t="s">
        <v>7</v>
      </c>
      <c r="F295" s="58" t="s">
        <v>8</v>
      </c>
      <c r="G295" s="58" t="s">
        <v>4</v>
      </c>
      <c r="H295" s="58"/>
      <c r="I295" s="58" t="s">
        <v>108</v>
      </c>
      <c r="J295" s="59" t="s">
        <v>11</v>
      </c>
      <c r="M295" s="16"/>
      <c r="N295" s="55" t="s">
        <v>203</v>
      </c>
      <c r="O295" s="55"/>
      <c r="P295" s="55"/>
      <c r="Q295" s="55"/>
      <c r="R295" s="55"/>
      <c r="S295" s="17"/>
      <c r="T295" s="17"/>
      <c r="U295" s="17"/>
      <c r="V295" s="17"/>
      <c r="W295" s="56"/>
    </row>
    <row r="296" customFormat="false" ht="15" hidden="false" customHeight="false" outlineLevel="0" collapsed="false">
      <c r="A296" s="16" t="n">
        <v>45231</v>
      </c>
      <c r="B296" s="17" t="s">
        <v>122</v>
      </c>
      <c r="C296" s="17" t="s">
        <v>109</v>
      </c>
      <c r="D296" s="17" t="s">
        <v>88</v>
      </c>
      <c r="E296" s="17" t="n">
        <v>1106</v>
      </c>
      <c r="F296" s="23" t="n">
        <v>180</v>
      </c>
      <c r="G296" s="17" t="s">
        <v>45</v>
      </c>
      <c r="H296" s="17"/>
      <c r="I296" s="23" t="n">
        <v>170</v>
      </c>
      <c r="J296" s="56" t="n">
        <v>748</v>
      </c>
      <c r="K296" s="60"/>
      <c r="M296" s="57" t="s">
        <v>2</v>
      </c>
      <c r="N296" s="58" t="s">
        <v>106</v>
      </c>
      <c r="O296" s="58" t="s">
        <v>107</v>
      </c>
      <c r="P296" s="58" t="s">
        <v>6</v>
      </c>
      <c r="Q296" s="58" t="s">
        <v>7</v>
      </c>
      <c r="R296" s="58" t="s">
        <v>8</v>
      </c>
      <c r="S296" s="58" t="s">
        <v>4</v>
      </c>
      <c r="T296" s="58"/>
      <c r="U296" s="58" t="s">
        <v>108</v>
      </c>
      <c r="V296" s="58"/>
      <c r="W296" s="59" t="s">
        <v>11</v>
      </c>
    </row>
    <row r="297" customFormat="false" ht="15" hidden="false" customHeight="false" outlineLevel="0" collapsed="false">
      <c r="A297" s="16" t="n">
        <v>45231</v>
      </c>
      <c r="B297" s="17" t="s">
        <v>170</v>
      </c>
      <c r="C297" s="17" t="s">
        <v>109</v>
      </c>
      <c r="D297" s="17" t="s">
        <v>88</v>
      </c>
      <c r="E297" s="17" t="n">
        <v>1109</v>
      </c>
      <c r="F297" s="23" t="n">
        <v>180</v>
      </c>
      <c r="G297" s="17" t="s">
        <v>50</v>
      </c>
      <c r="H297" s="17"/>
      <c r="I297" s="23" t="n">
        <v>170</v>
      </c>
      <c r="J297" s="56" t="n">
        <v>748</v>
      </c>
      <c r="M297" s="16" t="n">
        <v>45261</v>
      </c>
      <c r="N297" s="17" t="s">
        <v>170</v>
      </c>
      <c r="O297" s="17" t="s">
        <v>109</v>
      </c>
      <c r="P297" s="17" t="s">
        <v>88</v>
      </c>
      <c r="Q297" s="12" t="n">
        <v>24795</v>
      </c>
      <c r="R297" s="23" t="n">
        <v>180</v>
      </c>
      <c r="S297" s="17" t="s">
        <v>50</v>
      </c>
      <c r="T297" s="17"/>
      <c r="U297" s="23" t="n">
        <v>170</v>
      </c>
      <c r="V297" s="23"/>
      <c r="W297" s="80" t="n">
        <v>806</v>
      </c>
    </row>
    <row r="298" customFormat="false" ht="15" hidden="false" customHeight="false" outlineLevel="0" collapsed="false">
      <c r="A298" s="8" t="n">
        <v>45234</v>
      </c>
      <c r="B298" s="12" t="s">
        <v>204</v>
      </c>
      <c r="C298" s="12" t="s">
        <v>109</v>
      </c>
      <c r="D298" s="12" t="s">
        <v>88</v>
      </c>
      <c r="E298" s="12" t="n">
        <v>1110</v>
      </c>
      <c r="F298" s="23" t="n">
        <v>180</v>
      </c>
      <c r="G298" s="17" t="s">
        <v>205</v>
      </c>
      <c r="H298" s="17"/>
      <c r="I298" s="23" t="n">
        <v>170</v>
      </c>
      <c r="J298" s="83" t="n">
        <v>764</v>
      </c>
      <c r="M298" s="16" t="n">
        <v>45262</v>
      </c>
      <c r="N298" s="17" t="s">
        <v>170</v>
      </c>
      <c r="O298" s="17" t="s">
        <v>109</v>
      </c>
      <c r="P298" s="17" t="s">
        <v>91</v>
      </c>
      <c r="Q298" s="12" t="n">
        <v>1161</v>
      </c>
      <c r="R298" s="23" t="n">
        <v>200</v>
      </c>
      <c r="S298" s="17" t="s">
        <v>45</v>
      </c>
      <c r="T298" s="17" t="s">
        <v>206</v>
      </c>
      <c r="U298" s="23" t="n">
        <v>170</v>
      </c>
      <c r="V298" s="23"/>
      <c r="W298" s="80" t="n">
        <v>806</v>
      </c>
    </row>
    <row r="299" customFormat="false" ht="15" hidden="false" customHeight="false" outlineLevel="0" collapsed="false">
      <c r="A299" s="8" t="n">
        <v>45237</v>
      </c>
      <c r="B299" s="12" t="s">
        <v>173</v>
      </c>
      <c r="C299" s="12" t="s">
        <v>109</v>
      </c>
      <c r="D299" s="12" t="s">
        <v>88</v>
      </c>
      <c r="E299" s="12" t="n">
        <v>14916</v>
      </c>
      <c r="F299" s="23" t="n">
        <v>180</v>
      </c>
      <c r="G299" s="17" t="s">
        <v>45</v>
      </c>
      <c r="H299" s="17"/>
      <c r="I299" s="23" t="n">
        <v>170</v>
      </c>
      <c r="J299" s="83" t="n">
        <v>764</v>
      </c>
      <c r="M299" s="16" t="n">
        <v>45264</v>
      </c>
      <c r="N299" s="17" t="s">
        <v>170</v>
      </c>
      <c r="O299" s="17" t="s">
        <v>109</v>
      </c>
      <c r="P299" s="17" t="s">
        <v>56</v>
      </c>
      <c r="Q299" s="12" t="n">
        <v>1164</v>
      </c>
      <c r="R299" s="23" t="n">
        <v>220</v>
      </c>
      <c r="S299" s="17" t="s">
        <v>50</v>
      </c>
      <c r="T299" s="17"/>
      <c r="U299" s="23" t="n">
        <v>200</v>
      </c>
      <c r="V299" s="23"/>
      <c r="W299" s="80" t="n">
        <v>806</v>
      </c>
    </row>
    <row r="300" customFormat="false" ht="15" hidden="false" customHeight="false" outlineLevel="0" collapsed="false">
      <c r="A300" s="8" t="n">
        <v>45238</v>
      </c>
      <c r="B300" s="12" t="s">
        <v>144</v>
      </c>
      <c r="C300" s="12" t="s">
        <v>109</v>
      </c>
      <c r="D300" s="12" t="s">
        <v>160</v>
      </c>
      <c r="E300" s="12" t="n">
        <v>14918</v>
      </c>
      <c r="F300" s="23" t="n">
        <v>600</v>
      </c>
      <c r="G300" s="17" t="s">
        <v>24</v>
      </c>
      <c r="H300" s="17"/>
      <c r="I300" s="23" t="n">
        <v>580</v>
      </c>
      <c r="J300" s="83" t="n">
        <v>764</v>
      </c>
      <c r="M300" s="16" t="n">
        <v>45264</v>
      </c>
      <c r="N300" s="17" t="s">
        <v>115</v>
      </c>
      <c r="O300" s="17" t="s">
        <v>109</v>
      </c>
      <c r="P300" s="17" t="s">
        <v>56</v>
      </c>
      <c r="Q300" s="12" t="n">
        <v>1164</v>
      </c>
      <c r="R300" s="23" t="n">
        <v>220</v>
      </c>
      <c r="S300" s="17" t="s">
        <v>45</v>
      </c>
      <c r="T300" s="17"/>
      <c r="U300" s="23" t="n">
        <v>200</v>
      </c>
      <c r="V300" s="23"/>
      <c r="W300" s="80" t="n">
        <v>806</v>
      </c>
    </row>
    <row r="301" customFormat="false" ht="15" hidden="false" customHeight="false" outlineLevel="0" collapsed="false">
      <c r="A301" s="8" t="n">
        <v>45238</v>
      </c>
      <c r="B301" s="12" t="s">
        <v>186</v>
      </c>
      <c r="C301" s="12" t="s">
        <v>109</v>
      </c>
      <c r="D301" s="12" t="s">
        <v>160</v>
      </c>
      <c r="E301" s="12" t="n">
        <v>24621</v>
      </c>
      <c r="F301" s="23" t="n">
        <v>600</v>
      </c>
      <c r="G301" s="17" t="s">
        <v>60</v>
      </c>
      <c r="H301" s="17"/>
      <c r="I301" s="23" t="n">
        <v>580</v>
      </c>
      <c r="J301" s="83" t="n">
        <v>764</v>
      </c>
      <c r="M301" s="16" t="n">
        <v>45265</v>
      </c>
      <c r="N301" s="17" t="s">
        <v>104</v>
      </c>
      <c r="O301" s="17" t="s">
        <v>109</v>
      </c>
      <c r="P301" s="17" t="s">
        <v>88</v>
      </c>
      <c r="Q301" s="12" t="n">
        <v>14934</v>
      </c>
      <c r="R301" s="23" t="n">
        <v>180</v>
      </c>
      <c r="S301" s="17" t="s">
        <v>207</v>
      </c>
      <c r="T301" s="17"/>
      <c r="U301" s="23" t="n">
        <v>170</v>
      </c>
      <c r="V301" s="23"/>
      <c r="W301" s="80" t="n">
        <v>806</v>
      </c>
    </row>
    <row r="302" customFormat="false" ht="15" hidden="false" customHeight="false" outlineLevel="0" collapsed="false">
      <c r="A302" s="8" t="n">
        <v>45240</v>
      </c>
      <c r="B302" s="12" t="s">
        <v>122</v>
      </c>
      <c r="C302" s="12" t="s">
        <v>109</v>
      </c>
      <c r="D302" s="12" t="s">
        <v>91</v>
      </c>
      <c r="E302" s="12" t="n">
        <v>1120</v>
      </c>
      <c r="F302" s="23" t="n">
        <v>200</v>
      </c>
      <c r="G302" s="17" t="s">
        <v>24</v>
      </c>
      <c r="H302" s="17"/>
      <c r="I302" s="23" t="n">
        <v>180</v>
      </c>
      <c r="J302" s="83" t="n">
        <v>764</v>
      </c>
      <c r="M302" s="16" t="n">
        <v>45265</v>
      </c>
      <c r="N302" s="17" t="s">
        <v>90</v>
      </c>
      <c r="O302" s="17" t="s">
        <v>109</v>
      </c>
      <c r="P302" s="17" t="s">
        <v>88</v>
      </c>
      <c r="Q302" s="12" t="n">
        <v>14934</v>
      </c>
      <c r="R302" s="23" t="n">
        <v>180</v>
      </c>
      <c r="S302" s="17" t="s">
        <v>33</v>
      </c>
      <c r="T302" s="17"/>
      <c r="U302" s="23" t="n">
        <v>170</v>
      </c>
      <c r="V302" s="23"/>
      <c r="W302" s="80" t="n">
        <v>806</v>
      </c>
    </row>
    <row r="303" customFormat="false" ht="15" hidden="false" customHeight="false" outlineLevel="0" collapsed="false">
      <c r="A303" s="8" t="n">
        <v>45240</v>
      </c>
      <c r="B303" s="12" t="s">
        <v>186</v>
      </c>
      <c r="C303" s="12" t="s">
        <v>109</v>
      </c>
      <c r="D303" s="12" t="s">
        <v>56</v>
      </c>
      <c r="E303" s="12" t="n">
        <v>1121</v>
      </c>
      <c r="F303" s="23" t="n">
        <v>220</v>
      </c>
      <c r="G303" s="17" t="s">
        <v>60</v>
      </c>
      <c r="H303" s="17"/>
      <c r="I303" s="23" t="n">
        <v>200</v>
      </c>
      <c r="J303" s="83" t="n">
        <v>764</v>
      </c>
      <c r="M303" s="16" t="n">
        <v>45266</v>
      </c>
      <c r="N303" s="17" t="s">
        <v>170</v>
      </c>
      <c r="O303" s="17" t="s">
        <v>109</v>
      </c>
      <c r="P303" s="17" t="s">
        <v>208</v>
      </c>
      <c r="Q303" s="12" t="n">
        <v>14935</v>
      </c>
      <c r="R303" s="23" t="n">
        <v>600</v>
      </c>
      <c r="S303" s="17" t="s">
        <v>50</v>
      </c>
      <c r="T303" s="17"/>
      <c r="U303" s="23" t="n">
        <v>580</v>
      </c>
      <c r="V303" s="23"/>
      <c r="W303" s="80" t="n">
        <v>806</v>
      </c>
    </row>
    <row r="304" customFormat="false" ht="15" hidden="false" customHeight="false" outlineLevel="0" collapsed="false">
      <c r="A304" s="8" t="n">
        <v>45241</v>
      </c>
      <c r="B304" s="12" t="s">
        <v>164</v>
      </c>
      <c r="C304" s="12" t="s">
        <v>109</v>
      </c>
      <c r="D304" s="12" t="s">
        <v>88</v>
      </c>
      <c r="E304" s="12" t="n">
        <v>1127</v>
      </c>
      <c r="F304" s="23" t="n">
        <v>180</v>
      </c>
      <c r="G304" s="17" t="s">
        <v>58</v>
      </c>
      <c r="H304" s="17"/>
      <c r="I304" s="23" t="n">
        <v>170</v>
      </c>
      <c r="J304" s="83" t="n">
        <v>764</v>
      </c>
      <c r="M304" s="16" t="n">
        <v>45266</v>
      </c>
      <c r="N304" s="17" t="s">
        <v>164</v>
      </c>
      <c r="O304" s="17" t="s">
        <v>109</v>
      </c>
      <c r="P304" s="17" t="s">
        <v>208</v>
      </c>
      <c r="Q304" s="12" t="n">
        <v>1169</v>
      </c>
      <c r="R304" s="23" t="n">
        <v>600</v>
      </c>
      <c r="S304" s="17" t="s">
        <v>58</v>
      </c>
      <c r="T304" s="17"/>
      <c r="U304" s="23" t="n">
        <v>580</v>
      </c>
      <c r="V304" s="23"/>
      <c r="W304" s="80" t="n">
        <v>806</v>
      </c>
    </row>
    <row r="305" customFormat="false" ht="15" hidden="false" customHeight="false" outlineLevel="0" collapsed="false">
      <c r="A305" s="8" t="n">
        <v>45241</v>
      </c>
      <c r="B305" s="12" t="s">
        <v>170</v>
      </c>
      <c r="C305" s="12" t="s">
        <v>109</v>
      </c>
      <c r="D305" s="12" t="s">
        <v>88</v>
      </c>
      <c r="E305" s="12" t="n">
        <v>1123</v>
      </c>
      <c r="F305" s="23" t="n">
        <v>180</v>
      </c>
      <c r="G305" s="17" t="s">
        <v>50</v>
      </c>
      <c r="H305" s="17"/>
      <c r="I305" s="23" t="n">
        <v>170</v>
      </c>
      <c r="J305" s="83" t="n">
        <v>764</v>
      </c>
      <c r="M305" s="16" t="n">
        <v>45266</v>
      </c>
      <c r="N305" s="17" t="s">
        <v>115</v>
      </c>
      <c r="O305" s="17" t="s">
        <v>109</v>
      </c>
      <c r="P305" s="17" t="s">
        <v>91</v>
      </c>
      <c r="Q305" s="12" t="n">
        <v>1168</v>
      </c>
      <c r="R305" s="23" t="n">
        <v>200</v>
      </c>
      <c r="S305" s="17" t="s">
        <v>45</v>
      </c>
      <c r="T305" s="17" t="s">
        <v>206</v>
      </c>
      <c r="U305" s="23" t="n">
        <v>170</v>
      </c>
      <c r="V305" s="23" t="s">
        <v>209</v>
      </c>
      <c r="W305" s="80" t="n">
        <v>806</v>
      </c>
    </row>
    <row r="306" customFormat="false" ht="15" hidden="false" customHeight="false" outlineLevel="0" collapsed="false">
      <c r="A306" s="8" t="n">
        <v>45241</v>
      </c>
      <c r="B306" s="12" t="s">
        <v>79</v>
      </c>
      <c r="C306" s="12" t="s">
        <v>109</v>
      </c>
      <c r="D306" s="12" t="s">
        <v>88</v>
      </c>
      <c r="E306" s="12" t="n">
        <v>1125</v>
      </c>
      <c r="F306" s="23" t="n">
        <v>180</v>
      </c>
      <c r="G306" s="17" t="s">
        <v>55</v>
      </c>
      <c r="H306" s="17"/>
      <c r="I306" s="23" t="n">
        <v>170</v>
      </c>
      <c r="J306" s="83" t="n">
        <v>764</v>
      </c>
      <c r="M306" s="16" t="n">
        <v>45267</v>
      </c>
      <c r="N306" s="17" t="s">
        <v>115</v>
      </c>
      <c r="O306" s="17" t="s">
        <v>109</v>
      </c>
      <c r="P306" s="17" t="s">
        <v>88</v>
      </c>
      <c r="Q306" s="84" t="n">
        <v>1171</v>
      </c>
      <c r="R306" s="23" t="n">
        <v>180</v>
      </c>
      <c r="S306" s="17" t="s">
        <v>45</v>
      </c>
      <c r="T306" s="17"/>
      <c r="U306" s="23" t="n">
        <v>180</v>
      </c>
      <c r="V306" s="23"/>
      <c r="W306" s="80" t="n">
        <v>806</v>
      </c>
    </row>
    <row r="307" customFormat="false" ht="15" hidden="false" customHeight="false" outlineLevel="0" collapsed="false">
      <c r="A307" s="8" t="n">
        <v>45241</v>
      </c>
      <c r="B307" s="12" t="s">
        <v>116</v>
      </c>
      <c r="C307" s="12" t="s">
        <v>109</v>
      </c>
      <c r="D307" s="12" t="s">
        <v>88</v>
      </c>
      <c r="E307" s="12" t="n">
        <v>1128</v>
      </c>
      <c r="F307" s="23" t="n">
        <v>180</v>
      </c>
      <c r="G307" s="17" t="s">
        <v>31</v>
      </c>
      <c r="H307" s="17"/>
      <c r="I307" s="23" t="n">
        <v>170</v>
      </c>
      <c r="J307" s="83" t="n">
        <v>764</v>
      </c>
      <c r="M307" s="16" t="n">
        <v>45268</v>
      </c>
      <c r="N307" s="17" t="s">
        <v>79</v>
      </c>
      <c r="O307" s="17" t="s">
        <v>109</v>
      </c>
      <c r="P307" s="17" t="s">
        <v>56</v>
      </c>
      <c r="Q307" s="12" t="n">
        <v>24837</v>
      </c>
      <c r="R307" s="23" t="n">
        <v>220</v>
      </c>
      <c r="S307" s="17" t="s">
        <v>47</v>
      </c>
      <c r="T307" s="17"/>
      <c r="U307" s="23" t="n">
        <v>200</v>
      </c>
      <c r="V307" s="23"/>
      <c r="W307" s="80" t="n">
        <v>806</v>
      </c>
    </row>
    <row r="308" customFormat="false" ht="15" hidden="false" customHeight="false" outlineLevel="0" collapsed="false">
      <c r="A308" s="8" t="n">
        <v>45241</v>
      </c>
      <c r="B308" s="12" t="s">
        <v>122</v>
      </c>
      <c r="C308" s="12" t="s">
        <v>109</v>
      </c>
      <c r="D308" s="12" t="s">
        <v>88</v>
      </c>
      <c r="E308" s="12" t="n">
        <v>14922</v>
      </c>
      <c r="F308" s="23" t="n">
        <v>180</v>
      </c>
      <c r="G308" s="17" t="s">
        <v>45</v>
      </c>
      <c r="H308" s="17"/>
      <c r="I308" s="23" t="n">
        <v>170</v>
      </c>
      <c r="J308" s="83" t="n">
        <v>764</v>
      </c>
      <c r="M308" s="16" t="n">
        <v>45268</v>
      </c>
      <c r="N308" s="17" t="s">
        <v>170</v>
      </c>
      <c r="O308" s="17" t="s">
        <v>109</v>
      </c>
      <c r="P308" s="17" t="s">
        <v>56</v>
      </c>
      <c r="Q308" s="12" t="n">
        <v>1174</v>
      </c>
      <c r="R308" s="23" t="n">
        <v>220</v>
      </c>
      <c r="S308" s="17" t="s">
        <v>50</v>
      </c>
      <c r="T308" s="17"/>
      <c r="U308" s="23" t="n">
        <v>200</v>
      </c>
      <c r="V308" s="23"/>
      <c r="W308" s="80" t="n">
        <v>806</v>
      </c>
    </row>
    <row r="309" customFormat="false" ht="15" hidden="false" customHeight="false" outlineLevel="0" collapsed="false">
      <c r="A309" s="8" t="n">
        <v>45242</v>
      </c>
      <c r="B309" s="12" t="s">
        <v>99</v>
      </c>
      <c r="C309" s="12" t="s">
        <v>109</v>
      </c>
      <c r="D309" s="12" t="s">
        <v>88</v>
      </c>
      <c r="E309" s="12" t="n">
        <v>1129</v>
      </c>
      <c r="F309" s="23" t="n">
        <v>180</v>
      </c>
      <c r="G309" s="17" t="s">
        <v>38</v>
      </c>
      <c r="H309" s="17"/>
      <c r="I309" s="23" t="n">
        <v>170</v>
      </c>
      <c r="J309" s="83" t="n">
        <v>764</v>
      </c>
      <c r="K309" s="63"/>
      <c r="M309" s="16" t="n">
        <v>45268</v>
      </c>
      <c r="N309" s="17" t="s">
        <v>104</v>
      </c>
      <c r="O309" s="17" t="s">
        <v>109</v>
      </c>
      <c r="P309" s="17" t="s">
        <v>56</v>
      </c>
      <c r="Q309" s="12" t="n">
        <v>1174</v>
      </c>
      <c r="R309" s="23" t="n">
        <v>220</v>
      </c>
      <c r="S309" s="17" t="s">
        <v>41</v>
      </c>
      <c r="T309" s="17"/>
      <c r="U309" s="23" t="n">
        <v>200</v>
      </c>
      <c r="V309" s="23"/>
      <c r="W309" s="80" t="n">
        <v>806</v>
      </c>
    </row>
    <row r="310" customFormat="false" ht="15" hidden="false" customHeight="false" outlineLevel="0" collapsed="false">
      <c r="A310" s="16" t="n">
        <v>45245</v>
      </c>
      <c r="B310" s="85" t="s">
        <v>122</v>
      </c>
      <c r="C310" s="86" t="s">
        <v>109</v>
      </c>
      <c r="D310" s="17" t="s">
        <v>160</v>
      </c>
      <c r="E310" s="12" t="n">
        <v>1132</v>
      </c>
      <c r="F310" s="23" t="n">
        <v>600</v>
      </c>
      <c r="G310" s="17" t="s">
        <v>38</v>
      </c>
      <c r="H310" s="17"/>
      <c r="I310" s="23" t="n">
        <v>580</v>
      </c>
      <c r="J310" s="87" t="n">
        <v>770</v>
      </c>
      <c r="M310" s="16" t="n">
        <v>45268</v>
      </c>
      <c r="N310" s="17" t="s">
        <v>99</v>
      </c>
      <c r="O310" s="17" t="s">
        <v>109</v>
      </c>
      <c r="P310" s="17" t="s">
        <v>88</v>
      </c>
      <c r="Q310" s="12" t="n">
        <v>1173</v>
      </c>
      <c r="R310" s="23" t="n">
        <v>180</v>
      </c>
      <c r="S310" s="17" t="s">
        <v>38</v>
      </c>
      <c r="T310" s="17"/>
      <c r="U310" s="23" t="n">
        <v>170</v>
      </c>
      <c r="V310" s="23"/>
      <c r="W310" s="80" t="n">
        <v>806</v>
      </c>
    </row>
    <row r="311" customFormat="false" ht="15" hidden="false" customHeight="false" outlineLevel="0" collapsed="false">
      <c r="A311" s="16" t="n">
        <v>45245</v>
      </c>
      <c r="B311" s="12" t="s">
        <v>144</v>
      </c>
      <c r="C311" s="17" t="s">
        <v>109</v>
      </c>
      <c r="D311" s="17" t="s">
        <v>88</v>
      </c>
      <c r="E311" s="12" t="n">
        <v>1134</v>
      </c>
      <c r="F311" s="23" t="n">
        <v>180</v>
      </c>
      <c r="G311" s="17" t="s">
        <v>45</v>
      </c>
      <c r="H311" s="17"/>
      <c r="I311" s="23" t="n">
        <v>180</v>
      </c>
      <c r="J311" s="87" t="n">
        <v>770</v>
      </c>
      <c r="M311" s="16" t="n">
        <v>45268</v>
      </c>
      <c r="N311" s="17" t="s">
        <v>186</v>
      </c>
      <c r="O311" s="17" t="s">
        <v>109</v>
      </c>
      <c r="P311" s="17" t="s">
        <v>88</v>
      </c>
      <c r="Q311" s="12" t="n">
        <v>1175</v>
      </c>
      <c r="R311" s="23" t="n">
        <v>180</v>
      </c>
      <c r="S311" s="17" t="s">
        <v>60</v>
      </c>
      <c r="T311" s="17"/>
      <c r="U311" s="23" t="n">
        <v>170</v>
      </c>
      <c r="V311" s="23"/>
      <c r="W311" s="80" t="n">
        <v>806</v>
      </c>
    </row>
    <row r="312" customFormat="false" ht="15" hidden="false" customHeight="false" outlineLevel="0" collapsed="false">
      <c r="A312" s="16" t="n">
        <v>45245</v>
      </c>
      <c r="B312" s="12" t="s">
        <v>99</v>
      </c>
      <c r="C312" s="17" t="s">
        <v>109</v>
      </c>
      <c r="D312" s="17" t="s">
        <v>88</v>
      </c>
      <c r="E312" s="12" t="n">
        <v>1136</v>
      </c>
      <c r="F312" s="23" t="n">
        <v>180</v>
      </c>
      <c r="G312" s="17" t="s">
        <v>38</v>
      </c>
      <c r="H312" s="17"/>
      <c r="I312" s="23" t="n">
        <v>180</v>
      </c>
      <c r="J312" s="87" t="n">
        <v>770</v>
      </c>
      <c r="M312" s="16" t="n">
        <v>45271</v>
      </c>
      <c r="N312" s="17" t="s">
        <v>79</v>
      </c>
      <c r="O312" s="17" t="s">
        <v>109</v>
      </c>
      <c r="P312" s="17" t="s">
        <v>91</v>
      </c>
      <c r="Q312" s="12" t="n">
        <v>1178</v>
      </c>
      <c r="R312" s="23" t="n">
        <v>200</v>
      </c>
      <c r="S312" s="17" t="s">
        <v>207</v>
      </c>
      <c r="T312" s="17" t="s">
        <v>206</v>
      </c>
      <c r="U312" s="23" t="n">
        <v>170</v>
      </c>
      <c r="V312" s="23" t="s">
        <v>209</v>
      </c>
      <c r="W312" s="80" t="n">
        <v>806</v>
      </c>
    </row>
    <row r="313" customFormat="false" ht="15" hidden="false" customHeight="false" outlineLevel="0" collapsed="false">
      <c r="A313" s="16" t="n">
        <v>45245</v>
      </c>
      <c r="B313" s="85" t="s">
        <v>210</v>
      </c>
      <c r="C313" s="17" t="s">
        <v>109</v>
      </c>
      <c r="D313" s="17" t="s">
        <v>88</v>
      </c>
      <c r="E313" s="12" t="n">
        <v>1133</v>
      </c>
      <c r="F313" s="23" t="n">
        <v>180</v>
      </c>
      <c r="G313" s="17" t="s">
        <v>50</v>
      </c>
      <c r="H313" s="17"/>
      <c r="I313" s="23" t="n">
        <v>180</v>
      </c>
      <c r="J313" s="87" t="n">
        <v>770</v>
      </c>
      <c r="M313" s="16" t="n">
        <v>45271</v>
      </c>
      <c r="N313" s="17" t="s">
        <v>111</v>
      </c>
      <c r="O313" s="17" t="s">
        <v>109</v>
      </c>
      <c r="P313" s="17" t="s">
        <v>91</v>
      </c>
      <c r="Q313" s="12" t="n">
        <v>1179</v>
      </c>
      <c r="R313" s="23" t="n">
        <v>200</v>
      </c>
      <c r="S313" s="17" t="s">
        <v>113</v>
      </c>
      <c r="T313" s="17" t="s">
        <v>206</v>
      </c>
      <c r="U313" s="23" t="n">
        <v>170</v>
      </c>
      <c r="V313" s="23" t="s">
        <v>209</v>
      </c>
      <c r="W313" s="80" t="n">
        <v>806</v>
      </c>
    </row>
    <row r="314" customFormat="false" ht="15" hidden="false" customHeight="false" outlineLevel="0" collapsed="false">
      <c r="A314" s="16" t="n">
        <v>45247</v>
      </c>
      <c r="B314" s="17" t="s">
        <v>121</v>
      </c>
      <c r="C314" s="17" t="s">
        <v>109</v>
      </c>
      <c r="D314" s="17" t="s">
        <v>88</v>
      </c>
      <c r="E314" s="12" t="n">
        <v>1139</v>
      </c>
      <c r="F314" s="23" t="n">
        <v>180</v>
      </c>
      <c r="G314" s="17" t="s">
        <v>50</v>
      </c>
      <c r="H314" s="17"/>
      <c r="I314" s="23" t="n">
        <v>170</v>
      </c>
      <c r="J314" s="87" t="n">
        <v>770</v>
      </c>
      <c r="M314" s="16" t="n">
        <v>45272</v>
      </c>
      <c r="N314" s="17" t="s">
        <v>170</v>
      </c>
      <c r="O314" s="17" t="s">
        <v>109</v>
      </c>
      <c r="P314" s="17" t="s">
        <v>88</v>
      </c>
      <c r="Q314" s="12" t="n">
        <v>1180</v>
      </c>
      <c r="R314" s="23" t="n">
        <v>180</v>
      </c>
      <c r="S314" s="17" t="s">
        <v>50</v>
      </c>
      <c r="T314" s="17"/>
      <c r="U314" s="23" t="n">
        <v>170</v>
      </c>
      <c r="V314" s="23"/>
      <c r="W314" s="80" t="n">
        <v>806</v>
      </c>
    </row>
    <row r="315" customFormat="false" ht="15" hidden="false" customHeight="false" outlineLevel="0" collapsed="false">
      <c r="A315" s="16" t="n">
        <v>45247</v>
      </c>
      <c r="B315" s="86" t="s">
        <v>144</v>
      </c>
      <c r="C315" s="17" t="s">
        <v>109</v>
      </c>
      <c r="D315" s="17" t="s">
        <v>88</v>
      </c>
      <c r="E315" s="12" t="n">
        <v>1139</v>
      </c>
      <c r="F315" s="23" t="n">
        <v>180</v>
      </c>
      <c r="G315" s="17" t="s">
        <v>24</v>
      </c>
      <c r="H315" s="17"/>
      <c r="I315" s="23" t="n">
        <v>170</v>
      </c>
      <c r="J315" s="87" t="n">
        <v>770</v>
      </c>
      <c r="M315" s="16" t="n">
        <v>45272</v>
      </c>
      <c r="N315" s="17" t="s">
        <v>111</v>
      </c>
      <c r="O315" s="17" t="s">
        <v>109</v>
      </c>
      <c r="P315" s="17" t="s">
        <v>88</v>
      </c>
      <c r="Q315" s="12" t="n">
        <v>1181</v>
      </c>
      <c r="R315" s="23" t="n">
        <v>180</v>
      </c>
      <c r="S315" s="17" t="s">
        <v>113</v>
      </c>
      <c r="T315" s="17"/>
      <c r="U315" s="23" t="n">
        <v>170</v>
      </c>
      <c r="V315" s="23"/>
      <c r="W315" s="80" t="n">
        <v>806</v>
      </c>
    </row>
    <row r="316" customFormat="false" ht="15" hidden="false" customHeight="false" outlineLevel="0" collapsed="false">
      <c r="A316" s="16" t="n">
        <v>45247</v>
      </c>
      <c r="B316" s="17" t="s">
        <v>183</v>
      </c>
      <c r="C316" s="17" t="s">
        <v>109</v>
      </c>
      <c r="D316" s="17" t="s">
        <v>88</v>
      </c>
      <c r="E316" s="12" t="n">
        <v>1141</v>
      </c>
      <c r="F316" s="23" t="n">
        <v>180</v>
      </c>
      <c r="G316" s="17" t="s">
        <v>45</v>
      </c>
      <c r="H316" s="17"/>
      <c r="I316" s="23" t="n">
        <v>170</v>
      </c>
      <c r="J316" s="87" t="n">
        <v>770</v>
      </c>
      <c r="M316" s="16" t="n">
        <v>45272</v>
      </c>
      <c r="N316" s="16" t="s">
        <v>170</v>
      </c>
      <c r="O316" s="16" t="s">
        <v>109</v>
      </c>
      <c r="P316" s="16" t="s">
        <v>208</v>
      </c>
      <c r="Q316" s="12" t="n">
        <v>14937</v>
      </c>
      <c r="R316" s="23" t="n">
        <v>600</v>
      </c>
      <c r="S316" s="16" t="s">
        <v>50</v>
      </c>
      <c r="T316" s="17"/>
      <c r="U316" s="23" t="n">
        <v>580</v>
      </c>
      <c r="V316" s="23"/>
      <c r="W316" s="80" t="n">
        <v>806</v>
      </c>
    </row>
    <row r="317" customFormat="false" ht="15" hidden="false" customHeight="false" outlineLevel="0" collapsed="false">
      <c r="A317" s="16" t="n">
        <v>45247</v>
      </c>
      <c r="B317" s="17" t="s">
        <v>122</v>
      </c>
      <c r="C317" s="17" t="s">
        <v>109</v>
      </c>
      <c r="D317" s="17" t="s">
        <v>91</v>
      </c>
      <c r="E317" s="12" t="n">
        <v>1140</v>
      </c>
      <c r="F317" s="23" t="n">
        <v>200</v>
      </c>
      <c r="G317" s="17" t="s">
        <v>123</v>
      </c>
      <c r="H317" s="17"/>
      <c r="I317" s="23" t="n">
        <v>180</v>
      </c>
      <c r="J317" s="87" t="n">
        <v>770</v>
      </c>
      <c r="M317" s="16" t="n">
        <v>45273</v>
      </c>
      <c r="N317" s="16" t="s">
        <v>111</v>
      </c>
      <c r="O317" s="16" t="s">
        <v>109</v>
      </c>
      <c r="P317" s="16" t="s">
        <v>88</v>
      </c>
      <c r="Q317" s="12" t="n">
        <v>1182</v>
      </c>
      <c r="R317" s="23" t="n">
        <v>180</v>
      </c>
      <c r="S317" s="16" t="s">
        <v>113</v>
      </c>
      <c r="T317" s="17"/>
      <c r="U317" s="23" t="n">
        <v>170</v>
      </c>
      <c r="V317" s="23"/>
      <c r="W317" s="80" t="n">
        <v>806</v>
      </c>
    </row>
    <row r="318" customFormat="false" ht="15" hidden="false" customHeight="false" outlineLevel="0" collapsed="false">
      <c r="A318" s="16" t="n">
        <v>45248</v>
      </c>
      <c r="B318" s="17" t="s">
        <v>116</v>
      </c>
      <c r="C318" s="17" t="s">
        <v>109</v>
      </c>
      <c r="D318" s="17" t="s">
        <v>56</v>
      </c>
      <c r="E318" s="17" t="n">
        <v>24702</v>
      </c>
      <c r="F318" s="23" t="n">
        <v>220</v>
      </c>
      <c r="G318" s="17" t="s">
        <v>31</v>
      </c>
      <c r="H318" s="17"/>
      <c r="I318" s="23" t="n">
        <v>200</v>
      </c>
      <c r="J318" s="87" t="n">
        <v>770</v>
      </c>
      <c r="M318" s="16" t="n">
        <v>45273</v>
      </c>
      <c r="N318" s="16" t="s">
        <v>115</v>
      </c>
      <c r="O318" s="16" t="s">
        <v>109</v>
      </c>
      <c r="P318" s="16" t="s">
        <v>88</v>
      </c>
      <c r="Q318" s="12" t="n">
        <v>1183</v>
      </c>
      <c r="R318" s="23" t="n">
        <v>180</v>
      </c>
      <c r="S318" s="16" t="s">
        <v>45</v>
      </c>
      <c r="T318" s="17"/>
      <c r="U318" s="23" t="n">
        <v>170</v>
      </c>
      <c r="V318" s="23"/>
      <c r="W318" s="80" t="n">
        <v>806</v>
      </c>
    </row>
    <row r="319" customFormat="false" ht="15" hidden="false" customHeight="false" outlineLevel="0" collapsed="false">
      <c r="A319" s="16" t="n">
        <v>45248</v>
      </c>
      <c r="B319" s="17" t="s">
        <v>99</v>
      </c>
      <c r="C319" s="17" t="s">
        <v>109</v>
      </c>
      <c r="D319" s="17" t="s">
        <v>56</v>
      </c>
      <c r="E319" s="17" t="n">
        <v>24702</v>
      </c>
      <c r="F319" s="23" t="n">
        <v>220</v>
      </c>
      <c r="G319" s="17" t="s">
        <v>38</v>
      </c>
      <c r="H319" s="17"/>
      <c r="I319" s="23" t="n">
        <v>200</v>
      </c>
      <c r="J319" s="87" t="n">
        <v>770</v>
      </c>
      <c r="M319" s="16" t="n">
        <v>45273</v>
      </c>
      <c r="N319" s="16" t="s">
        <v>211</v>
      </c>
      <c r="O319" s="16" t="s">
        <v>109</v>
      </c>
      <c r="P319" s="16" t="s">
        <v>208</v>
      </c>
      <c r="Q319" s="12" t="n">
        <v>14938</v>
      </c>
      <c r="R319" s="23" t="n">
        <v>600</v>
      </c>
      <c r="S319" s="16" t="s">
        <v>177</v>
      </c>
      <c r="T319" s="17"/>
      <c r="U319" s="23" t="n">
        <v>550</v>
      </c>
      <c r="V319" s="23"/>
      <c r="W319" s="80" t="n">
        <v>806</v>
      </c>
    </row>
    <row r="320" customFormat="false" ht="15" hidden="false" customHeight="false" outlineLevel="0" collapsed="false">
      <c r="A320" s="16" t="n">
        <v>45252</v>
      </c>
      <c r="B320" s="17" t="s">
        <v>121</v>
      </c>
      <c r="C320" s="17" t="s">
        <v>109</v>
      </c>
      <c r="D320" s="17" t="s">
        <v>88</v>
      </c>
      <c r="E320" s="53" t="n">
        <v>14926</v>
      </c>
      <c r="F320" s="23" t="n">
        <v>180</v>
      </c>
      <c r="G320" s="17" t="s">
        <v>45</v>
      </c>
      <c r="H320" s="17"/>
      <c r="I320" s="23" t="n">
        <v>170</v>
      </c>
      <c r="J320" s="88" t="n">
        <v>783</v>
      </c>
      <c r="M320" s="16" t="n">
        <v>45273</v>
      </c>
      <c r="N320" s="16" t="s">
        <v>116</v>
      </c>
      <c r="O320" s="16" t="s">
        <v>109</v>
      </c>
      <c r="P320" s="16" t="s">
        <v>208</v>
      </c>
      <c r="Q320" s="12" t="n">
        <v>14939</v>
      </c>
      <c r="R320" s="23" t="n">
        <v>600</v>
      </c>
      <c r="S320" s="16" t="s">
        <v>31</v>
      </c>
      <c r="T320" s="17"/>
      <c r="U320" s="23" t="n">
        <v>580</v>
      </c>
      <c r="V320" s="23"/>
      <c r="W320" s="80" t="n">
        <v>806</v>
      </c>
    </row>
    <row r="321" customFormat="false" ht="15" hidden="false" customHeight="false" outlineLevel="0" collapsed="false">
      <c r="A321" s="16" t="n">
        <v>45252</v>
      </c>
      <c r="B321" s="17" t="s">
        <v>159</v>
      </c>
      <c r="C321" s="17" t="s">
        <v>109</v>
      </c>
      <c r="D321" s="17" t="s">
        <v>160</v>
      </c>
      <c r="E321" s="53" t="n">
        <v>1144</v>
      </c>
      <c r="F321" s="23" t="n">
        <v>600</v>
      </c>
      <c r="G321" s="17" t="s">
        <v>161</v>
      </c>
      <c r="H321" s="17"/>
      <c r="I321" s="23" t="n">
        <v>550</v>
      </c>
      <c r="J321" s="89" t="n">
        <v>783</v>
      </c>
      <c r="M321" s="16" t="n">
        <v>45274</v>
      </c>
      <c r="N321" s="16" t="s">
        <v>111</v>
      </c>
      <c r="O321" s="16" t="s">
        <v>109</v>
      </c>
      <c r="P321" s="16" t="s">
        <v>91</v>
      </c>
      <c r="Q321" s="12" t="n">
        <v>1185</v>
      </c>
      <c r="R321" s="23" t="n">
        <v>200</v>
      </c>
      <c r="S321" s="16" t="s">
        <v>113</v>
      </c>
      <c r="T321" s="17" t="s">
        <v>206</v>
      </c>
      <c r="U321" s="23" t="n">
        <v>170</v>
      </c>
      <c r="V321" s="23"/>
      <c r="W321" s="80" t="n">
        <v>806</v>
      </c>
    </row>
    <row r="322" customFormat="false" ht="15" hidden="false" customHeight="false" outlineLevel="0" collapsed="false">
      <c r="A322" s="16" t="n">
        <v>45253</v>
      </c>
      <c r="B322" s="17" t="s">
        <v>144</v>
      </c>
      <c r="C322" s="17" t="s">
        <v>109</v>
      </c>
      <c r="D322" s="17" t="s">
        <v>88</v>
      </c>
      <c r="E322" s="53" t="n">
        <v>1145</v>
      </c>
      <c r="F322" s="23" t="n">
        <v>180</v>
      </c>
      <c r="G322" s="17" t="s">
        <v>24</v>
      </c>
      <c r="H322" s="17"/>
      <c r="I322" s="23" t="n">
        <v>170</v>
      </c>
      <c r="J322" s="89" t="n">
        <v>783</v>
      </c>
      <c r="M322" s="16" t="n">
        <v>45275</v>
      </c>
      <c r="N322" s="17" t="s">
        <v>115</v>
      </c>
      <c r="O322" s="17" t="s">
        <v>109</v>
      </c>
      <c r="P322" s="12" t="s">
        <v>88</v>
      </c>
      <c r="Q322" s="53" t="n">
        <v>1187</v>
      </c>
      <c r="R322" s="23" t="n">
        <v>180</v>
      </c>
      <c r="S322" s="17" t="s">
        <v>45</v>
      </c>
      <c r="T322" s="17"/>
      <c r="U322" s="23" t="n">
        <v>170</v>
      </c>
      <c r="V322" s="23"/>
      <c r="W322" s="17"/>
    </row>
    <row r="323" customFormat="false" ht="15" hidden="false" customHeight="false" outlineLevel="0" collapsed="false">
      <c r="A323" s="16" t="n">
        <v>45253</v>
      </c>
      <c r="B323" s="17" t="s">
        <v>79</v>
      </c>
      <c r="C323" s="17" t="s">
        <v>109</v>
      </c>
      <c r="D323" s="17" t="s">
        <v>88</v>
      </c>
      <c r="E323" s="53" t="n">
        <v>1145</v>
      </c>
      <c r="F323" s="23" t="n">
        <v>180</v>
      </c>
      <c r="G323" s="17" t="s">
        <v>33</v>
      </c>
      <c r="H323" s="17"/>
      <c r="I323" s="23" t="n">
        <v>170</v>
      </c>
      <c r="J323" s="89" t="n">
        <v>783</v>
      </c>
      <c r="M323" s="16" t="n">
        <v>45275</v>
      </c>
      <c r="N323" s="17" t="s">
        <v>111</v>
      </c>
      <c r="O323" s="17" t="s">
        <v>109</v>
      </c>
      <c r="P323" s="12" t="s">
        <v>88</v>
      </c>
      <c r="Q323" s="53" t="n">
        <v>1188</v>
      </c>
      <c r="R323" s="23" t="n">
        <v>180</v>
      </c>
      <c r="S323" s="17" t="s">
        <v>113</v>
      </c>
      <c r="T323" s="17"/>
      <c r="U323" s="23" t="n">
        <v>170</v>
      </c>
      <c r="V323" s="23"/>
      <c r="W323" s="17"/>
    </row>
    <row r="324" customFormat="false" ht="15" hidden="false" customHeight="false" outlineLevel="0" collapsed="false">
      <c r="A324" s="16" t="n">
        <v>45254</v>
      </c>
      <c r="B324" s="17" t="s">
        <v>79</v>
      </c>
      <c r="C324" s="17" t="s">
        <v>109</v>
      </c>
      <c r="D324" s="17" t="s">
        <v>56</v>
      </c>
      <c r="E324" s="53" t="n">
        <v>1148</v>
      </c>
      <c r="F324" s="23" t="n">
        <v>220</v>
      </c>
      <c r="G324" s="17" t="s">
        <v>33</v>
      </c>
      <c r="H324" s="17"/>
      <c r="I324" s="23" t="n">
        <v>200</v>
      </c>
      <c r="J324" s="89" t="n">
        <v>783</v>
      </c>
      <c r="M324" s="16" t="n">
        <v>45275</v>
      </c>
      <c r="N324" s="17" t="s">
        <v>99</v>
      </c>
      <c r="O324" s="17" t="s">
        <v>109</v>
      </c>
      <c r="P324" s="12" t="s">
        <v>88</v>
      </c>
      <c r="Q324" s="53" t="n">
        <v>1191</v>
      </c>
      <c r="R324" s="23" t="n">
        <v>180</v>
      </c>
      <c r="S324" s="17" t="s">
        <v>38</v>
      </c>
      <c r="T324" s="17"/>
      <c r="U324" s="23" t="n">
        <v>170</v>
      </c>
      <c r="V324" s="23"/>
      <c r="W324" s="17"/>
    </row>
    <row r="325" customFormat="false" ht="15" hidden="false" customHeight="false" outlineLevel="0" collapsed="false">
      <c r="A325" s="16" t="n">
        <v>45254</v>
      </c>
      <c r="B325" s="17" t="s">
        <v>122</v>
      </c>
      <c r="C325" s="17" t="s">
        <v>109</v>
      </c>
      <c r="D325" s="17" t="s">
        <v>91</v>
      </c>
      <c r="E325" s="53" t="n">
        <v>1149</v>
      </c>
      <c r="F325" s="23" t="n">
        <v>200</v>
      </c>
      <c r="G325" s="17" t="s">
        <v>123</v>
      </c>
      <c r="H325" s="17"/>
      <c r="I325" s="23" t="n">
        <v>180</v>
      </c>
      <c r="J325" s="89" t="n">
        <v>783</v>
      </c>
      <c r="M325" s="16" t="n">
        <v>45275</v>
      </c>
      <c r="N325" s="17" t="s">
        <v>144</v>
      </c>
      <c r="O325" s="17" t="s">
        <v>109</v>
      </c>
      <c r="P325" s="17" t="s">
        <v>96</v>
      </c>
      <c r="Q325" s="53" t="n">
        <v>1189</v>
      </c>
      <c r="R325" s="23" t="n">
        <v>350</v>
      </c>
      <c r="S325" s="17" t="s">
        <v>24</v>
      </c>
      <c r="T325" s="17"/>
      <c r="U325" s="23" t="n">
        <v>330</v>
      </c>
      <c r="V325" s="23"/>
      <c r="W325" s="17"/>
    </row>
    <row r="326" customFormat="false" ht="15" hidden="false" customHeight="false" outlineLevel="0" collapsed="false">
      <c r="A326" s="16" t="n">
        <v>45256</v>
      </c>
      <c r="B326" s="17" t="s">
        <v>79</v>
      </c>
      <c r="C326" s="17" t="s">
        <v>109</v>
      </c>
      <c r="D326" s="17" t="s">
        <v>180</v>
      </c>
      <c r="E326" s="53" t="s">
        <v>212</v>
      </c>
      <c r="F326" s="23" t="n">
        <v>600</v>
      </c>
      <c r="G326" s="17" t="s">
        <v>33</v>
      </c>
      <c r="H326" s="17"/>
      <c r="I326" s="23" t="n">
        <v>580</v>
      </c>
      <c r="J326" s="89" t="n">
        <v>783</v>
      </c>
      <c r="M326" s="16" t="n">
        <v>45275</v>
      </c>
      <c r="N326" s="17" t="s">
        <v>170</v>
      </c>
      <c r="O326" s="17" t="s">
        <v>109</v>
      </c>
      <c r="P326" s="17" t="s">
        <v>91</v>
      </c>
      <c r="Q326" s="53" t="n">
        <v>1190</v>
      </c>
      <c r="R326" s="23" t="n">
        <v>200</v>
      </c>
      <c r="S326" s="17" t="s">
        <v>50</v>
      </c>
      <c r="T326" s="17"/>
      <c r="U326" s="23" t="n">
        <v>180</v>
      </c>
      <c r="V326" s="23"/>
      <c r="W326" s="17"/>
    </row>
    <row r="327" customFormat="false" ht="15" hidden="false" customHeight="false" outlineLevel="0" collapsed="false">
      <c r="A327" s="16" t="n">
        <v>45257</v>
      </c>
      <c r="B327" s="17" t="s">
        <v>170</v>
      </c>
      <c r="C327" s="17" t="s">
        <v>109</v>
      </c>
      <c r="D327" s="17" t="s">
        <v>91</v>
      </c>
      <c r="E327" s="53" t="n">
        <v>24753</v>
      </c>
      <c r="F327" s="36" t="n">
        <v>200</v>
      </c>
      <c r="G327" s="17" t="s">
        <v>45</v>
      </c>
      <c r="H327" s="17" t="s">
        <v>213</v>
      </c>
      <c r="I327" s="23" t="n">
        <v>170</v>
      </c>
      <c r="J327" s="89" t="n">
        <v>783</v>
      </c>
      <c r="M327" s="16" t="n">
        <v>45278</v>
      </c>
      <c r="N327" s="17" t="s">
        <v>111</v>
      </c>
      <c r="O327" s="17" t="s">
        <v>109</v>
      </c>
      <c r="P327" s="17" t="s">
        <v>91</v>
      </c>
      <c r="Q327" s="53" t="n">
        <v>1194</v>
      </c>
      <c r="R327" s="23" t="n">
        <v>200</v>
      </c>
      <c r="S327" s="17" t="s">
        <v>58</v>
      </c>
      <c r="T327" s="17" t="s">
        <v>206</v>
      </c>
      <c r="U327" s="23" t="n">
        <v>180</v>
      </c>
      <c r="V327" s="23"/>
      <c r="W327" s="17"/>
    </row>
    <row r="328" customFormat="false" ht="15" hidden="false" customHeight="false" outlineLevel="0" collapsed="false">
      <c r="A328" s="16" t="n">
        <v>45258</v>
      </c>
      <c r="B328" s="17" t="s">
        <v>104</v>
      </c>
      <c r="C328" s="17" t="s">
        <v>109</v>
      </c>
      <c r="D328" s="17" t="s">
        <v>88</v>
      </c>
      <c r="E328" s="53" t="n">
        <v>1153</v>
      </c>
      <c r="F328" s="23" t="n">
        <v>180</v>
      </c>
      <c r="G328" s="17" t="s">
        <v>47</v>
      </c>
      <c r="H328" s="17"/>
      <c r="I328" s="23" t="n">
        <v>170</v>
      </c>
      <c r="J328" s="89" t="n">
        <v>783</v>
      </c>
      <c r="M328" s="16" t="n">
        <v>45279</v>
      </c>
      <c r="N328" s="17" t="s">
        <v>111</v>
      </c>
      <c r="O328" s="17" t="s">
        <v>109</v>
      </c>
      <c r="P328" s="17" t="s">
        <v>88</v>
      </c>
      <c r="Q328" s="53" t="n">
        <v>1197</v>
      </c>
      <c r="R328" s="23" t="n">
        <v>180</v>
      </c>
      <c r="S328" s="17" t="s">
        <v>113</v>
      </c>
      <c r="T328" s="17"/>
      <c r="U328" s="23" t="n">
        <v>170</v>
      </c>
      <c r="V328" s="23"/>
      <c r="W328" s="17"/>
    </row>
    <row r="329" customFormat="false" ht="15" hidden="false" customHeight="false" outlineLevel="0" collapsed="false">
      <c r="A329" s="16" t="n">
        <v>45258</v>
      </c>
      <c r="B329" s="17" t="s">
        <v>121</v>
      </c>
      <c r="C329" s="17" t="s">
        <v>109</v>
      </c>
      <c r="D329" s="17" t="s">
        <v>88</v>
      </c>
      <c r="E329" s="53" t="n">
        <v>1154</v>
      </c>
      <c r="F329" s="23" t="n">
        <v>180</v>
      </c>
      <c r="G329" s="17" t="s">
        <v>50</v>
      </c>
      <c r="H329" s="17"/>
      <c r="I329" s="23" t="n">
        <v>170</v>
      </c>
      <c r="J329" s="89" t="n">
        <v>783</v>
      </c>
      <c r="M329" s="16" t="n">
        <v>45279</v>
      </c>
      <c r="N329" s="17" t="s">
        <v>115</v>
      </c>
      <c r="O329" s="17" t="s">
        <v>109</v>
      </c>
      <c r="P329" s="17" t="s">
        <v>88</v>
      </c>
      <c r="Q329" s="90" t="n">
        <v>1196</v>
      </c>
      <c r="R329" s="23" t="n">
        <v>180</v>
      </c>
      <c r="S329" s="17" t="s">
        <v>45</v>
      </c>
      <c r="T329" s="17"/>
      <c r="U329" s="23" t="n">
        <v>170</v>
      </c>
      <c r="V329" s="23"/>
      <c r="W329" s="17"/>
    </row>
    <row r="330" customFormat="false" ht="15" hidden="false" customHeight="false" outlineLevel="0" collapsed="false">
      <c r="A330" s="16" t="n">
        <v>45259</v>
      </c>
      <c r="B330" s="17" t="s">
        <v>144</v>
      </c>
      <c r="C330" s="17" t="s">
        <v>109</v>
      </c>
      <c r="D330" s="17" t="s">
        <v>214</v>
      </c>
      <c r="E330" s="53" t="n">
        <v>14929</v>
      </c>
      <c r="F330" s="23" t="n">
        <v>600</v>
      </c>
      <c r="G330" s="17" t="s">
        <v>24</v>
      </c>
      <c r="H330" s="17"/>
      <c r="I330" s="23" t="n">
        <v>580</v>
      </c>
      <c r="J330" s="89" t="n">
        <v>783</v>
      </c>
      <c r="M330" s="16" t="s">
        <v>215</v>
      </c>
      <c r="N330" s="17" t="s">
        <v>116</v>
      </c>
      <c r="O330" s="17" t="s">
        <v>109</v>
      </c>
      <c r="P330" s="17" t="s">
        <v>216</v>
      </c>
      <c r="Q330" s="90" t="n">
        <v>22910</v>
      </c>
      <c r="R330" s="23" t="n">
        <v>600</v>
      </c>
      <c r="S330" s="17" t="s">
        <v>31</v>
      </c>
      <c r="T330" s="17"/>
      <c r="U330" s="23" t="n">
        <v>580</v>
      </c>
      <c r="V330" s="23"/>
      <c r="W330" s="17"/>
    </row>
    <row r="331" customFormat="false" ht="15" hidden="false" customHeight="false" outlineLevel="0" collapsed="false">
      <c r="A331" s="16" t="n">
        <v>45259</v>
      </c>
      <c r="B331" s="17" t="s">
        <v>122</v>
      </c>
      <c r="C331" s="17" t="s">
        <v>109</v>
      </c>
      <c r="D331" s="17" t="s">
        <v>214</v>
      </c>
      <c r="E331" s="53" t="n">
        <v>14928</v>
      </c>
      <c r="F331" s="23" t="n">
        <v>600</v>
      </c>
      <c r="G331" s="17" t="s">
        <v>123</v>
      </c>
      <c r="H331" s="17"/>
      <c r="I331" s="23" t="n">
        <v>580</v>
      </c>
      <c r="J331" s="89" t="n">
        <v>783</v>
      </c>
      <c r="M331" s="16"/>
      <c r="N331" s="17"/>
      <c r="O331" s="17"/>
      <c r="P331" s="17"/>
      <c r="Q331" s="9"/>
      <c r="R331" s="23"/>
      <c r="S331" s="17"/>
      <c r="T331" s="17"/>
      <c r="U331" s="23"/>
      <c r="V331" s="23"/>
      <c r="W331" s="17"/>
    </row>
    <row r="332" customFormat="false" ht="15" hidden="false" customHeight="false" outlineLevel="0" collapsed="false">
      <c r="A332" s="16" t="n">
        <v>45259</v>
      </c>
      <c r="B332" s="17" t="s">
        <v>121</v>
      </c>
      <c r="C332" s="17" t="s">
        <v>109</v>
      </c>
      <c r="D332" s="17" t="s">
        <v>214</v>
      </c>
      <c r="E332" s="53" t="n">
        <v>1155</v>
      </c>
      <c r="F332" s="23" t="n">
        <v>600</v>
      </c>
      <c r="G332" s="17" t="s">
        <v>50</v>
      </c>
      <c r="H332" s="17"/>
      <c r="I332" s="23" t="n">
        <v>580</v>
      </c>
      <c r="J332" s="89" t="n">
        <v>783</v>
      </c>
      <c r="M332" s="16" t="s">
        <v>217</v>
      </c>
      <c r="N332" s="17" t="s">
        <v>111</v>
      </c>
      <c r="O332" s="17" t="s">
        <v>109</v>
      </c>
      <c r="P332" s="17" t="s">
        <v>218</v>
      </c>
      <c r="Q332" s="90" t="n">
        <v>1199</v>
      </c>
      <c r="R332" s="23" t="n">
        <v>600</v>
      </c>
      <c r="S332" s="17" t="s">
        <v>113</v>
      </c>
      <c r="T332" s="17"/>
      <c r="U332" s="23" t="n">
        <v>580</v>
      </c>
      <c r="V332" s="23"/>
      <c r="W332" s="17"/>
    </row>
    <row r="333" customFormat="false" ht="15" hidden="false" customHeight="false" outlineLevel="0" collapsed="false">
      <c r="A333" s="16" t="n">
        <v>45260</v>
      </c>
      <c r="B333" s="17" t="s">
        <v>219</v>
      </c>
      <c r="C333" s="17" t="s">
        <v>109</v>
      </c>
      <c r="D333" s="17" t="s">
        <v>88</v>
      </c>
      <c r="E333" s="53" t="n">
        <v>1158</v>
      </c>
      <c r="F333" s="23" t="n">
        <v>180</v>
      </c>
      <c r="G333" s="17" t="s">
        <v>45</v>
      </c>
      <c r="H333" s="17"/>
      <c r="I333" s="23" t="n">
        <v>170</v>
      </c>
      <c r="J333" s="89" t="n">
        <v>783</v>
      </c>
      <c r="M333" s="16" t="s">
        <v>220</v>
      </c>
      <c r="N333" s="17" t="s">
        <v>104</v>
      </c>
      <c r="O333" s="17" t="s">
        <v>109</v>
      </c>
      <c r="P333" s="17" t="s">
        <v>88</v>
      </c>
      <c r="Q333" s="90" t="n">
        <v>1203</v>
      </c>
      <c r="R333" s="23" t="n">
        <v>180</v>
      </c>
      <c r="S333" s="17" t="s">
        <v>41</v>
      </c>
      <c r="T333" s="17"/>
      <c r="U333" s="23" t="n">
        <v>170</v>
      </c>
      <c r="V333" s="23"/>
      <c r="W333" s="17"/>
    </row>
    <row r="334" customFormat="false" ht="15" hidden="false" customHeight="false" outlineLevel="0" collapsed="false">
      <c r="A334" s="16" t="n">
        <v>45260</v>
      </c>
      <c r="B334" s="17" t="s">
        <v>221</v>
      </c>
      <c r="C334" s="17" t="s">
        <v>109</v>
      </c>
      <c r="D334" s="17" t="s">
        <v>160</v>
      </c>
      <c r="E334" s="53" t="n">
        <v>22781</v>
      </c>
      <c r="F334" s="23" t="n">
        <v>600</v>
      </c>
      <c r="G334" s="17" t="s">
        <v>222</v>
      </c>
      <c r="H334" s="17"/>
      <c r="I334" s="23" t="n">
        <v>550</v>
      </c>
      <c r="J334" s="89" t="n">
        <v>783</v>
      </c>
      <c r="M334" s="16" t="s">
        <v>220</v>
      </c>
      <c r="N334" s="17" t="s">
        <v>90</v>
      </c>
      <c r="O334" s="17" t="s">
        <v>109</v>
      </c>
      <c r="P334" s="17" t="s">
        <v>88</v>
      </c>
      <c r="Q334" s="90" t="n">
        <v>1205</v>
      </c>
      <c r="R334" s="23" t="n">
        <v>180</v>
      </c>
      <c r="S334" s="17" t="s">
        <v>55</v>
      </c>
      <c r="T334" s="17"/>
      <c r="U334" s="23" t="n">
        <v>170</v>
      </c>
      <c r="V334" s="23"/>
      <c r="W334" s="17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23"/>
      <c r="G335" s="17"/>
      <c r="H335" s="17"/>
      <c r="I335" s="23"/>
      <c r="J335" s="17"/>
      <c r="M335" s="16" t="s">
        <v>220</v>
      </c>
      <c r="N335" s="17" t="s">
        <v>144</v>
      </c>
      <c r="O335" s="17" t="s">
        <v>109</v>
      </c>
      <c r="P335" s="17" t="s">
        <v>88</v>
      </c>
      <c r="Q335" s="90" t="n">
        <v>1206</v>
      </c>
      <c r="R335" s="23" t="n">
        <v>180</v>
      </c>
      <c r="S335" s="17" t="s">
        <v>24</v>
      </c>
      <c r="T335" s="17"/>
      <c r="U335" s="23" t="n">
        <v>170</v>
      </c>
      <c r="V335" s="23"/>
      <c r="W335" s="17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23"/>
      <c r="G336" s="17"/>
      <c r="H336" s="17"/>
      <c r="I336" s="23"/>
      <c r="J336" s="17"/>
      <c r="M336" s="16" t="s">
        <v>223</v>
      </c>
      <c r="N336" s="17" t="s">
        <v>116</v>
      </c>
      <c r="O336" s="17" t="s">
        <v>109</v>
      </c>
      <c r="P336" s="17" t="s">
        <v>91</v>
      </c>
      <c r="Q336" s="90" t="n">
        <v>1208</v>
      </c>
      <c r="R336" s="23" t="n">
        <v>200</v>
      </c>
      <c r="S336" s="17" t="s">
        <v>31</v>
      </c>
      <c r="T336" s="17"/>
      <c r="U336" s="23" t="n">
        <v>180</v>
      </c>
      <c r="V336" s="23"/>
      <c r="W336" s="17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23"/>
      <c r="G337" s="17"/>
      <c r="H337" s="17"/>
      <c r="I337" s="23"/>
      <c r="J337" s="17"/>
      <c r="M337" s="16" t="s">
        <v>223</v>
      </c>
      <c r="N337" s="17" t="s">
        <v>135</v>
      </c>
      <c r="O337" s="17" t="s">
        <v>109</v>
      </c>
      <c r="P337" s="17" t="s">
        <v>91</v>
      </c>
      <c r="Q337" s="90" t="n">
        <v>1209</v>
      </c>
      <c r="R337" s="23" t="n">
        <v>200</v>
      </c>
      <c r="S337" s="17" t="s">
        <v>137</v>
      </c>
      <c r="T337" s="17"/>
      <c r="U337" s="23" t="n">
        <v>180</v>
      </c>
      <c r="V337" s="23"/>
      <c r="W337" s="17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23"/>
      <c r="G338" s="17"/>
      <c r="H338" s="17"/>
      <c r="I338" s="23"/>
      <c r="J338" s="17"/>
      <c r="M338" s="16" t="s">
        <v>224</v>
      </c>
      <c r="N338" s="17" t="s">
        <v>126</v>
      </c>
      <c r="O338" s="17" t="s">
        <v>109</v>
      </c>
      <c r="P338" s="17" t="s">
        <v>180</v>
      </c>
      <c r="Q338" s="17" t="n">
        <v>22943</v>
      </c>
      <c r="R338" s="23" t="n">
        <v>600</v>
      </c>
      <c r="S338" s="17" t="s">
        <v>38</v>
      </c>
      <c r="T338" s="17"/>
      <c r="U338" s="23" t="n">
        <v>580</v>
      </c>
      <c r="V338" s="23"/>
      <c r="W338" s="17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23"/>
      <c r="G339" s="17"/>
      <c r="H339" s="17"/>
      <c r="I339" s="23"/>
      <c r="J339" s="17"/>
      <c r="M339" s="16" t="s">
        <v>224</v>
      </c>
      <c r="N339" s="17" t="s">
        <v>79</v>
      </c>
      <c r="O339" s="17" t="s">
        <v>109</v>
      </c>
      <c r="P339" s="17" t="s">
        <v>180</v>
      </c>
      <c r="Q339" s="17" t="n">
        <v>22940</v>
      </c>
      <c r="R339" s="23" t="n">
        <v>600</v>
      </c>
      <c r="S339" s="17" t="s">
        <v>33</v>
      </c>
      <c r="T339" s="17"/>
      <c r="U339" s="23" t="n">
        <v>580</v>
      </c>
      <c r="V339" s="23"/>
      <c r="W339" s="17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23"/>
      <c r="G340" s="17"/>
      <c r="H340" s="17"/>
      <c r="I340" s="23"/>
      <c r="J340" s="17"/>
      <c r="M340" s="16" t="s">
        <v>224</v>
      </c>
      <c r="N340" s="17" t="s">
        <v>111</v>
      </c>
      <c r="O340" s="17" t="s">
        <v>109</v>
      </c>
      <c r="P340" s="17" t="s">
        <v>88</v>
      </c>
      <c r="Q340" s="17" t="n">
        <v>1210</v>
      </c>
      <c r="R340" s="23" t="n">
        <v>180</v>
      </c>
      <c r="S340" s="17" t="s">
        <v>113</v>
      </c>
      <c r="T340" s="17"/>
      <c r="U340" s="23" t="n">
        <v>170</v>
      </c>
      <c r="V340" s="23"/>
      <c r="W340" s="17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23"/>
      <c r="G341" s="17"/>
      <c r="H341" s="17"/>
      <c r="I341" s="23"/>
      <c r="J341" s="17"/>
      <c r="M341" s="16" t="s">
        <v>225</v>
      </c>
      <c r="N341" s="17" t="s">
        <v>116</v>
      </c>
      <c r="O341" s="17" t="s">
        <v>109</v>
      </c>
      <c r="P341" s="17" t="s">
        <v>133</v>
      </c>
      <c r="Q341" s="17"/>
      <c r="R341" s="23" t="n">
        <v>600</v>
      </c>
      <c r="S341" s="17" t="s">
        <v>31</v>
      </c>
      <c r="T341" s="17"/>
      <c r="U341" s="23" t="n">
        <v>580</v>
      </c>
      <c r="V341" s="23"/>
      <c r="W341" s="17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23"/>
      <c r="G342" s="17"/>
      <c r="H342" s="17"/>
      <c r="I342" s="23"/>
      <c r="J342" s="17"/>
      <c r="M342" s="16" t="s">
        <v>226</v>
      </c>
      <c r="N342" s="17" t="s">
        <v>144</v>
      </c>
      <c r="O342" s="17" t="s">
        <v>109</v>
      </c>
      <c r="P342" s="17" t="s">
        <v>88</v>
      </c>
      <c r="Q342" s="17"/>
      <c r="R342" s="23" t="n">
        <v>180</v>
      </c>
      <c r="S342" s="17" t="s">
        <v>24</v>
      </c>
      <c r="T342" s="17"/>
      <c r="U342" s="23" t="n">
        <v>170</v>
      </c>
      <c r="V342" s="23"/>
      <c r="W342" s="17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23"/>
      <c r="G343" s="17"/>
      <c r="H343" s="17"/>
      <c r="I343" s="17"/>
      <c r="J343" s="17"/>
      <c r="M343" s="16" t="s">
        <v>226</v>
      </c>
      <c r="N343" s="17" t="s">
        <v>115</v>
      </c>
      <c r="O343" s="17" t="s">
        <v>109</v>
      </c>
      <c r="P343" s="17" t="s">
        <v>218</v>
      </c>
      <c r="Q343" s="17"/>
      <c r="R343" s="23" t="n">
        <v>600</v>
      </c>
      <c r="S343" s="17" t="s">
        <v>45</v>
      </c>
      <c r="T343" s="17"/>
      <c r="U343" s="23" t="n">
        <v>580</v>
      </c>
      <c r="V343" s="23"/>
      <c r="W343" s="17"/>
    </row>
    <row r="344" customFormat="false" ht="15" hidden="false" customHeight="false" outlineLevel="0" collapsed="false">
      <c r="A344" s="1"/>
      <c r="E344" s="21" t="s">
        <v>13</v>
      </c>
      <c r="F344" s="22" t="n">
        <f aca="false">SUM(F296:F343)</f>
        <v>11040</v>
      </c>
      <c r="G344" s="23"/>
      <c r="H344" s="23"/>
      <c r="I344" s="25" t="n">
        <f aca="false">SUM(I296:I343)</f>
        <v>10440</v>
      </c>
      <c r="M344" s="16" t="s">
        <v>227</v>
      </c>
      <c r="N344" s="17" t="s">
        <v>111</v>
      </c>
      <c r="O344" s="17" t="s">
        <v>109</v>
      </c>
      <c r="P344" s="17" t="s">
        <v>88</v>
      </c>
      <c r="Q344" s="17"/>
      <c r="R344" s="23" t="n">
        <v>180</v>
      </c>
      <c r="S344" s="17" t="s">
        <v>113</v>
      </c>
      <c r="T344" s="17"/>
      <c r="U344" s="17" t="n">
        <v>170</v>
      </c>
      <c r="V344" s="17"/>
      <c r="W344" s="17"/>
    </row>
    <row r="345" customFormat="false" ht="15" hidden="false" customHeight="false" outlineLevel="0" collapsed="false">
      <c r="A345" s="1"/>
      <c r="E345" s="21" t="s">
        <v>16</v>
      </c>
      <c r="F345" s="22" t="n">
        <f aca="false">F344*0.99</f>
        <v>10929.6</v>
      </c>
      <c r="M345" s="1"/>
      <c r="Q345" s="21" t="s">
        <v>13</v>
      </c>
      <c r="R345" s="22" t="n">
        <f aca="false">SUM(R297:R344)</f>
        <v>13630</v>
      </c>
      <c r="S345" s="23"/>
      <c r="T345" s="23"/>
      <c r="U345" s="25" t="n">
        <f aca="false">SUM(U297:U344)</f>
        <v>12830</v>
      </c>
      <c r="V345" s="65"/>
    </row>
    <row r="346" customFormat="false" ht="15" hidden="false" customHeight="false" outlineLevel="0" collapsed="false">
      <c r="E346" s="26" t="s">
        <v>17</v>
      </c>
      <c r="F346" s="26"/>
      <c r="G346" s="26"/>
      <c r="H346" s="26"/>
      <c r="I346" s="27" t="n">
        <f aca="false">F345-I344</f>
        <v>489.6</v>
      </c>
      <c r="M346" s="1"/>
      <c r="Q346" s="21" t="s">
        <v>16</v>
      </c>
      <c r="R346" s="22" t="n">
        <f aca="false">R345*0.99</f>
        <v>13493.7</v>
      </c>
    </row>
    <row r="347" customFormat="false" ht="15" hidden="false" customHeight="false" outlineLevel="0" collapsed="false">
      <c r="Q347" s="26" t="s">
        <v>17</v>
      </c>
      <c r="R347" s="26"/>
      <c r="S347" s="26"/>
      <c r="T347" s="26"/>
      <c r="U347" s="27" t="n">
        <f aca="false">R346-U345</f>
        <v>663.700000000001</v>
      </c>
      <c r="V347" s="66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59" t="s">
        <v>203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283</v>
      </c>
      <c r="J2" s="5" t="s">
        <v>496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477</v>
      </c>
      <c r="T2" s="260" t="s">
        <v>11</v>
      </c>
      <c r="U2" s="5" t="s">
        <v>496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251"/>
      <c r="T3" s="17"/>
      <c r="U3" s="251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251"/>
      <c r="T4" s="17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251"/>
      <c r="T5" s="17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251"/>
      <c r="T6" s="17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17"/>
      <c r="I7" s="251"/>
      <c r="J7" s="251"/>
      <c r="L7" s="16"/>
      <c r="M7" s="17"/>
      <c r="N7" s="17"/>
      <c r="O7" s="17"/>
      <c r="P7" s="17"/>
      <c r="Q7" s="17"/>
      <c r="R7" s="251"/>
      <c r="S7" s="251"/>
      <c r="T7" s="17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SUM(S3:S23)</f>
        <v>0</v>
      </c>
      <c r="T24" s="22" t="n">
        <f aca="false">R25-S24</f>
        <v>0</v>
      </c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T24-U24</f>
        <v>0</v>
      </c>
    </row>
    <row r="30" customFormat="false" ht="23.25" hidden="false" customHeight="false" outlineLevel="0" collapsed="false">
      <c r="C30" s="259" t="s">
        <v>498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477</v>
      </c>
      <c r="I31" s="260" t="s">
        <v>283</v>
      </c>
      <c r="J31" s="5" t="s">
        <v>496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477</v>
      </c>
      <c r="T31" s="260" t="s">
        <v>283</v>
      </c>
      <c r="U31" s="5" t="s">
        <v>496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477</v>
      </c>
      <c r="I60" s="260" t="s">
        <v>283</v>
      </c>
      <c r="J60" s="5" t="s">
        <v>496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477</v>
      </c>
      <c r="T60" s="260" t="s">
        <v>283</v>
      </c>
      <c r="U60" s="5" t="s">
        <v>496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251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2" t="s">
        <v>16</v>
      </c>
      <c r="R83" s="22" t="n">
        <f aca="false">R82*0.99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477</v>
      </c>
      <c r="I88" s="260" t="s">
        <v>283</v>
      </c>
      <c r="J88" s="5" t="s">
        <v>496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477</v>
      </c>
      <c r="T88" s="260" t="s">
        <v>283</v>
      </c>
      <c r="U88" s="5" t="s">
        <v>496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251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251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251"/>
      <c r="U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R110*0.99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477</v>
      </c>
      <c r="I116" s="260" t="s">
        <v>283</v>
      </c>
      <c r="J116" s="5" t="s">
        <v>496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477</v>
      </c>
      <c r="T116" s="260" t="s">
        <v>283</v>
      </c>
      <c r="U116" s="5" t="s">
        <v>496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17"/>
      <c r="G117" s="251"/>
      <c r="H117" s="251"/>
      <c r="I117" s="251"/>
      <c r="J117" s="251"/>
      <c r="L117" s="16"/>
      <c r="M117" s="17"/>
      <c r="N117" s="17"/>
      <c r="O117" s="17"/>
      <c r="P117" s="17"/>
      <c r="Q117" s="17"/>
      <c r="R117" s="251"/>
      <c r="S117" s="251"/>
      <c r="T117" s="251"/>
      <c r="U117" s="251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251"/>
      <c r="H118" s="251"/>
      <c r="I118" s="251"/>
      <c r="J118" s="251"/>
      <c r="L118" s="16"/>
      <c r="M118" s="17"/>
      <c r="N118" s="17"/>
      <c r="O118" s="17"/>
      <c r="P118" s="17"/>
      <c r="Q118" s="17"/>
      <c r="R118" s="251"/>
      <c r="S118" s="251"/>
      <c r="T118" s="251"/>
      <c r="U118" s="251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251"/>
      <c r="H119" s="251"/>
      <c r="I119" s="251"/>
      <c r="J119" s="251"/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51"/>
      <c r="H120" s="251"/>
      <c r="I120" s="251"/>
      <c r="J120" s="251"/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51"/>
      <c r="H121" s="251"/>
      <c r="I121" s="251"/>
      <c r="J121" s="251"/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0</v>
      </c>
      <c r="H138" s="22" t="n">
        <f aca="false">SUM(H131:H137)</f>
        <v>0</v>
      </c>
      <c r="I138" s="22"/>
      <c r="J138" s="22" t="n">
        <f aca="false">SUM(J117:J137)</f>
        <v>0</v>
      </c>
      <c r="Q138" s="22" t="s">
        <v>13</v>
      </c>
      <c r="R138" s="22" t="n">
        <f aca="false">SUM(R117:R137)</f>
        <v>0</v>
      </c>
      <c r="S138" s="22" t="n">
        <f aca="false">SUM(S131:S137)</f>
        <v>0</v>
      </c>
      <c r="T138" s="22"/>
      <c r="U138" s="22" t="n">
        <f aca="false">SUM(U117:U137)</f>
        <v>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0</v>
      </c>
      <c r="H139" s="19"/>
      <c r="I139" s="19"/>
      <c r="J139" s="19"/>
      <c r="Q139" s="22" t="s">
        <v>16</v>
      </c>
      <c r="R139" s="22" t="n">
        <f aca="false">R138*0.99</f>
        <v>0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0</v>
      </c>
      <c r="Q140" s="26" t="s">
        <v>17</v>
      </c>
      <c r="R140" s="26"/>
      <c r="S140" s="26"/>
      <c r="T140" s="261"/>
      <c r="U140" s="211" t="n">
        <f aca="false">R139-U138</f>
        <v>0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477</v>
      </c>
      <c r="I144" s="260" t="s">
        <v>283</v>
      </c>
      <c r="J144" s="5" t="s">
        <v>496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477</v>
      </c>
      <c r="T144" s="260" t="s">
        <v>283</v>
      </c>
      <c r="U144" s="5" t="s">
        <v>496</v>
      </c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17"/>
      <c r="G145" s="251"/>
      <c r="H145" s="251"/>
      <c r="I145" s="251"/>
      <c r="J145" s="251"/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0</v>
      </c>
      <c r="H166" s="22" t="n">
        <f aca="false">SUM(H159:H165)</f>
        <v>0</v>
      </c>
      <c r="I166" s="22"/>
      <c r="J166" s="22" t="n">
        <f aca="false">SUM(J145:J165)</f>
        <v>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0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0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14" colorId="64" zoomScale="80" zoomScaleNormal="80" zoomScalePageLayoutView="100" workbookViewId="0">
      <selection pane="topLeft" activeCell="L168" activeCellId="0" sqref="L168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8"/>
  </cols>
  <sheetData>
    <row r="1" customFormat="false" ht="27" hidden="false" customHeight="false" outlineLevel="0" collapsed="false">
      <c r="C1" s="287" t="s">
        <v>0</v>
      </c>
      <c r="D1" s="287"/>
      <c r="E1" s="287"/>
      <c r="F1" s="288"/>
      <c r="L1" s="287" t="s">
        <v>1</v>
      </c>
      <c r="M1" s="287"/>
      <c r="N1" s="287"/>
      <c r="O1" s="288"/>
    </row>
    <row r="2" customFormat="false" ht="27" hidden="false" customHeight="false" outlineLevel="0" collapsed="false">
      <c r="C2" s="287"/>
      <c r="D2" s="287"/>
      <c r="E2" s="287"/>
      <c r="F2" s="288"/>
      <c r="L2" s="287"/>
      <c r="M2" s="287"/>
      <c r="N2" s="287"/>
      <c r="O2" s="288"/>
    </row>
    <row r="3" customFormat="false" ht="27" hidden="false" customHeight="false" outlineLevel="0" collapsed="false">
      <c r="C3" s="289"/>
      <c r="D3" s="289"/>
      <c r="E3" s="288"/>
      <c r="F3" s="288"/>
      <c r="L3" s="289"/>
      <c r="M3" s="289"/>
      <c r="N3" s="288"/>
      <c r="O3" s="288"/>
    </row>
    <row r="4" customFormat="false" ht="15" hidden="false" customHeight="false" outlineLevel="0" collapsed="false">
      <c r="B4" s="5" t="s">
        <v>613</v>
      </c>
      <c r="C4" s="53" t="s">
        <v>614</v>
      </c>
      <c r="D4" s="53" t="s">
        <v>615</v>
      </c>
      <c r="E4" s="53" t="s">
        <v>617</v>
      </c>
      <c r="F4" s="53" t="s">
        <v>618</v>
      </c>
      <c r="G4" s="53" t="s">
        <v>616</v>
      </c>
      <c r="H4" s="53"/>
      <c r="K4" s="5" t="s">
        <v>613</v>
      </c>
      <c r="L4" s="53" t="s">
        <v>614</v>
      </c>
      <c r="M4" s="53" t="s">
        <v>615</v>
      </c>
      <c r="N4" s="53" t="s">
        <v>617</v>
      </c>
      <c r="O4" s="53" t="s">
        <v>618</v>
      </c>
      <c r="P4" s="53" t="s">
        <v>616</v>
      </c>
      <c r="Q4" s="53"/>
    </row>
    <row r="5" customFormat="false" ht="15" hidden="false" customHeight="false" outlineLevel="0" collapsed="false">
      <c r="B5" s="17" t="s">
        <v>104</v>
      </c>
      <c r="C5" s="19" t="n">
        <v>20</v>
      </c>
      <c r="D5" s="17" t="n">
        <v>3</v>
      </c>
      <c r="E5" s="19" t="n">
        <v>30</v>
      </c>
      <c r="F5" s="19" t="n">
        <f aca="false">D5*E5</f>
        <v>90</v>
      </c>
      <c r="G5" s="19" t="n">
        <f aca="false">C5+F5</f>
        <v>110</v>
      </c>
      <c r="H5" s="17"/>
      <c r="K5" s="17" t="s">
        <v>104</v>
      </c>
      <c r="L5" s="19" t="n">
        <v>20</v>
      </c>
      <c r="M5" s="17" t="n">
        <v>3</v>
      </c>
      <c r="N5" s="19" t="n">
        <v>30</v>
      </c>
      <c r="O5" s="19" t="n">
        <f aca="false">'[1]MARCELO ABRIL'!$C$116</f>
        <v>110</v>
      </c>
      <c r="P5" s="19" t="n">
        <f aca="false">'[1]MARCELO ABRIL'!$C$116</f>
        <v>110</v>
      </c>
      <c r="Q5" s="17"/>
    </row>
    <row r="6" customFormat="false" ht="15" hidden="false" customHeight="false" outlineLevel="0" collapsed="false">
      <c r="B6" s="17" t="s">
        <v>633</v>
      </c>
      <c r="C6" s="19"/>
      <c r="D6" s="17"/>
      <c r="E6" s="19"/>
      <c r="F6" s="19" t="n">
        <f aca="false">D6*E6</f>
        <v>0</v>
      </c>
      <c r="G6" s="19" t="n">
        <f aca="false">C6+F6</f>
        <v>0</v>
      </c>
      <c r="H6" s="17"/>
      <c r="K6" s="17" t="s">
        <v>633</v>
      </c>
      <c r="L6" s="19"/>
      <c r="M6" s="17"/>
      <c r="N6" s="19"/>
      <c r="O6" s="19"/>
      <c r="P6" s="19" t="n">
        <f aca="false">N6+L6</f>
        <v>0</v>
      </c>
      <c r="Q6" s="17"/>
    </row>
    <row r="7" customFormat="false" ht="15" hidden="false" customHeight="false" outlineLevel="0" collapsed="false">
      <c r="B7" s="17" t="s">
        <v>240</v>
      </c>
      <c r="C7" s="19" t="n">
        <v>20</v>
      </c>
      <c r="D7" s="17" t="n">
        <v>1</v>
      </c>
      <c r="E7" s="19" t="n">
        <v>30</v>
      </c>
      <c r="F7" s="19" t="n">
        <f aca="false">D7*E7</f>
        <v>30</v>
      </c>
      <c r="G7" s="19" t="n">
        <f aca="false">C7+F7</f>
        <v>50</v>
      </c>
      <c r="H7" s="17"/>
      <c r="K7" s="17" t="s">
        <v>240</v>
      </c>
      <c r="L7" s="19"/>
      <c r="M7" s="17" t="n">
        <v>1</v>
      </c>
      <c r="N7" s="19"/>
      <c r="O7" s="19" t="n">
        <f aca="false">'[1]MILTON ABRIL'!$C$116</f>
        <v>0</v>
      </c>
      <c r="P7" s="19" t="n">
        <f aca="false">'[1]MILTON ABRIL'!$C$111</f>
        <v>50</v>
      </c>
      <c r="Q7" s="17"/>
    </row>
    <row r="8" customFormat="false" ht="15" hidden="false" customHeight="false" outlineLevel="0" collapsed="false">
      <c r="B8" s="17" t="s">
        <v>186</v>
      </c>
      <c r="C8" s="19" t="n">
        <v>20</v>
      </c>
      <c r="D8" s="17" t="n">
        <v>2</v>
      </c>
      <c r="E8" s="19" t="n">
        <v>30</v>
      </c>
      <c r="F8" s="19" t="n">
        <f aca="false">D8*E8</f>
        <v>60</v>
      </c>
      <c r="G8" s="19" t="n">
        <v>80</v>
      </c>
      <c r="H8" s="17"/>
      <c r="K8" s="17" t="s">
        <v>186</v>
      </c>
      <c r="L8" s="19"/>
      <c r="M8" s="17" t="n">
        <v>2</v>
      </c>
      <c r="N8" s="19"/>
      <c r="O8" s="19" t="n">
        <f aca="false">'[1]JUAN ABRIL'!$C$116</f>
        <v>0</v>
      </c>
      <c r="P8" s="19" t="n">
        <f aca="false">'[1]JUAN ABRIL'!$C$113</f>
        <v>80</v>
      </c>
      <c r="Q8" s="17"/>
    </row>
    <row r="9" customFormat="false" ht="15" hidden="false" customHeight="false" outlineLevel="0" collapsed="false">
      <c r="B9" s="17" t="s">
        <v>173</v>
      </c>
      <c r="C9" s="19" t="n">
        <v>20</v>
      </c>
      <c r="D9" s="17" t="n">
        <v>2</v>
      </c>
      <c r="E9" s="19" t="n">
        <v>30</v>
      </c>
      <c r="F9" s="19" t="n">
        <f aca="false">D9*E9</f>
        <v>60</v>
      </c>
      <c r="G9" s="19" t="n">
        <f aca="false">C9+F9</f>
        <v>80</v>
      </c>
      <c r="H9" s="17"/>
      <c r="K9" s="17" t="s">
        <v>173</v>
      </c>
      <c r="L9" s="19" t="n">
        <v>20</v>
      </c>
      <c r="M9" s="17" t="n">
        <v>2</v>
      </c>
      <c r="N9" s="19" t="n">
        <v>30</v>
      </c>
      <c r="O9" s="19" t="n">
        <v>60</v>
      </c>
      <c r="P9" s="19" t="n">
        <f aca="false">'[1]Jaime Abril '!$C$115</f>
        <v>80</v>
      </c>
      <c r="Q9" s="17"/>
    </row>
    <row r="10" customFormat="false" ht="15" hidden="false" customHeight="false" outlineLevel="0" collapsed="false">
      <c r="B10" s="17" t="s">
        <v>111</v>
      </c>
      <c r="C10" s="19" t="n">
        <v>40</v>
      </c>
      <c r="D10" s="17" t="n">
        <v>1</v>
      </c>
      <c r="E10" s="19" t="n">
        <v>30</v>
      </c>
      <c r="F10" s="19" t="n">
        <f aca="false">D10*E10</f>
        <v>30</v>
      </c>
      <c r="G10" s="19" t="n">
        <f aca="false">C10+F10</f>
        <v>70</v>
      </c>
      <c r="H10" s="17"/>
      <c r="K10" s="17" t="s">
        <v>111</v>
      </c>
      <c r="L10" s="19"/>
      <c r="M10" s="17" t="n">
        <v>1</v>
      </c>
      <c r="N10" s="19"/>
      <c r="O10" s="19" t="n">
        <f aca="false">'[1]CRISTIAN ABRIL'!$C$116</f>
        <v>50</v>
      </c>
      <c r="P10" s="19" t="n">
        <f aca="false">'[1]CRISTIAN ABRIL'!$C$116</f>
        <v>50</v>
      </c>
      <c r="Q10" s="17"/>
    </row>
    <row r="11" customFormat="false" ht="15" hidden="false" customHeight="false" outlineLevel="0" collapsed="false">
      <c r="B11" s="17" t="s">
        <v>624</v>
      </c>
      <c r="C11" s="19" t="n">
        <v>20</v>
      </c>
      <c r="D11" s="17" t="n">
        <v>1</v>
      </c>
      <c r="E11" s="19" t="n">
        <v>30</v>
      </c>
      <c r="F11" s="19" t="n">
        <f aca="false">D11*E11</f>
        <v>30</v>
      </c>
      <c r="G11" s="19" t="n">
        <f aca="false">C11+F11</f>
        <v>50</v>
      </c>
      <c r="H11" s="17"/>
      <c r="K11" s="17" t="s">
        <v>624</v>
      </c>
      <c r="L11" s="19"/>
      <c r="M11" s="17" t="n">
        <v>1</v>
      </c>
      <c r="N11" s="19"/>
      <c r="O11" s="19" t="n">
        <f aca="false">'[1]MAELO ABRIL'!$C$116</f>
        <v>0</v>
      </c>
      <c r="P11" s="19" t="n">
        <f aca="false">'[1]MAELO ABRIL'!$C$112</f>
        <v>50</v>
      </c>
      <c r="Q11" s="17"/>
    </row>
    <row r="12" customFormat="false" ht="15" hidden="false" customHeight="false" outlineLevel="0" collapsed="false">
      <c r="B12" s="17" t="s">
        <v>625</v>
      </c>
      <c r="C12" s="19"/>
      <c r="D12" s="17" t="n">
        <v>1</v>
      </c>
      <c r="E12" s="19"/>
      <c r="F12" s="19" t="n">
        <f aca="false">D12*E12</f>
        <v>0</v>
      </c>
      <c r="G12" s="19" t="n">
        <v>50</v>
      </c>
      <c r="H12" s="17"/>
      <c r="K12" s="17" t="s">
        <v>625</v>
      </c>
      <c r="L12" s="19"/>
      <c r="M12" s="17" t="n">
        <v>1</v>
      </c>
      <c r="N12" s="19"/>
      <c r="O12" s="19"/>
      <c r="P12" s="19"/>
      <c r="Q12" s="17"/>
    </row>
    <row r="13" customFormat="false" ht="15" hidden="false" customHeight="false" outlineLevel="0" collapsed="false">
      <c r="B13" s="17" t="s">
        <v>626</v>
      </c>
      <c r="C13" s="19" t="n">
        <v>20</v>
      </c>
      <c r="D13" s="17" t="n">
        <v>1</v>
      </c>
      <c r="E13" s="19" t="n">
        <v>30</v>
      </c>
      <c r="F13" s="19" t="n">
        <f aca="false">D13*E13</f>
        <v>30</v>
      </c>
      <c r="G13" s="19" t="n">
        <f aca="false">C13+F13</f>
        <v>50</v>
      </c>
      <c r="H13" s="17"/>
      <c r="K13" s="17" t="s">
        <v>626</v>
      </c>
      <c r="L13" s="19"/>
      <c r="M13" s="17" t="n">
        <v>1</v>
      </c>
      <c r="N13" s="19"/>
      <c r="O13" s="19" t="n">
        <f aca="false">'[1]MAELO ABRIL'!$C$116</f>
        <v>0</v>
      </c>
      <c r="P13" s="19" t="e">
        <f aca="false">#REF!</f>
        <v>#REF!</v>
      </c>
      <c r="Q13" s="17"/>
    </row>
    <row r="14" customFormat="false" ht="15" hidden="false" customHeight="false" outlineLevel="0" collapsed="false">
      <c r="B14" s="17" t="s">
        <v>635</v>
      </c>
      <c r="C14" s="19"/>
      <c r="D14" s="17"/>
      <c r="E14" s="19"/>
      <c r="F14" s="19"/>
      <c r="G14" s="19" t="n">
        <v>20</v>
      </c>
      <c r="H14" s="17"/>
      <c r="K14" s="17" t="s">
        <v>636</v>
      </c>
      <c r="L14" s="19"/>
      <c r="M14" s="17"/>
      <c r="N14" s="19"/>
      <c r="O14" s="19"/>
      <c r="P14" s="19" t="n">
        <v>20</v>
      </c>
      <c r="Q14" s="17"/>
    </row>
    <row r="15" customFormat="false" ht="15" hidden="false" customHeight="false" outlineLevel="0" collapsed="false">
      <c r="B15" s="17"/>
      <c r="C15" s="19"/>
      <c r="D15" s="17"/>
      <c r="E15" s="19"/>
      <c r="F15" s="19"/>
      <c r="G15" s="19"/>
      <c r="H15" s="17"/>
      <c r="K15" s="17" t="s">
        <v>637</v>
      </c>
      <c r="L15" s="19"/>
      <c r="M15" s="17"/>
      <c r="N15" s="19"/>
      <c r="O15" s="19"/>
      <c r="P15" s="19" t="n">
        <v>20</v>
      </c>
      <c r="Q15" s="17"/>
    </row>
    <row r="16" customFormat="false" ht="15" hidden="false" customHeight="false" outlineLevel="0" collapsed="false">
      <c r="B16" s="17"/>
      <c r="C16" s="19"/>
      <c r="D16" s="17"/>
      <c r="E16" s="19"/>
      <c r="F16" s="19"/>
      <c r="G16" s="19"/>
      <c r="H16" s="17"/>
      <c r="K16" s="17"/>
      <c r="L16" s="19"/>
      <c r="M16" s="17"/>
      <c r="N16" s="19"/>
      <c r="O16" s="19"/>
      <c r="P16" s="19"/>
      <c r="Q16" s="17"/>
    </row>
    <row r="17" customFormat="false" ht="15" hidden="false" customHeight="false" outlineLevel="0" collapsed="false">
      <c r="B17" s="17"/>
      <c r="C17" s="19"/>
      <c r="D17" s="17"/>
      <c r="E17" s="19"/>
      <c r="F17" s="19"/>
      <c r="G17" s="19"/>
      <c r="H17" s="17"/>
      <c r="K17" s="17"/>
      <c r="L17" s="19"/>
      <c r="M17" s="17"/>
      <c r="N17" s="19"/>
      <c r="O17" s="19"/>
      <c r="P17" s="19"/>
      <c r="Q17" s="17"/>
    </row>
    <row r="18" customFormat="false" ht="15" hidden="false" customHeight="false" outlineLevel="0" collapsed="false">
      <c r="B18" s="17"/>
      <c r="C18" s="19"/>
      <c r="D18" s="17"/>
      <c r="E18" s="19"/>
      <c r="F18" s="19"/>
      <c r="G18" s="19"/>
      <c r="H18" s="17"/>
      <c r="K18" s="17"/>
      <c r="L18" s="19"/>
      <c r="M18" s="17"/>
      <c r="N18" s="19"/>
      <c r="O18" s="19"/>
      <c r="P18" s="19"/>
      <c r="Q18" s="17"/>
    </row>
    <row r="19" customFormat="false" ht="15" hidden="false" customHeight="false" outlineLevel="0" collapsed="false">
      <c r="B19" s="17"/>
      <c r="C19" s="19"/>
      <c r="D19" s="17"/>
      <c r="E19" s="19"/>
      <c r="F19" s="19"/>
      <c r="G19" s="19"/>
      <c r="H19" s="17"/>
      <c r="K19" s="17"/>
      <c r="L19" s="19"/>
      <c r="M19" s="17"/>
      <c r="N19" s="19"/>
      <c r="O19" s="19"/>
      <c r="P19" s="19"/>
      <c r="Q19" s="17"/>
    </row>
    <row r="20" customFormat="false" ht="15" hidden="false" customHeight="false" outlineLevel="0" collapsed="false">
      <c r="B20" s="17"/>
      <c r="C20" s="19"/>
      <c r="D20" s="17"/>
      <c r="E20" s="17"/>
      <c r="F20" s="19"/>
      <c r="G20" s="19"/>
      <c r="H20" s="17"/>
      <c r="K20" s="17"/>
      <c r="L20" s="19"/>
      <c r="M20" s="17"/>
      <c r="N20" s="17"/>
      <c r="O20" s="19"/>
      <c r="P20" s="19"/>
      <c r="Q20" s="17"/>
    </row>
    <row r="21" customFormat="false" ht="15" hidden="false" customHeight="true" outlineLevel="0" collapsed="false">
      <c r="B21" s="17"/>
      <c r="C21" s="292" t="s">
        <v>303</v>
      </c>
      <c r="D21" s="292"/>
      <c r="E21" s="292"/>
      <c r="F21" s="292"/>
      <c r="G21" s="291" t="n">
        <f aca="false">SUM(G5:G20)</f>
        <v>560</v>
      </c>
      <c r="H21" s="17"/>
      <c r="K21" s="17"/>
      <c r="L21" s="292" t="s">
        <v>303</v>
      </c>
      <c r="M21" s="292"/>
      <c r="N21" s="292"/>
      <c r="O21" s="292"/>
      <c r="P21" s="291" t="e">
        <f aca="false">SUM(P5:P20)</f>
        <v>#REF!</v>
      </c>
      <c r="Q21" s="17"/>
    </row>
    <row r="22" customFormat="false" ht="15" hidden="false" customHeight="true" outlineLevel="0" collapsed="false">
      <c r="B22" s="17"/>
      <c r="C22" s="292"/>
      <c r="D22" s="292"/>
      <c r="E22" s="292"/>
      <c r="F22" s="292"/>
      <c r="G22" s="291"/>
      <c r="H22" s="17"/>
      <c r="K22" s="17"/>
      <c r="L22" s="292"/>
      <c r="M22" s="292"/>
      <c r="N22" s="292"/>
      <c r="O22" s="292"/>
      <c r="P22" s="291"/>
      <c r="Q22" s="17"/>
    </row>
    <row r="28" customFormat="false" ht="27" hidden="false" customHeight="false" outlineLevel="0" collapsed="false">
      <c r="C28" s="287" t="s">
        <v>18</v>
      </c>
      <c r="D28" s="287"/>
      <c r="E28" s="287"/>
      <c r="F28" s="288"/>
      <c r="L28" s="287" t="s">
        <v>19</v>
      </c>
      <c r="M28" s="287"/>
      <c r="N28" s="287"/>
      <c r="O28" s="288"/>
    </row>
    <row r="29" customFormat="false" ht="27" hidden="false" customHeight="false" outlineLevel="0" collapsed="false">
      <c r="C29" s="287"/>
      <c r="D29" s="287"/>
      <c r="E29" s="287"/>
      <c r="F29" s="288"/>
      <c r="L29" s="287"/>
      <c r="M29" s="287"/>
      <c r="N29" s="287"/>
      <c r="O29" s="288"/>
    </row>
    <row r="30" customFormat="false" ht="27" hidden="false" customHeight="false" outlineLevel="0" collapsed="false">
      <c r="C30" s="289"/>
      <c r="D30" s="289"/>
      <c r="E30" s="288"/>
      <c r="F30" s="288"/>
      <c r="L30" s="289"/>
      <c r="M30" s="289"/>
      <c r="N30" s="288"/>
      <c r="O30" s="288"/>
    </row>
    <row r="31" customFormat="false" ht="15" hidden="false" customHeight="false" outlineLevel="0" collapsed="false">
      <c r="B31" s="5" t="s">
        <v>613</v>
      </c>
      <c r="C31" s="53" t="s">
        <v>614</v>
      </c>
      <c r="D31" s="53" t="s">
        <v>615</v>
      </c>
      <c r="E31" s="53" t="s">
        <v>619</v>
      </c>
      <c r="F31" s="53" t="s">
        <v>618</v>
      </c>
      <c r="G31" s="53" t="s">
        <v>616</v>
      </c>
      <c r="H31" s="53"/>
      <c r="K31" s="5" t="s">
        <v>613</v>
      </c>
      <c r="L31" s="53" t="s">
        <v>614</v>
      </c>
      <c r="M31" s="53" t="s">
        <v>615</v>
      </c>
      <c r="N31" s="53" t="s">
        <v>619</v>
      </c>
      <c r="O31" s="53" t="s">
        <v>618</v>
      </c>
      <c r="P31" s="53" t="s">
        <v>616</v>
      </c>
      <c r="Q31" s="53"/>
    </row>
    <row r="32" customFormat="false" ht="15" hidden="false" customHeight="false" outlineLevel="0" collapsed="false">
      <c r="B32" s="17" t="s">
        <v>104</v>
      </c>
      <c r="C32" s="19"/>
      <c r="D32" s="17" t="n">
        <v>2</v>
      </c>
      <c r="E32" s="19"/>
      <c r="F32" s="19" t="n">
        <f aca="false">D32*E32</f>
        <v>0</v>
      </c>
      <c r="G32" s="19" t="n">
        <v>110</v>
      </c>
      <c r="H32" s="17"/>
      <c r="K32" s="17" t="s">
        <v>104</v>
      </c>
      <c r="L32" s="19"/>
      <c r="M32" s="17" t="n">
        <v>2</v>
      </c>
      <c r="N32" s="19"/>
      <c r="O32" s="19" t="n">
        <f aca="false">M32*N32</f>
        <v>0</v>
      </c>
      <c r="P32" s="19" t="n">
        <v>110</v>
      </c>
      <c r="Q32" s="17"/>
    </row>
    <row r="33" customFormat="false" ht="15" hidden="false" customHeight="false" outlineLevel="0" collapsed="false">
      <c r="B33" s="17" t="s">
        <v>633</v>
      </c>
      <c r="C33" s="19"/>
      <c r="D33" s="17"/>
      <c r="E33" s="19"/>
      <c r="F33" s="19" t="n">
        <f aca="false">D33*E33</f>
        <v>0</v>
      </c>
      <c r="G33" s="19" t="n">
        <f aca="false">E33+C33</f>
        <v>0</v>
      </c>
      <c r="H33" s="17"/>
      <c r="K33" s="17" t="s">
        <v>633</v>
      </c>
      <c r="L33" s="19" t="s">
        <v>638</v>
      </c>
      <c r="M33" s="17"/>
      <c r="N33" s="19"/>
      <c r="O33" s="19" t="n">
        <f aca="false">M33*N33</f>
        <v>0</v>
      </c>
      <c r="P33" s="19" t="n">
        <v>10</v>
      </c>
      <c r="Q33" s="17"/>
    </row>
    <row r="34" customFormat="false" ht="15" hidden="false" customHeight="false" outlineLevel="0" collapsed="false">
      <c r="B34" s="17" t="s">
        <v>240</v>
      </c>
      <c r="C34" s="19"/>
      <c r="D34" s="17" t="n">
        <v>1</v>
      </c>
      <c r="E34" s="19"/>
      <c r="F34" s="19" t="n">
        <f aca="false">D34*E34</f>
        <v>0</v>
      </c>
      <c r="G34" s="19" t="n">
        <v>50</v>
      </c>
      <c r="H34" s="17"/>
      <c r="K34" s="17" t="s">
        <v>240</v>
      </c>
      <c r="L34" s="19"/>
      <c r="M34" s="17" t="n">
        <v>1</v>
      </c>
      <c r="N34" s="19"/>
      <c r="O34" s="19" t="n">
        <f aca="false">M34*N34</f>
        <v>0</v>
      </c>
      <c r="P34" s="19" t="n">
        <v>50</v>
      </c>
      <c r="Q34" s="17"/>
    </row>
    <row r="35" customFormat="false" ht="15" hidden="false" customHeight="false" outlineLevel="0" collapsed="false">
      <c r="B35" s="17" t="s">
        <v>186</v>
      </c>
      <c r="C35" s="19"/>
      <c r="D35" s="17" t="n">
        <v>2</v>
      </c>
      <c r="E35" s="19"/>
      <c r="F35" s="19" t="n">
        <f aca="false">D35*E35</f>
        <v>0</v>
      </c>
      <c r="G35" s="19" t="n">
        <v>80</v>
      </c>
      <c r="H35" s="17"/>
      <c r="K35" s="17" t="s">
        <v>186</v>
      </c>
      <c r="L35" s="19"/>
      <c r="M35" s="17" t="n">
        <v>2</v>
      </c>
      <c r="N35" s="19"/>
      <c r="O35" s="19" t="n">
        <f aca="false">M35*N35</f>
        <v>0</v>
      </c>
      <c r="P35" s="19" t="n">
        <v>80</v>
      </c>
      <c r="Q35" s="17"/>
    </row>
    <row r="36" customFormat="false" ht="15" hidden="false" customHeight="false" outlineLevel="0" collapsed="false">
      <c r="B36" s="17" t="s">
        <v>173</v>
      </c>
      <c r="C36" s="19"/>
      <c r="D36" s="17" t="n">
        <v>2</v>
      </c>
      <c r="E36" s="19"/>
      <c r="F36" s="19" t="n">
        <f aca="false">D36*E36</f>
        <v>0</v>
      </c>
      <c r="G36" s="19" t="n">
        <v>110</v>
      </c>
      <c r="H36" s="17"/>
      <c r="K36" s="17" t="s">
        <v>173</v>
      </c>
      <c r="L36" s="19"/>
      <c r="M36" s="17" t="n">
        <v>2</v>
      </c>
      <c r="N36" s="19"/>
      <c r="O36" s="19" t="n">
        <f aca="false">M36*N36</f>
        <v>0</v>
      </c>
      <c r="P36" s="19" t="n">
        <v>110</v>
      </c>
      <c r="Q36" s="17"/>
    </row>
    <row r="37" customFormat="false" ht="15" hidden="false" customHeight="false" outlineLevel="0" collapsed="false">
      <c r="B37" s="17" t="s">
        <v>111</v>
      </c>
      <c r="C37" s="19"/>
      <c r="D37" s="17" t="n">
        <v>1</v>
      </c>
      <c r="E37" s="19"/>
      <c r="F37" s="19" t="n">
        <f aca="false">D37*E37</f>
        <v>0</v>
      </c>
      <c r="G37" s="19" t="n">
        <v>50</v>
      </c>
      <c r="H37" s="17"/>
      <c r="K37" s="17" t="s">
        <v>111</v>
      </c>
      <c r="L37" s="19"/>
      <c r="M37" s="17" t="n">
        <v>1</v>
      </c>
      <c r="N37" s="19"/>
      <c r="O37" s="19" t="n">
        <f aca="false">M37*N37</f>
        <v>0</v>
      </c>
      <c r="P37" s="19" t="n">
        <v>50</v>
      </c>
      <c r="Q37" s="17"/>
    </row>
    <row r="38" customFormat="false" ht="15" hidden="false" customHeight="false" outlineLevel="0" collapsed="false">
      <c r="B38" s="17" t="s">
        <v>624</v>
      </c>
      <c r="C38" s="19"/>
      <c r="D38" s="17" t="n">
        <v>1</v>
      </c>
      <c r="E38" s="19"/>
      <c r="F38" s="19" t="n">
        <f aca="false">D38*E38</f>
        <v>0</v>
      </c>
      <c r="G38" s="19" t="n">
        <v>50</v>
      </c>
      <c r="H38" s="17"/>
      <c r="K38" s="17" t="s">
        <v>624</v>
      </c>
      <c r="L38" s="19"/>
      <c r="M38" s="17" t="n">
        <v>1</v>
      </c>
      <c r="N38" s="19"/>
      <c r="O38" s="19" t="n">
        <f aca="false">M38*N38</f>
        <v>0</v>
      </c>
      <c r="P38" s="19" t="n">
        <v>50</v>
      </c>
      <c r="Q38" s="17"/>
    </row>
    <row r="39" customFormat="false" ht="15" hidden="false" customHeight="false" outlineLevel="0" collapsed="false">
      <c r="B39" s="17" t="s">
        <v>625</v>
      </c>
      <c r="C39" s="19"/>
      <c r="D39" s="17" t="n">
        <v>1</v>
      </c>
      <c r="E39" s="19"/>
      <c r="F39" s="19" t="n">
        <f aca="false">D39*E39</f>
        <v>0</v>
      </c>
      <c r="G39" s="19" t="n">
        <v>20</v>
      </c>
      <c r="H39" s="17"/>
      <c r="K39" s="17" t="s">
        <v>625</v>
      </c>
      <c r="L39" s="19"/>
      <c r="M39" s="17" t="n">
        <v>1</v>
      </c>
      <c r="N39" s="19"/>
      <c r="O39" s="19" t="n">
        <f aca="false">M39*N39</f>
        <v>0</v>
      </c>
      <c r="P39" s="19" t="n">
        <v>20</v>
      </c>
      <c r="Q39" s="17"/>
    </row>
    <row r="40" customFormat="false" ht="15" hidden="false" customHeight="false" outlineLevel="0" collapsed="false">
      <c r="B40" s="17" t="s">
        <v>626</v>
      </c>
      <c r="C40" s="19"/>
      <c r="D40" s="17" t="n">
        <v>1</v>
      </c>
      <c r="E40" s="19"/>
      <c r="F40" s="19" t="n">
        <f aca="false">D40*E40</f>
        <v>0</v>
      </c>
      <c r="G40" s="19" t="n">
        <v>50</v>
      </c>
      <c r="H40" s="17"/>
      <c r="K40" s="17" t="s">
        <v>626</v>
      </c>
      <c r="L40" s="19"/>
      <c r="M40" s="17" t="n">
        <v>1</v>
      </c>
      <c r="N40" s="19"/>
      <c r="O40" s="19" t="n">
        <f aca="false">M40*N40</f>
        <v>0</v>
      </c>
      <c r="P40" s="19" t="n">
        <v>50</v>
      </c>
      <c r="Q40" s="17"/>
    </row>
    <row r="41" customFormat="false" ht="15" hidden="false" customHeight="false" outlineLevel="0" collapsed="false">
      <c r="B41" s="17" t="s">
        <v>639</v>
      </c>
      <c r="C41" s="19"/>
      <c r="D41" s="17"/>
      <c r="E41" s="19"/>
      <c r="F41" s="19"/>
      <c r="G41" s="19" t="n">
        <v>20</v>
      </c>
      <c r="H41" s="17"/>
      <c r="K41" s="17" t="s">
        <v>111</v>
      </c>
      <c r="L41" s="19" t="s">
        <v>640</v>
      </c>
      <c r="M41" s="17"/>
      <c r="N41" s="19"/>
      <c r="O41" s="19"/>
      <c r="P41" s="19" t="n">
        <v>20</v>
      </c>
      <c r="Q41" s="17"/>
    </row>
    <row r="42" customFormat="false" ht="15" hidden="false" customHeight="false" outlineLevel="0" collapsed="false">
      <c r="B42" s="17" t="s">
        <v>641</v>
      </c>
      <c r="C42" s="19"/>
      <c r="D42" s="17"/>
      <c r="E42" s="19"/>
      <c r="F42" s="19"/>
      <c r="G42" s="19" t="n">
        <v>20</v>
      </c>
      <c r="H42" s="17"/>
      <c r="K42" s="17" t="s">
        <v>186</v>
      </c>
      <c r="L42" s="19" t="s">
        <v>640</v>
      </c>
      <c r="M42" s="17"/>
      <c r="N42" s="19"/>
      <c r="O42" s="19"/>
      <c r="P42" s="19" t="n">
        <v>20</v>
      </c>
      <c r="Q42" s="17"/>
    </row>
    <row r="43" customFormat="false" ht="15" hidden="false" customHeight="false" outlineLevel="0" collapsed="false">
      <c r="B43" s="17"/>
      <c r="C43" s="19"/>
      <c r="D43" s="17"/>
      <c r="E43" s="19"/>
      <c r="F43" s="19"/>
      <c r="G43" s="19"/>
      <c r="H43" s="17"/>
      <c r="K43" s="17" t="s">
        <v>240</v>
      </c>
      <c r="L43" s="19" t="s">
        <v>642</v>
      </c>
      <c r="M43" s="17" t="s">
        <v>643</v>
      </c>
      <c r="N43" s="19"/>
      <c r="O43" s="19"/>
      <c r="P43" s="19" t="n">
        <v>20</v>
      </c>
      <c r="Q43" s="17"/>
    </row>
    <row r="44" customFormat="false" ht="15" hidden="false" customHeight="false" outlineLevel="0" collapsed="false">
      <c r="B44" s="17"/>
      <c r="C44" s="19"/>
      <c r="D44" s="17"/>
      <c r="E44" s="19"/>
      <c r="F44" s="19"/>
      <c r="G44" s="19"/>
      <c r="H44" s="17"/>
      <c r="K44" s="17"/>
      <c r="L44" s="19"/>
      <c r="M44" s="17"/>
      <c r="N44" s="19"/>
      <c r="O44" s="19"/>
      <c r="P44" s="19"/>
      <c r="Q44" s="17"/>
    </row>
    <row r="45" customFormat="false" ht="15" hidden="false" customHeight="false" outlineLevel="0" collapsed="false">
      <c r="B45" s="17"/>
      <c r="C45" s="19"/>
      <c r="D45" s="17"/>
      <c r="E45" s="19"/>
      <c r="F45" s="19"/>
      <c r="G45" s="19"/>
      <c r="H45" s="17"/>
      <c r="K45" s="17"/>
      <c r="L45" s="19"/>
      <c r="M45" s="17"/>
      <c r="N45" s="19"/>
      <c r="O45" s="19"/>
      <c r="P45" s="19"/>
      <c r="Q45" s="17"/>
    </row>
    <row r="46" customFormat="false" ht="15" hidden="false" customHeight="false" outlineLevel="0" collapsed="false">
      <c r="B46" s="17"/>
      <c r="C46" s="19"/>
      <c r="D46" s="17"/>
      <c r="E46" s="19"/>
      <c r="F46" s="19"/>
      <c r="G46" s="19"/>
      <c r="H46" s="17"/>
      <c r="K46" s="17"/>
      <c r="L46" s="19"/>
      <c r="M46" s="17"/>
      <c r="N46" s="19"/>
      <c r="O46" s="19"/>
      <c r="P46" s="19"/>
      <c r="Q46" s="17"/>
    </row>
    <row r="47" customFormat="false" ht="15" hidden="false" customHeight="false" outlineLevel="0" collapsed="false">
      <c r="B47" s="17"/>
      <c r="C47" s="19"/>
      <c r="D47" s="17"/>
      <c r="E47" s="17"/>
      <c r="F47" s="19"/>
      <c r="G47" s="19"/>
      <c r="H47" s="17"/>
      <c r="K47" s="17"/>
      <c r="L47" s="19"/>
      <c r="M47" s="17"/>
      <c r="N47" s="17"/>
      <c r="O47" s="19"/>
      <c r="P47" s="19"/>
      <c r="Q47" s="17"/>
    </row>
    <row r="48" customFormat="false" ht="15" hidden="false" customHeight="false" outlineLevel="0" collapsed="false">
      <c r="B48" s="17"/>
      <c r="C48" s="292" t="s">
        <v>303</v>
      </c>
      <c r="D48" s="292"/>
      <c r="E48" s="292"/>
      <c r="F48" s="292"/>
      <c r="G48" s="291" t="n">
        <f aca="false">SUM(G32:G47)</f>
        <v>560</v>
      </c>
      <c r="H48" s="17"/>
      <c r="K48" s="17"/>
      <c r="L48" s="292" t="s">
        <v>303</v>
      </c>
      <c r="M48" s="292"/>
      <c r="N48" s="292"/>
      <c r="O48" s="292"/>
      <c r="P48" s="291" t="n">
        <f aca="false">SUM(P32:P47)</f>
        <v>590</v>
      </c>
      <c r="Q48" s="17"/>
    </row>
    <row r="49" customFormat="false" ht="15" hidden="false" customHeight="false" outlineLevel="0" collapsed="false">
      <c r="B49" s="17"/>
      <c r="C49" s="292"/>
      <c r="D49" s="292"/>
      <c r="E49" s="292"/>
      <c r="F49" s="292"/>
      <c r="G49" s="291"/>
      <c r="H49" s="17"/>
      <c r="K49" s="17"/>
      <c r="L49" s="292"/>
      <c r="M49" s="292"/>
      <c r="N49" s="292"/>
      <c r="O49" s="292"/>
      <c r="P49" s="291"/>
      <c r="Q49" s="17"/>
    </row>
    <row r="55" customFormat="false" ht="27" hidden="false" customHeight="false" outlineLevel="0" collapsed="false">
      <c r="C55" s="287" t="s">
        <v>130</v>
      </c>
      <c r="D55" s="287"/>
      <c r="E55" s="287"/>
      <c r="F55" s="288"/>
      <c r="L55" s="287" t="s">
        <v>21</v>
      </c>
      <c r="M55" s="287"/>
      <c r="N55" s="287"/>
      <c r="O55" s="288"/>
    </row>
    <row r="56" customFormat="false" ht="27" hidden="false" customHeight="false" outlineLevel="0" collapsed="false">
      <c r="C56" s="287"/>
      <c r="D56" s="287"/>
      <c r="E56" s="287"/>
      <c r="F56" s="288"/>
      <c r="L56" s="287"/>
      <c r="M56" s="287"/>
      <c r="N56" s="287"/>
      <c r="O56" s="288"/>
    </row>
    <row r="57" customFormat="false" ht="27" hidden="false" customHeight="false" outlineLevel="0" collapsed="false">
      <c r="C57" s="289"/>
      <c r="D57" s="289"/>
      <c r="E57" s="288"/>
      <c r="F57" s="288"/>
      <c r="L57" s="289"/>
      <c r="M57" s="289"/>
      <c r="N57" s="288"/>
      <c r="O57" s="288"/>
    </row>
    <row r="58" customFormat="false" ht="15" hidden="false" customHeight="false" outlineLevel="0" collapsed="false">
      <c r="B58" s="5" t="s">
        <v>613</v>
      </c>
      <c r="C58" s="53" t="s">
        <v>614</v>
      </c>
      <c r="D58" s="53" t="s">
        <v>615</v>
      </c>
      <c r="E58" s="53" t="s">
        <v>619</v>
      </c>
      <c r="F58" s="53" t="s">
        <v>618</v>
      </c>
      <c r="G58" s="53" t="s">
        <v>616</v>
      </c>
      <c r="H58" s="53"/>
      <c r="K58" s="5" t="s">
        <v>613</v>
      </c>
      <c r="L58" s="53" t="s">
        <v>614</v>
      </c>
      <c r="M58" s="53" t="s">
        <v>615</v>
      </c>
      <c r="N58" s="53" t="s">
        <v>619</v>
      </c>
      <c r="O58" s="53" t="s">
        <v>618</v>
      </c>
      <c r="P58" s="53" t="s">
        <v>616</v>
      </c>
      <c r="Q58" s="53"/>
    </row>
    <row r="59" customFormat="false" ht="15" hidden="false" customHeight="false" outlineLevel="0" collapsed="false">
      <c r="B59" s="17" t="s">
        <v>104</v>
      </c>
      <c r="C59" s="19"/>
      <c r="D59" s="17" t="n">
        <v>2</v>
      </c>
      <c r="E59" s="19"/>
      <c r="F59" s="19" t="n">
        <f aca="false">D59*E59</f>
        <v>0</v>
      </c>
      <c r="G59" s="19" t="n">
        <v>80</v>
      </c>
      <c r="H59" s="17"/>
      <c r="K59" s="17" t="s">
        <v>104</v>
      </c>
      <c r="L59" s="19"/>
      <c r="M59" s="17" t="n">
        <v>2</v>
      </c>
      <c r="N59" s="19"/>
      <c r="O59" s="19" t="n">
        <f aca="false">M59*N59</f>
        <v>0</v>
      </c>
      <c r="P59" s="19" t="n">
        <v>80</v>
      </c>
      <c r="Q59" s="17"/>
    </row>
    <row r="60" customFormat="false" ht="15" hidden="false" customHeight="false" outlineLevel="0" collapsed="false">
      <c r="B60" s="17" t="s">
        <v>633</v>
      </c>
      <c r="C60" s="19"/>
      <c r="D60" s="17"/>
      <c r="E60" s="19"/>
      <c r="F60" s="19" t="n">
        <f aca="false">D60*E60</f>
        <v>0</v>
      </c>
      <c r="G60" s="19" t="n">
        <f aca="false">E60+C60</f>
        <v>0</v>
      </c>
      <c r="H60" s="17"/>
      <c r="K60" s="17" t="s">
        <v>633</v>
      </c>
      <c r="L60" s="19"/>
      <c r="M60" s="17"/>
      <c r="N60" s="19"/>
      <c r="O60" s="19" t="n">
        <f aca="false">M60*N60</f>
        <v>0</v>
      </c>
      <c r="P60" s="19" t="n">
        <f aca="false">N60+L60</f>
        <v>0</v>
      </c>
      <c r="Q60" s="17"/>
    </row>
    <row r="61" customFormat="false" ht="15" hidden="false" customHeight="false" outlineLevel="0" collapsed="false">
      <c r="B61" s="17" t="s">
        <v>240</v>
      </c>
      <c r="C61" s="19"/>
      <c r="D61" s="17" t="n">
        <v>1</v>
      </c>
      <c r="E61" s="19"/>
      <c r="F61" s="19" t="n">
        <f aca="false">D61*E61</f>
        <v>0</v>
      </c>
      <c r="G61" s="19" t="n">
        <v>50</v>
      </c>
      <c r="H61" s="17"/>
      <c r="K61" s="17" t="s">
        <v>240</v>
      </c>
      <c r="L61" s="19"/>
      <c r="M61" s="17" t="n">
        <v>1</v>
      </c>
      <c r="N61" s="19"/>
      <c r="O61" s="19" t="n">
        <f aca="false">M61*N61</f>
        <v>0</v>
      </c>
      <c r="P61" s="19" t="n">
        <v>50</v>
      </c>
      <c r="Q61" s="17"/>
    </row>
    <row r="62" customFormat="false" ht="15" hidden="false" customHeight="false" outlineLevel="0" collapsed="false">
      <c r="B62" s="17" t="s">
        <v>186</v>
      </c>
      <c r="C62" s="19"/>
      <c r="D62" s="17" t="n">
        <v>2</v>
      </c>
      <c r="E62" s="19"/>
      <c r="F62" s="19" t="n">
        <f aca="false">D62*E62</f>
        <v>0</v>
      </c>
      <c r="G62" s="19" t="n">
        <v>80</v>
      </c>
      <c r="H62" s="17"/>
      <c r="K62" s="17" t="s">
        <v>186</v>
      </c>
      <c r="L62" s="19"/>
      <c r="M62" s="17" t="n">
        <v>2</v>
      </c>
      <c r="N62" s="19"/>
      <c r="O62" s="19" t="n">
        <f aca="false">M62*N62</f>
        <v>0</v>
      </c>
      <c r="P62" s="19" t="n">
        <v>80</v>
      </c>
      <c r="Q62" s="17"/>
    </row>
    <row r="63" customFormat="false" ht="15" hidden="false" customHeight="false" outlineLevel="0" collapsed="false">
      <c r="B63" s="17" t="s">
        <v>173</v>
      </c>
      <c r="C63" s="19"/>
      <c r="D63" s="17" t="n">
        <v>2</v>
      </c>
      <c r="E63" s="19"/>
      <c r="F63" s="19" t="n">
        <f aca="false">D63*E63</f>
        <v>0</v>
      </c>
      <c r="G63" s="19" t="n">
        <v>110</v>
      </c>
      <c r="H63" s="17"/>
      <c r="K63" s="17" t="s">
        <v>173</v>
      </c>
      <c r="L63" s="19"/>
      <c r="M63" s="17" t="n">
        <v>2</v>
      </c>
      <c r="N63" s="19"/>
      <c r="O63" s="19" t="n">
        <f aca="false">M63*N63</f>
        <v>0</v>
      </c>
      <c r="P63" s="19" t="n">
        <v>110</v>
      </c>
      <c r="Q63" s="17"/>
    </row>
    <row r="64" customFormat="false" ht="15" hidden="false" customHeight="false" outlineLevel="0" collapsed="false">
      <c r="B64" s="17" t="s">
        <v>111</v>
      </c>
      <c r="C64" s="19"/>
      <c r="D64" s="17" t="n">
        <v>1</v>
      </c>
      <c r="E64" s="19"/>
      <c r="F64" s="19" t="n">
        <f aca="false">D64*E64</f>
        <v>0</v>
      </c>
      <c r="G64" s="19" t="n">
        <v>50</v>
      </c>
      <c r="H64" s="17"/>
      <c r="K64" s="17" t="s">
        <v>111</v>
      </c>
      <c r="L64" s="19"/>
      <c r="M64" s="17" t="n">
        <v>1</v>
      </c>
      <c r="N64" s="19"/>
      <c r="O64" s="19" t="n">
        <f aca="false">M64*N64</f>
        <v>0</v>
      </c>
      <c r="P64" s="19" t="n">
        <v>50</v>
      </c>
      <c r="Q64" s="17"/>
    </row>
    <row r="65" customFormat="false" ht="15" hidden="false" customHeight="false" outlineLevel="0" collapsed="false">
      <c r="B65" s="17" t="s">
        <v>624</v>
      </c>
      <c r="C65" s="19"/>
      <c r="D65" s="17" t="n">
        <v>1</v>
      </c>
      <c r="E65" s="19"/>
      <c r="F65" s="19" t="n">
        <f aca="false">D65*E65</f>
        <v>0</v>
      </c>
      <c r="G65" s="19" t="n">
        <v>50</v>
      </c>
      <c r="H65" s="17"/>
      <c r="K65" s="17" t="s">
        <v>624</v>
      </c>
      <c r="L65" s="19"/>
      <c r="M65" s="17" t="n">
        <v>1</v>
      </c>
      <c r="N65" s="19"/>
      <c r="O65" s="19" t="n">
        <f aca="false">M65*N65</f>
        <v>0</v>
      </c>
      <c r="P65" s="19" t="n">
        <v>50</v>
      </c>
      <c r="Q65" s="17"/>
    </row>
    <row r="66" customFormat="false" ht="15" hidden="false" customHeight="false" outlineLevel="0" collapsed="false">
      <c r="B66" s="17" t="s">
        <v>625</v>
      </c>
      <c r="C66" s="19"/>
      <c r="D66" s="17" t="n">
        <v>1</v>
      </c>
      <c r="E66" s="19"/>
      <c r="F66" s="19" t="n">
        <f aca="false">D66*E66</f>
        <v>0</v>
      </c>
      <c r="G66" s="19" t="n">
        <v>20</v>
      </c>
      <c r="H66" s="17"/>
      <c r="K66" s="17" t="s">
        <v>625</v>
      </c>
      <c r="L66" s="19"/>
      <c r="M66" s="17" t="n">
        <v>1</v>
      </c>
      <c r="N66" s="19"/>
      <c r="O66" s="19" t="n">
        <f aca="false">M66*N66</f>
        <v>0</v>
      </c>
      <c r="P66" s="19" t="n">
        <v>20</v>
      </c>
      <c r="Q66" s="17"/>
    </row>
    <row r="67" customFormat="false" ht="15" hidden="false" customHeight="false" outlineLevel="0" collapsed="false">
      <c r="B67" s="17" t="s">
        <v>626</v>
      </c>
      <c r="C67" s="19"/>
      <c r="D67" s="17" t="n">
        <v>1</v>
      </c>
      <c r="E67" s="19"/>
      <c r="F67" s="19" t="n">
        <f aca="false">D67*E67</f>
        <v>0</v>
      </c>
      <c r="G67" s="19" t="n">
        <v>50</v>
      </c>
      <c r="H67" s="17"/>
      <c r="K67" s="17" t="s">
        <v>626</v>
      </c>
      <c r="L67" s="19"/>
      <c r="M67" s="17" t="n">
        <v>1</v>
      </c>
      <c r="N67" s="19"/>
      <c r="O67" s="19" t="n">
        <f aca="false">M67*N67</f>
        <v>0</v>
      </c>
      <c r="P67" s="19" t="n">
        <v>50</v>
      </c>
      <c r="Q67" s="17"/>
    </row>
    <row r="68" customFormat="false" ht="15" hidden="false" customHeight="false" outlineLevel="0" collapsed="false">
      <c r="B68" s="17" t="s">
        <v>644</v>
      </c>
      <c r="C68" s="19"/>
      <c r="D68" s="17" t="n">
        <v>1</v>
      </c>
      <c r="E68" s="19"/>
      <c r="F68" s="19" t="n">
        <f aca="false">D68*E68</f>
        <v>0</v>
      </c>
      <c r="G68" s="19" t="n">
        <v>30</v>
      </c>
      <c r="H68" s="17"/>
      <c r="K68" s="17" t="s">
        <v>71</v>
      </c>
      <c r="L68" s="19"/>
      <c r="M68" s="17"/>
      <c r="N68" s="19"/>
      <c r="O68" s="19"/>
      <c r="P68" s="19" t="n">
        <v>30</v>
      </c>
      <c r="Q68" s="17"/>
    </row>
    <row r="69" customFormat="false" ht="15" hidden="false" customHeight="false" outlineLevel="0" collapsed="false">
      <c r="B69" s="17"/>
      <c r="C69" s="19"/>
      <c r="D69" s="17"/>
      <c r="E69" s="19"/>
      <c r="F69" s="19"/>
      <c r="G69" s="19"/>
      <c r="H69" s="17"/>
      <c r="K69" s="17" t="s">
        <v>645</v>
      </c>
      <c r="L69" s="19"/>
      <c r="M69" s="17"/>
      <c r="N69" s="19"/>
      <c r="O69" s="19"/>
      <c r="P69" s="19" t="n">
        <v>20</v>
      </c>
      <c r="Q69" s="17"/>
    </row>
    <row r="70" customFormat="false" ht="15" hidden="false" customHeight="false" outlineLevel="0" collapsed="false">
      <c r="B70" s="17"/>
      <c r="C70" s="19"/>
      <c r="D70" s="17"/>
      <c r="E70" s="19"/>
      <c r="F70" s="19"/>
      <c r="G70" s="19"/>
      <c r="H70" s="17"/>
      <c r="K70" s="17"/>
      <c r="L70" s="19"/>
      <c r="M70" s="17"/>
      <c r="N70" s="19"/>
      <c r="O70" s="19"/>
      <c r="P70" s="19"/>
      <c r="Q70" s="17"/>
    </row>
    <row r="71" customFormat="false" ht="15" hidden="false" customHeight="false" outlineLevel="0" collapsed="false">
      <c r="B71" s="17"/>
      <c r="C71" s="19"/>
      <c r="D71" s="17"/>
      <c r="E71" s="19"/>
      <c r="F71" s="19"/>
      <c r="G71" s="19"/>
      <c r="H71" s="17"/>
      <c r="K71" s="17"/>
      <c r="L71" s="19"/>
      <c r="M71" s="17"/>
      <c r="N71" s="19"/>
      <c r="O71" s="19"/>
      <c r="P71" s="19"/>
      <c r="Q71" s="17"/>
    </row>
    <row r="72" customFormat="false" ht="15" hidden="false" customHeight="false" outlineLevel="0" collapsed="false">
      <c r="B72" s="17"/>
      <c r="C72" s="19"/>
      <c r="D72" s="17"/>
      <c r="E72" s="19"/>
      <c r="F72" s="19"/>
      <c r="G72" s="19"/>
      <c r="H72" s="17"/>
      <c r="K72" s="17"/>
      <c r="L72" s="19"/>
      <c r="M72" s="17"/>
      <c r="N72" s="19"/>
      <c r="O72" s="19"/>
      <c r="P72" s="19"/>
      <c r="Q72" s="17"/>
    </row>
    <row r="73" customFormat="false" ht="15" hidden="false" customHeight="false" outlineLevel="0" collapsed="false">
      <c r="B73" s="17"/>
      <c r="C73" s="19"/>
      <c r="D73" s="17"/>
      <c r="E73" s="19"/>
      <c r="F73" s="19"/>
      <c r="G73" s="19"/>
      <c r="H73" s="17"/>
      <c r="K73" s="17"/>
      <c r="L73" s="19"/>
      <c r="M73" s="17"/>
      <c r="N73" s="19"/>
      <c r="O73" s="19"/>
      <c r="P73" s="19"/>
      <c r="Q73" s="17"/>
    </row>
    <row r="74" customFormat="false" ht="15" hidden="false" customHeight="false" outlineLevel="0" collapsed="false">
      <c r="B74" s="17"/>
      <c r="C74" s="19"/>
      <c r="D74" s="17"/>
      <c r="E74" s="17"/>
      <c r="F74" s="19"/>
      <c r="G74" s="19"/>
      <c r="H74" s="17"/>
      <c r="K74" s="17"/>
      <c r="L74" s="19"/>
      <c r="M74" s="17"/>
      <c r="N74" s="17"/>
      <c r="O74" s="19"/>
      <c r="P74" s="19"/>
      <c r="Q74" s="17"/>
    </row>
    <row r="75" customFormat="false" ht="15" hidden="false" customHeight="false" outlineLevel="0" collapsed="false">
      <c r="B75" s="17"/>
      <c r="C75" s="292" t="s">
        <v>303</v>
      </c>
      <c r="D75" s="292"/>
      <c r="E75" s="292"/>
      <c r="F75" s="292"/>
      <c r="G75" s="291" t="n">
        <f aca="false">SUM(G59:G74)</f>
        <v>520</v>
      </c>
      <c r="H75" s="17"/>
      <c r="K75" s="17"/>
      <c r="L75" s="292" t="s">
        <v>303</v>
      </c>
      <c r="M75" s="292"/>
      <c r="N75" s="292"/>
      <c r="O75" s="292"/>
      <c r="P75" s="291" t="n">
        <f aca="false">SUM(P59:P74)</f>
        <v>540</v>
      </c>
      <c r="Q75" s="17"/>
    </row>
    <row r="76" customFormat="false" ht="15" hidden="false" customHeight="false" outlineLevel="0" collapsed="false">
      <c r="B76" s="17"/>
      <c r="C76" s="292"/>
      <c r="D76" s="292"/>
      <c r="E76" s="292"/>
      <c r="F76" s="292"/>
      <c r="G76" s="291"/>
      <c r="H76" s="17"/>
      <c r="K76" s="17"/>
      <c r="L76" s="292"/>
      <c r="M76" s="292"/>
      <c r="N76" s="292"/>
      <c r="O76" s="292"/>
      <c r="P76" s="291"/>
      <c r="Q76" s="17"/>
    </row>
    <row r="82" customFormat="false" ht="27" hidden="false" customHeight="false" outlineLevel="0" collapsed="false">
      <c r="C82" s="287" t="s">
        <v>74</v>
      </c>
      <c r="D82" s="287"/>
      <c r="E82" s="287"/>
      <c r="F82" s="288"/>
      <c r="L82" s="287" t="s">
        <v>75</v>
      </c>
      <c r="M82" s="287"/>
      <c r="N82" s="287"/>
      <c r="O82" s="288"/>
    </row>
    <row r="83" customFormat="false" ht="27" hidden="false" customHeight="false" outlineLevel="0" collapsed="false">
      <c r="C83" s="287"/>
      <c r="D83" s="287"/>
      <c r="E83" s="287"/>
      <c r="F83" s="288"/>
      <c r="L83" s="287"/>
      <c r="M83" s="287"/>
      <c r="N83" s="287"/>
      <c r="O83" s="288"/>
    </row>
    <row r="84" customFormat="false" ht="27" hidden="false" customHeight="false" outlineLevel="0" collapsed="false">
      <c r="C84" s="289"/>
      <c r="D84" s="289"/>
      <c r="E84" s="288"/>
      <c r="F84" s="288"/>
      <c r="L84" s="289"/>
      <c r="M84" s="289"/>
      <c r="N84" s="288"/>
      <c r="O84" s="288"/>
    </row>
    <row r="85" customFormat="false" ht="15" hidden="false" customHeight="false" outlineLevel="0" collapsed="false">
      <c r="B85" s="5" t="s">
        <v>613</v>
      </c>
      <c r="C85" s="53" t="s">
        <v>614</v>
      </c>
      <c r="D85" s="53" t="s">
        <v>615</v>
      </c>
      <c r="E85" s="53" t="s">
        <v>619</v>
      </c>
      <c r="F85" s="53" t="s">
        <v>618</v>
      </c>
      <c r="G85" s="53" t="s">
        <v>616</v>
      </c>
      <c r="H85" s="53"/>
      <c r="K85" s="5" t="s">
        <v>613</v>
      </c>
      <c r="L85" s="53" t="s">
        <v>614</v>
      </c>
      <c r="M85" s="53" t="s">
        <v>615</v>
      </c>
      <c r="N85" s="53" t="s">
        <v>619</v>
      </c>
      <c r="O85" s="53" t="s">
        <v>618</v>
      </c>
      <c r="P85" s="53" t="s">
        <v>616</v>
      </c>
      <c r="Q85" s="53"/>
    </row>
    <row r="86" customFormat="false" ht="15" hidden="false" customHeight="false" outlineLevel="0" collapsed="false">
      <c r="B86" s="17" t="s">
        <v>104</v>
      </c>
      <c r="C86" s="19"/>
      <c r="D86" s="17" t="n">
        <v>2</v>
      </c>
      <c r="E86" s="19"/>
      <c r="F86" s="19" t="n">
        <f aca="false">D86*E86</f>
        <v>0</v>
      </c>
      <c r="G86" s="19" t="n">
        <v>80</v>
      </c>
      <c r="H86" s="17"/>
      <c r="K86" s="17" t="s">
        <v>104</v>
      </c>
      <c r="L86" s="19" t="n">
        <v>20</v>
      </c>
      <c r="M86" s="17" t="n">
        <v>2</v>
      </c>
      <c r="N86" s="19" t="n">
        <v>30</v>
      </c>
      <c r="O86" s="19" t="n">
        <f aca="false">M86*N86</f>
        <v>60</v>
      </c>
      <c r="P86" s="19" t="n">
        <f aca="false">O86+L86</f>
        <v>80</v>
      </c>
      <c r="Q86" s="17"/>
    </row>
    <row r="87" customFormat="false" ht="15" hidden="false" customHeight="false" outlineLevel="0" collapsed="false">
      <c r="B87" s="17" t="s">
        <v>633</v>
      </c>
      <c r="C87" s="19"/>
      <c r="D87" s="17"/>
      <c r="E87" s="19"/>
      <c r="F87" s="19" t="n">
        <f aca="false">D87*E87</f>
        <v>0</v>
      </c>
      <c r="G87" s="19" t="n">
        <f aca="false">E87+C87</f>
        <v>0</v>
      </c>
      <c r="H87" s="17"/>
      <c r="K87" s="17" t="s">
        <v>633</v>
      </c>
      <c r="L87" s="19" t="n">
        <v>20</v>
      </c>
      <c r="M87" s="17"/>
      <c r="N87" s="19"/>
      <c r="O87" s="19" t="n">
        <f aca="false">M87*N87</f>
        <v>0</v>
      </c>
      <c r="P87" s="19" t="n">
        <f aca="false">O87+L87</f>
        <v>20</v>
      </c>
      <c r="Q87" s="17"/>
    </row>
    <row r="88" customFormat="false" ht="15" hidden="false" customHeight="false" outlineLevel="0" collapsed="false">
      <c r="B88" s="17" t="s">
        <v>240</v>
      </c>
      <c r="C88" s="19"/>
      <c r="D88" s="17" t="n">
        <v>1</v>
      </c>
      <c r="E88" s="19"/>
      <c r="F88" s="19" t="n">
        <f aca="false">D88*E88</f>
        <v>0</v>
      </c>
      <c r="G88" s="19" t="n">
        <v>50</v>
      </c>
      <c r="H88" s="17"/>
      <c r="K88" s="17" t="s">
        <v>240</v>
      </c>
      <c r="L88" s="19" t="n">
        <v>20</v>
      </c>
      <c r="M88" s="17" t="n">
        <v>1</v>
      </c>
      <c r="N88" s="19" t="n">
        <v>30</v>
      </c>
      <c r="O88" s="19" t="n">
        <f aca="false">M88*N88</f>
        <v>30</v>
      </c>
      <c r="P88" s="19" t="n">
        <f aca="false">O88+L88</f>
        <v>50</v>
      </c>
      <c r="Q88" s="17"/>
    </row>
    <row r="89" customFormat="false" ht="15" hidden="false" customHeight="false" outlineLevel="0" collapsed="false">
      <c r="B89" s="17" t="s">
        <v>186</v>
      </c>
      <c r="C89" s="19"/>
      <c r="D89" s="17" t="n">
        <v>2</v>
      </c>
      <c r="E89" s="19"/>
      <c r="F89" s="19" t="n">
        <f aca="false">D89*E89</f>
        <v>0</v>
      </c>
      <c r="G89" s="19" t="n">
        <v>80</v>
      </c>
      <c r="H89" s="17"/>
      <c r="K89" s="17" t="s">
        <v>186</v>
      </c>
      <c r="L89" s="19" t="n">
        <v>20</v>
      </c>
      <c r="M89" s="17" t="n">
        <v>2</v>
      </c>
      <c r="N89" s="19" t="n">
        <v>30</v>
      </c>
      <c r="O89" s="19" t="n">
        <f aca="false">M89*N89</f>
        <v>60</v>
      </c>
      <c r="P89" s="19" t="n">
        <f aca="false">O89+L89</f>
        <v>80</v>
      </c>
      <c r="Q89" s="17"/>
    </row>
    <row r="90" customFormat="false" ht="15" hidden="false" customHeight="false" outlineLevel="0" collapsed="false">
      <c r="B90" s="17" t="s">
        <v>173</v>
      </c>
      <c r="C90" s="19"/>
      <c r="D90" s="17" t="n">
        <v>2</v>
      </c>
      <c r="E90" s="19"/>
      <c r="F90" s="19" t="n">
        <f aca="false">D90*E90</f>
        <v>0</v>
      </c>
      <c r="G90" s="19" t="n">
        <v>80</v>
      </c>
      <c r="H90" s="17"/>
      <c r="K90" s="17" t="s">
        <v>173</v>
      </c>
      <c r="L90" s="19" t="n">
        <v>20</v>
      </c>
      <c r="M90" s="17" t="n">
        <v>2</v>
      </c>
      <c r="N90" s="19" t="n">
        <v>30</v>
      </c>
      <c r="O90" s="19" t="n">
        <f aca="false">M90*N90</f>
        <v>60</v>
      </c>
      <c r="P90" s="19" t="n">
        <f aca="false">O90+L90</f>
        <v>80</v>
      </c>
      <c r="Q90" s="17"/>
    </row>
    <row r="91" customFormat="false" ht="15" hidden="false" customHeight="false" outlineLevel="0" collapsed="false">
      <c r="B91" s="17" t="s">
        <v>111</v>
      </c>
      <c r="C91" s="19"/>
      <c r="D91" s="17" t="n">
        <v>1</v>
      </c>
      <c r="E91" s="19"/>
      <c r="F91" s="19" t="n">
        <f aca="false">D91*E91</f>
        <v>0</v>
      </c>
      <c r="G91" s="19" t="n">
        <v>50</v>
      </c>
      <c r="H91" s="17"/>
      <c r="K91" s="17" t="s">
        <v>111</v>
      </c>
      <c r="L91" s="19" t="n">
        <v>20</v>
      </c>
      <c r="M91" s="17" t="n">
        <v>1</v>
      </c>
      <c r="N91" s="19" t="n">
        <v>30</v>
      </c>
      <c r="O91" s="19" t="n">
        <f aca="false">M91*N91</f>
        <v>30</v>
      </c>
      <c r="P91" s="19" t="n">
        <f aca="false">O91+L91</f>
        <v>50</v>
      </c>
      <c r="Q91" s="17"/>
    </row>
    <row r="92" customFormat="false" ht="15" hidden="false" customHeight="false" outlineLevel="0" collapsed="false">
      <c r="B92" s="17" t="s">
        <v>624</v>
      </c>
      <c r="C92" s="19"/>
      <c r="D92" s="17" t="n">
        <v>1</v>
      </c>
      <c r="E92" s="19"/>
      <c r="F92" s="19" t="n">
        <f aca="false">D92*E92</f>
        <v>0</v>
      </c>
      <c r="G92" s="19" t="n">
        <v>50</v>
      </c>
      <c r="H92" s="17"/>
      <c r="K92" s="17" t="s">
        <v>624</v>
      </c>
      <c r="L92" s="19" t="n">
        <v>20</v>
      </c>
      <c r="M92" s="17" t="n">
        <v>1</v>
      </c>
      <c r="N92" s="19" t="n">
        <v>30</v>
      </c>
      <c r="O92" s="19" t="n">
        <f aca="false">M92*N92</f>
        <v>30</v>
      </c>
      <c r="P92" s="19" t="n">
        <f aca="false">O92+L92</f>
        <v>50</v>
      </c>
      <c r="Q92" s="17"/>
    </row>
    <row r="93" customFormat="false" ht="15" hidden="false" customHeight="false" outlineLevel="0" collapsed="false">
      <c r="B93" s="17" t="s">
        <v>71</v>
      </c>
      <c r="C93" s="19"/>
      <c r="D93" s="17" t="n">
        <v>1</v>
      </c>
      <c r="E93" s="19"/>
      <c r="F93" s="19" t="n">
        <f aca="false">D93*E93</f>
        <v>0</v>
      </c>
      <c r="G93" s="19" t="n">
        <v>30</v>
      </c>
      <c r="H93" s="17"/>
      <c r="K93" s="17" t="s">
        <v>625</v>
      </c>
      <c r="L93" s="19" t="n">
        <v>20</v>
      </c>
      <c r="M93" s="17" t="n">
        <v>1</v>
      </c>
      <c r="N93" s="19"/>
      <c r="O93" s="19" t="n">
        <f aca="false">M93*N93</f>
        <v>0</v>
      </c>
      <c r="P93" s="19" t="n">
        <f aca="false">O93+L93</f>
        <v>20</v>
      </c>
      <c r="Q93" s="17"/>
    </row>
    <row r="94" customFormat="false" ht="15" hidden="false" customHeight="false" outlineLevel="0" collapsed="false">
      <c r="B94" s="17" t="s">
        <v>626</v>
      </c>
      <c r="C94" s="19"/>
      <c r="D94" s="17" t="n">
        <v>1</v>
      </c>
      <c r="E94" s="19"/>
      <c r="F94" s="19" t="n">
        <f aca="false">D94*E94</f>
        <v>0</v>
      </c>
      <c r="G94" s="19" t="n">
        <v>50</v>
      </c>
      <c r="H94" s="17"/>
      <c r="K94" s="17" t="s">
        <v>170</v>
      </c>
      <c r="L94" s="19" t="n">
        <v>20</v>
      </c>
      <c r="M94" s="17" t="n">
        <v>1</v>
      </c>
      <c r="N94" s="19" t="n">
        <v>30</v>
      </c>
      <c r="O94" s="19" t="n">
        <f aca="false">M94*N94</f>
        <v>30</v>
      </c>
      <c r="P94" s="19" t="n">
        <f aca="false">O94+L94</f>
        <v>50</v>
      </c>
      <c r="Q94" s="17"/>
    </row>
    <row r="95" customFormat="false" ht="15" hidden="false" customHeight="false" outlineLevel="0" collapsed="false">
      <c r="B95" s="17" t="s">
        <v>646</v>
      </c>
      <c r="C95" s="19"/>
      <c r="D95" s="17"/>
      <c r="E95" s="19"/>
      <c r="F95" s="19"/>
      <c r="G95" s="19" t="n">
        <v>20</v>
      </c>
      <c r="H95" s="17"/>
      <c r="K95" s="17"/>
      <c r="L95" s="19"/>
      <c r="M95" s="17"/>
      <c r="N95" s="19"/>
      <c r="O95" s="19"/>
      <c r="P95" s="19"/>
      <c r="Q95" s="17"/>
    </row>
    <row r="96" customFormat="false" ht="15" hidden="false" customHeight="false" outlineLevel="0" collapsed="false">
      <c r="B96" s="17" t="s">
        <v>625</v>
      </c>
      <c r="C96" s="19"/>
      <c r="D96" s="17"/>
      <c r="E96" s="19"/>
      <c r="F96" s="19"/>
      <c r="G96" s="19" t="n">
        <v>20</v>
      </c>
      <c r="H96" s="17"/>
      <c r="K96" s="17"/>
      <c r="L96" s="19"/>
      <c r="M96" s="17"/>
      <c r="N96" s="19"/>
      <c r="O96" s="19"/>
      <c r="P96" s="19"/>
      <c r="Q96" s="17"/>
    </row>
    <row r="97" customFormat="false" ht="15" hidden="false" customHeight="false" outlineLevel="0" collapsed="false">
      <c r="B97" s="17"/>
      <c r="C97" s="19"/>
      <c r="D97" s="17"/>
      <c r="E97" s="19"/>
      <c r="F97" s="19"/>
      <c r="G97" s="19"/>
      <c r="H97" s="17"/>
      <c r="K97" s="17"/>
      <c r="L97" s="19"/>
      <c r="M97" s="17"/>
      <c r="N97" s="19"/>
      <c r="O97" s="19"/>
      <c r="P97" s="19"/>
      <c r="Q97" s="17"/>
    </row>
    <row r="98" customFormat="false" ht="15" hidden="false" customHeight="false" outlineLevel="0" collapsed="false">
      <c r="B98" s="17"/>
      <c r="C98" s="19"/>
      <c r="D98" s="17"/>
      <c r="E98" s="19"/>
      <c r="F98" s="19"/>
      <c r="G98" s="19"/>
      <c r="H98" s="17"/>
      <c r="K98" s="17"/>
      <c r="L98" s="19"/>
      <c r="M98" s="17"/>
      <c r="N98" s="19"/>
      <c r="O98" s="19"/>
      <c r="P98" s="19"/>
      <c r="Q98" s="17"/>
    </row>
    <row r="99" customFormat="false" ht="15" hidden="false" customHeight="false" outlineLevel="0" collapsed="false">
      <c r="B99" s="17"/>
      <c r="C99" s="19"/>
      <c r="D99" s="17"/>
      <c r="E99" s="19"/>
      <c r="F99" s="19"/>
      <c r="G99" s="19"/>
      <c r="H99" s="17"/>
      <c r="K99" s="17"/>
      <c r="L99" s="19"/>
      <c r="M99" s="17"/>
      <c r="N99" s="19"/>
      <c r="O99" s="19"/>
      <c r="P99" s="19"/>
      <c r="Q99" s="17"/>
    </row>
    <row r="100" customFormat="false" ht="15" hidden="false" customHeight="false" outlineLevel="0" collapsed="false">
      <c r="B100" s="17"/>
      <c r="C100" s="19"/>
      <c r="D100" s="17"/>
      <c r="E100" s="19"/>
      <c r="F100" s="19"/>
      <c r="G100" s="19"/>
      <c r="H100" s="17"/>
      <c r="K100" s="17"/>
      <c r="L100" s="19"/>
      <c r="M100" s="17"/>
      <c r="N100" s="19"/>
      <c r="O100" s="19"/>
      <c r="P100" s="19"/>
      <c r="Q100" s="17"/>
    </row>
    <row r="101" customFormat="false" ht="15" hidden="false" customHeight="false" outlineLevel="0" collapsed="false">
      <c r="B101" s="17"/>
      <c r="C101" s="19"/>
      <c r="D101" s="17"/>
      <c r="E101" s="17"/>
      <c r="F101" s="19"/>
      <c r="G101" s="19"/>
      <c r="H101" s="17"/>
      <c r="K101" s="17"/>
      <c r="L101" s="19"/>
      <c r="M101" s="17"/>
      <c r="N101" s="17"/>
      <c r="O101" s="19"/>
      <c r="P101" s="19"/>
      <c r="Q101" s="17"/>
    </row>
    <row r="102" customFormat="false" ht="15" hidden="false" customHeight="false" outlineLevel="0" collapsed="false">
      <c r="B102" s="17"/>
      <c r="C102" s="292" t="s">
        <v>303</v>
      </c>
      <c r="D102" s="292"/>
      <c r="E102" s="292"/>
      <c r="F102" s="292"/>
      <c r="G102" s="291" t="n">
        <f aca="false">SUM(G86:G101)</f>
        <v>510</v>
      </c>
      <c r="H102" s="17"/>
      <c r="K102" s="17"/>
      <c r="L102" s="292" t="s">
        <v>303</v>
      </c>
      <c r="M102" s="292"/>
      <c r="N102" s="292"/>
      <c r="O102" s="292"/>
      <c r="P102" s="291" t="n">
        <f aca="false">SUM(P86:P101)</f>
        <v>480</v>
      </c>
      <c r="Q102" s="17"/>
    </row>
    <row r="103" customFormat="false" ht="15" hidden="false" customHeight="false" outlineLevel="0" collapsed="false">
      <c r="B103" s="17"/>
      <c r="C103" s="292"/>
      <c r="D103" s="292"/>
      <c r="E103" s="292"/>
      <c r="F103" s="292"/>
      <c r="G103" s="291"/>
      <c r="H103" s="17"/>
      <c r="K103" s="17"/>
      <c r="L103" s="292"/>
      <c r="M103" s="292"/>
      <c r="N103" s="292"/>
      <c r="O103" s="292"/>
      <c r="P103" s="291"/>
      <c r="Q103" s="17"/>
    </row>
    <row r="110" customFormat="false" ht="27" hidden="false" customHeight="false" outlineLevel="0" collapsed="false">
      <c r="C110" s="287" t="s">
        <v>97</v>
      </c>
      <c r="D110" s="287"/>
      <c r="E110" s="287"/>
      <c r="F110" s="288"/>
      <c r="L110" s="287" t="s">
        <v>167</v>
      </c>
      <c r="M110" s="287"/>
      <c r="N110" s="287"/>
      <c r="O110" s="288"/>
    </row>
    <row r="111" customFormat="false" ht="27" hidden="false" customHeight="false" outlineLevel="0" collapsed="false">
      <c r="C111" s="287"/>
      <c r="D111" s="287"/>
      <c r="E111" s="287"/>
      <c r="F111" s="288"/>
      <c r="L111" s="287"/>
      <c r="M111" s="287"/>
      <c r="N111" s="287"/>
      <c r="O111" s="288"/>
    </row>
    <row r="112" customFormat="false" ht="27" hidden="false" customHeight="false" outlineLevel="0" collapsed="false">
      <c r="C112" s="289"/>
      <c r="D112" s="289"/>
      <c r="E112" s="288"/>
      <c r="F112" s="288"/>
      <c r="L112" s="289"/>
      <c r="M112" s="289"/>
      <c r="N112" s="288"/>
      <c r="O112" s="288"/>
    </row>
    <row r="113" customFormat="false" ht="15" hidden="false" customHeight="false" outlineLevel="0" collapsed="false">
      <c r="B113" s="5" t="s">
        <v>613</v>
      </c>
      <c r="C113" s="53" t="s">
        <v>614</v>
      </c>
      <c r="D113" s="53" t="s">
        <v>615</v>
      </c>
      <c r="E113" s="53" t="s">
        <v>619</v>
      </c>
      <c r="F113" s="53" t="s">
        <v>618</v>
      </c>
      <c r="G113" s="53" t="s">
        <v>616</v>
      </c>
      <c r="H113" s="53"/>
      <c r="K113" s="5" t="s">
        <v>613</v>
      </c>
      <c r="L113" s="53" t="s">
        <v>614</v>
      </c>
      <c r="M113" s="53" t="s">
        <v>615</v>
      </c>
      <c r="N113" s="53" t="s">
        <v>619</v>
      </c>
      <c r="O113" s="53" t="s">
        <v>618</v>
      </c>
      <c r="P113" s="53" t="s">
        <v>616</v>
      </c>
      <c r="Q113" s="53"/>
    </row>
    <row r="114" customFormat="false" ht="22.5" hidden="false" customHeight="false" outlineLevel="0" collapsed="false">
      <c r="B114" s="294" t="s">
        <v>647</v>
      </c>
      <c r="C114" s="19"/>
      <c r="D114" s="17"/>
      <c r="E114" s="19"/>
      <c r="F114" s="19" t="n">
        <f aca="false">D114*E114</f>
        <v>0</v>
      </c>
      <c r="G114" s="19" t="n">
        <f aca="false">F114+C114</f>
        <v>0</v>
      </c>
      <c r="H114" s="17"/>
      <c r="K114" s="294" t="s">
        <v>647</v>
      </c>
      <c r="L114" s="19"/>
      <c r="M114" s="17"/>
      <c r="N114" s="19"/>
      <c r="O114" s="19" t="n">
        <f aca="false">M114*N114</f>
        <v>0</v>
      </c>
      <c r="P114" s="19" t="n">
        <f aca="false">O114+L114</f>
        <v>0</v>
      </c>
      <c r="Q114" s="17"/>
    </row>
    <row r="115" customFormat="false" ht="22.5" hidden="false" customHeight="false" outlineLevel="0" collapsed="false">
      <c r="B115" s="295" t="s">
        <v>648</v>
      </c>
      <c r="C115" s="19" t="n">
        <v>120</v>
      </c>
      <c r="D115" s="17" t="n">
        <v>1</v>
      </c>
      <c r="E115" s="19" t="n">
        <v>30</v>
      </c>
      <c r="F115" s="19" t="n">
        <f aca="false">D115*E115</f>
        <v>30</v>
      </c>
      <c r="G115" s="19" t="n">
        <f aca="false">F115+C115</f>
        <v>150</v>
      </c>
      <c r="H115" s="17"/>
      <c r="K115" s="295" t="s">
        <v>648</v>
      </c>
      <c r="L115" s="19" t="n">
        <v>120</v>
      </c>
      <c r="M115" s="17" t="n">
        <v>1</v>
      </c>
      <c r="N115" s="19" t="n">
        <v>30</v>
      </c>
      <c r="O115" s="19" t="n">
        <f aca="false">M115*N115</f>
        <v>30</v>
      </c>
      <c r="P115" s="19" t="n">
        <f aca="false">O115+L115</f>
        <v>150</v>
      </c>
      <c r="Q115" s="17"/>
    </row>
    <row r="116" customFormat="false" ht="22.5" hidden="false" customHeight="false" outlineLevel="0" collapsed="false">
      <c r="B116" s="294" t="s">
        <v>649</v>
      </c>
      <c r="C116" s="19" t="n">
        <v>20</v>
      </c>
      <c r="D116" s="17"/>
      <c r="E116" s="19"/>
      <c r="F116" s="19" t="n">
        <f aca="false">D116*E116</f>
        <v>0</v>
      </c>
      <c r="G116" s="19" t="n">
        <f aca="false">F116+C116</f>
        <v>20</v>
      </c>
      <c r="H116" s="17"/>
      <c r="K116" s="294" t="s">
        <v>649</v>
      </c>
      <c r="L116" s="19" t="n">
        <v>20</v>
      </c>
      <c r="M116" s="17"/>
      <c r="N116" s="19"/>
      <c r="O116" s="19" t="n">
        <f aca="false">M116*N116</f>
        <v>0</v>
      </c>
      <c r="P116" s="19" t="n">
        <f aca="false">O116+L116</f>
        <v>20</v>
      </c>
      <c r="Q116" s="17"/>
    </row>
    <row r="117" customFormat="false" ht="22.5" hidden="false" customHeight="false" outlineLevel="0" collapsed="false">
      <c r="B117" s="295" t="s">
        <v>650</v>
      </c>
      <c r="C117" s="19" t="n">
        <v>120</v>
      </c>
      <c r="D117" s="17" t="n">
        <v>2</v>
      </c>
      <c r="E117" s="19" t="n">
        <v>30</v>
      </c>
      <c r="F117" s="19" t="n">
        <f aca="false">D117*E117</f>
        <v>60</v>
      </c>
      <c r="G117" s="19" t="n">
        <f aca="false">F117+C117</f>
        <v>180</v>
      </c>
      <c r="H117" s="17"/>
      <c r="K117" s="295" t="s">
        <v>650</v>
      </c>
      <c r="L117" s="19" t="n">
        <v>120</v>
      </c>
      <c r="M117" s="17" t="n">
        <v>2</v>
      </c>
      <c r="N117" s="19" t="n">
        <v>30</v>
      </c>
      <c r="O117" s="19" t="n">
        <f aca="false">M117*N117</f>
        <v>60</v>
      </c>
      <c r="P117" s="19" t="n">
        <f aca="false">O117+L117</f>
        <v>180</v>
      </c>
      <c r="Q117" s="17"/>
    </row>
    <row r="118" customFormat="false" ht="22.5" hidden="false" customHeight="false" outlineLevel="0" collapsed="false">
      <c r="B118" s="294" t="s">
        <v>651</v>
      </c>
      <c r="C118" s="19" t="n">
        <v>120</v>
      </c>
      <c r="D118" s="17" t="n">
        <v>2</v>
      </c>
      <c r="E118" s="19" t="n">
        <v>30</v>
      </c>
      <c r="F118" s="19" t="n">
        <f aca="false">D118*E118</f>
        <v>60</v>
      </c>
      <c r="G118" s="19" t="n">
        <f aca="false">F118+C118</f>
        <v>180</v>
      </c>
      <c r="H118" s="17"/>
      <c r="K118" s="294" t="s">
        <v>651</v>
      </c>
      <c r="L118" s="19" t="n">
        <v>120</v>
      </c>
      <c r="M118" s="17" t="n">
        <v>2</v>
      </c>
      <c r="N118" s="19" t="n">
        <v>30</v>
      </c>
      <c r="O118" s="19" t="n">
        <f aca="false">M118*N118</f>
        <v>60</v>
      </c>
      <c r="P118" s="19" t="n">
        <f aca="false">O118+L118</f>
        <v>180</v>
      </c>
      <c r="Q118" s="17"/>
    </row>
    <row r="119" customFormat="false" ht="22.5" hidden="false" customHeight="false" outlineLevel="0" collapsed="false">
      <c r="B119" s="295" t="s">
        <v>652</v>
      </c>
      <c r="C119" s="19" t="n">
        <v>120</v>
      </c>
      <c r="D119" s="17" t="n">
        <v>1</v>
      </c>
      <c r="E119" s="19" t="n">
        <v>30</v>
      </c>
      <c r="F119" s="19" t="n">
        <f aca="false">D119*E119</f>
        <v>30</v>
      </c>
      <c r="G119" s="19" t="n">
        <f aca="false">F119+C119</f>
        <v>150</v>
      </c>
      <c r="H119" s="17"/>
      <c r="K119" s="295" t="s">
        <v>652</v>
      </c>
      <c r="L119" s="19" t="n">
        <v>120</v>
      </c>
      <c r="M119" s="17" t="n">
        <v>1</v>
      </c>
      <c r="N119" s="19" t="n">
        <v>30</v>
      </c>
      <c r="O119" s="19" t="n">
        <f aca="false">M119*N119</f>
        <v>30</v>
      </c>
      <c r="P119" s="19" t="n">
        <f aca="false">O119+L119</f>
        <v>150</v>
      </c>
      <c r="Q119" s="17"/>
    </row>
    <row r="120" customFormat="false" ht="22.5" hidden="false" customHeight="false" outlineLevel="0" collapsed="false">
      <c r="B120" s="294" t="s">
        <v>653</v>
      </c>
      <c r="C120" s="19" t="n">
        <v>20</v>
      </c>
      <c r="D120" s="17"/>
      <c r="E120" s="19"/>
      <c r="F120" s="19" t="n">
        <f aca="false">D120*E120</f>
        <v>0</v>
      </c>
      <c r="G120" s="19" t="n">
        <f aca="false">F120+C120</f>
        <v>20</v>
      </c>
      <c r="H120" s="17"/>
      <c r="K120" s="294" t="s">
        <v>653</v>
      </c>
      <c r="L120" s="19" t="n">
        <v>20</v>
      </c>
      <c r="M120" s="17"/>
      <c r="N120" s="19"/>
      <c r="O120" s="19" t="n">
        <f aca="false">M120*N120</f>
        <v>0</v>
      </c>
      <c r="P120" s="19" t="n">
        <f aca="false">O120+L120</f>
        <v>20</v>
      </c>
      <c r="Q120" s="17"/>
    </row>
    <row r="121" customFormat="false" ht="22.5" hidden="false" customHeight="false" outlineLevel="0" collapsed="false">
      <c r="B121" s="295" t="s">
        <v>654</v>
      </c>
      <c r="C121" s="19" t="n">
        <v>120</v>
      </c>
      <c r="D121" s="17" t="n">
        <v>1</v>
      </c>
      <c r="E121" s="19" t="n">
        <v>30</v>
      </c>
      <c r="F121" s="19" t="n">
        <f aca="false">D121*E121</f>
        <v>30</v>
      </c>
      <c r="G121" s="19" t="n">
        <f aca="false">F121+C121</f>
        <v>150</v>
      </c>
      <c r="H121" s="17"/>
      <c r="K121" s="295" t="s">
        <v>654</v>
      </c>
      <c r="L121" s="19" t="n">
        <v>120</v>
      </c>
      <c r="M121" s="17" t="n">
        <v>1</v>
      </c>
      <c r="N121" s="19" t="n">
        <v>30</v>
      </c>
      <c r="O121" s="19" t="n">
        <f aca="false">M121*N121</f>
        <v>30</v>
      </c>
      <c r="P121" s="19" t="n">
        <f aca="false">O121+L121</f>
        <v>150</v>
      </c>
      <c r="Q121" s="17"/>
    </row>
    <row r="122" customFormat="false" ht="22.5" hidden="false" customHeight="false" outlineLevel="0" collapsed="false">
      <c r="B122" s="294" t="s">
        <v>655</v>
      </c>
      <c r="C122" s="19"/>
      <c r="D122" s="17"/>
      <c r="E122" s="19"/>
      <c r="F122" s="19" t="n">
        <f aca="false">D122*E122</f>
        <v>0</v>
      </c>
      <c r="G122" s="19" t="n">
        <f aca="false">F122+C122</f>
        <v>0</v>
      </c>
      <c r="H122" s="17"/>
      <c r="K122" s="294" t="s">
        <v>655</v>
      </c>
      <c r="L122" s="19"/>
      <c r="M122" s="17"/>
      <c r="N122" s="19"/>
      <c r="O122" s="19" t="n">
        <f aca="false">M122*N122</f>
        <v>0</v>
      </c>
      <c r="P122" s="19" t="n">
        <f aca="false">O122+L122</f>
        <v>0</v>
      </c>
      <c r="Q122" s="17"/>
    </row>
    <row r="123" customFormat="false" ht="22.5" hidden="false" customHeight="false" outlineLevel="0" collapsed="false">
      <c r="B123" s="296" t="s">
        <v>656</v>
      </c>
      <c r="C123" s="19"/>
      <c r="D123" s="17"/>
      <c r="E123" s="19"/>
      <c r="F123" s="19" t="n">
        <f aca="false">D123*E123</f>
        <v>0</v>
      </c>
      <c r="G123" s="19" t="n">
        <f aca="false">F123+C123</f>
        <v>0</v>
      </c>
      <c r="H123" s="17"/>
      <c r="K123" s="296" t="s">
        <v>656</v>
      </c>
      <c r="L123" s="19"/>
      <c r="M123" s="17"/>
      <c r="N123" s="19"/>
      <c r="O123" s="19" t="n">
        <f aca="false">M123*N123</f>
        <v>0</v>
      </c>
      <c r="P123" s="19" t="n">
        <f aca="false">O123+L123</f>
        <v>0</v>
      </c>
      <c r="Q123" s="17"/>
    </row>
    <row r="124" customFormat="false" ht="22.5" hidden="false" customHeight="false" outlineLevel="0" collapsed="false">
      <c r="B124" s="294" t="s">
        <v>657</v>
      </c>
      <c r="C124" s="19" t="n">
        <v>20</v>
      </c>
      <c r="D124" s="17"/>
      <c r="E124" s="19"/>
      <c r="F124" s="19" t="n">
        <f aca="false">D124*E124</f>
        <v>0</v>
      </c>
      <c r="G124" s="19" t="n">
        <f aca="false">F124+C124</f>
        <v>20</v>
      </c>
      <c r="H124" s="17"/>
      <c r="K124" s="294" t="s">
        <v>657</v>
      </c>
      <c r="L124" s="19" t="n">
        <v>20</v>
      </c>
      <c r="M124" s="17"/>
      <c r="N124" s="19"/>
      <c r="O124" s="19" t="n">
        <f aca="false">M124*N124</f>
        <v>0</v>
      </c>
      <c r="P124" s="19" t="n">
        <f aca="false">O124+L124</f>
        <v>20</v>
      </c>
      <c r="Q124" s="17"/>
    </row>
    <row r="125" customFormat="false" ht="22.5" hidden="false" customHeight="false" outlineLevel="0" collapsed="false">
      <c r="B125" s="295" t="s">
        <v>658</v>
      </c>
      <c r="C125" s="19"/>
      <c r="D125" s="17"/>
      <c r="E125" s="19"/>
      <c r="F125" s="19" t="n">
        <f aca="false">D125*E125</f>
        <v>0</v>
      </c>
      <c r="G125" s="19" t="n">
        <f aca="false">F125+C125</f>
        <v>0</v>
      </c>
      <c r="H125" s="17"/>
      <c r="K125" s="295" t="s">
        <v>658</v>
      </c>
      <c r="L125" s="19"/>
      <c r="M125" s="17"/>
      <c r="N125" s="19"/>
      <c r="O125" s="19" t="n">
        <f aca="false">M125*N125</f>
        <v>0</v>
      </c>
      <c r="P125" s="19" t="n">
        <f aca="false">O125+L125</f>
        <v>0</v>
      </c>
      <c r="Q125" s="17"/>
    </row>
    <row r="126" customFormat="false" ht="22.5" hidden="false" customHeight="false" outlineLevel="0" collapsed="false">
      <c r="B126" s="296" t="s">
        <v>659</v>
      </c>
      <c r="C126" s="19" t="n">
        <v>20</v>
      </c>
      <c r="D126" s="17" t="n">
        <v>1</v>
      </c>
      <c r="E126" s="19" t="n">
        <v>30</v>
      </c>
      <c r="F126" s="19" t="n">
        <f aca="false">D126*E126</f>
        <v>30</v>
      </c>
      <c r="G126" s="19" t="n">
        <f aca="false">F126+C126</f>
        <v>50</v>
      </c>
      <c r="H126" s="17"/>
      <c r="K126" s="296" t="s">
        <v>659</v>
      </c>
      <c r="L126" s="19" t="n">
        <v>20</v>
      </c>
      <c r="M126" s="17" t="n">
        <v>1</v>
      </c>
      <c r="N126" s="19" t="n">
        <v>30</v>
      </c>
      <c r="O126" s="19" t="n">
        <f aca="false">M126*N126</f>
        <v>30</v>
      </c>
      <c r="P126" s="19" t="n">
        <f aca="false">O126+L126</f>
        <v>50</v>
      </c>
      <c r="Q126" s="17"/>
    </row>
    <row r="127" customFormat="false" ht="22.5" hidden="false" customHeight="false" outlineLevel="0" collapsed="false">
      <c r="B127" s="295" t="s">
        <v>660</v>
      </c>
      <c r="C127" s="19" t="n">
        <v>20</v>
      </c>
      <c r="D127" s="17"/>
      <c r="E127" s="19"/>
      <c r="F127" s="19" t="n">
        <f aca="false">D127*E127</f>
        <v>0</v>
      </c>
      <c r="G127" s="19" t="n">
        <f aca="false">F127+C127</f>
        <v>20</v>
      </c>
      <c r="H127" s="17"/>
      <c r="K127" s="295" t="s">
        <v>660</v>
      </c>
      <c r="L127" s="19" t="n">
        <v>20</v>
      </c>
      <c r="M127" s="17"/>
      <c r="N127" s="19"/>
      <c r="O127" s="19" t="n">
        <f aca="false">M127*N127</f>
        <v>0</v>
      </c>
      <c r="P127" s="19" t="n">
        <f aca="false">O127+L127</f>
        <v>20</v>
      </c>
      <c r="Q127" s="17"/>
    </row>
    <row r="128" customFormat="false" ht="22.5" hidden="false" customHeight="false" outlineLevel="0" collapsed="false">
      <c r="B128" s="295" t="s">
        <v>661</v>
      </c>
      <c r="C128" s="19" t="n">
        <v>120</v>
      </c>
      <c r="D128" s="17" t="n">
        <v>2</v>
      </c>
      <c r="E128" s="19" t="n">
        <v>30</v>
      </c>
      <c r="F128" s="19" t="n">
        <f aca="false">D128*E128</f>
        <v>60</v>
      </c>
      <c r="G128" s="19" t="n">
        <f aca="false">F128+C128</f>
        <v>180</v>
      </c>
      <c r="H128" s="17"/>
      <c r="K128" s="295" t="s">
        <v>661</v>
      </c>
      <c r="L128" s="19" t="n">
        <v>120</v>
      </c>
      <c r="M128" s="17" t="n">
        <v>2</v>
      </c>
      <c r="N128" s="19" t="n">
        <v>30</v>
      </c>
      <c r="O128" s="19" t="n">
        <f aca="false">M128*N128</f>
        <v>60</v>
      </c>
      <c r="P128" s="19" t="n">
        <f aca="false">O128+L128</f>
        <v>180</v>
      </c>
      <c r="Q128" s="17"/>
    </row>
    <row r="129" customFormat="false" ht="22.5" hidden="false" customHeight="false" outlineLevel="0" collapsed="false">
      <c r="B129" s="295" t="s">
        <v>662</v>
      </c>
      <c r="C129" s="19" t="n">
        <v>10</v>
      </c>
      <c r="D129" s="17"/>
      <c r="E129" s="19"/>
      <c r="F129" s="19" t="n">
        <f aca="false">D129*E129</f>
        <v>0</v>
      </c>
      <c r="G129" s="19" t="n">
        <f aca="false">F129+C129</f>
        <v>10</v>
      </c>
      <c r="H129" s="17"/>
      <c r="K129" s="295" t="s">
        <v>662</v>
      </c>
      <c r="L129" s="19" t="n">
        <v>20</v>
      </c>
      <c r="M129" s="17"/>
      <c r="N129" s="19"/>
      <c r="O129" s="19" t="n">
        <f aca="false">M129*N129</f>
        <v>0</v>
      </c>
      <c r="P129" s="19" t="n">
        <f aca="false">O129+L129</f>
        <v>20</v>
      </c>
      <c r="Q129" s="17"/>
    </row>
    <row r="130" customFormat="false" ht="24.75" hidden="false" customHeight="true" outlineLevel="0" collapsed="false">
      <c r="B130" s="295" t="s">
        <v>663</v>
      </c>
      <c r="C130" s="19" t="n">
        <v>10</v>
      </c>
      <c r="D130" s="17"/>
      <c r="E130" s="19"/>
      <c r="F130" s="19" t="n">
        <f aca="false">D130*E130</f>
        <v>0</v>
      </c>
      <c r="G130" s="19" t="n">
        <f aca="false">F130+C130</f>
        <v>10</v>
      </c>
      <c r="H130" s="17"/>
      <c r="K130" s="295" t="s">
        <v>663</v>
      </c>
      <c r="L130" s="19" t="n">
        <v>20</v>
      </c>
      <c r="M130" s="17"/>
      <c r="N130" s="19"/>
      <c r="O130" s="19" t="n">
        <f aca="false">M130*N130</f>
        <v>0</v>
      </c>
      <c r="P130" s="19" t="n">
        <f aca="false">O130+L130</f>
        <v>20</v>
      </c>
      <c r="Q130" s="17"/>
    </row>
    <row r="131" customFormat="false" ht="15" hidden="false" customHeight="false" outlineLevel="0" collapsed="false">
      <c r="B131" s="295" t="s">
        <v>664</v>
      </c>
      <c r="C131" s="19" t="n">
        <v>120</v>
      </c>
      <c r="D131" s="17" t="n">
        <v>1</v>
      </c>
      <c r="E131" s="19" t="n">
        <v>30</v>
      </c>
      <c r="F131" s="19" t="n">
        <f aca="false">D131*E131</f>
        <v>30</v>
      </c>
      <c r="G131" s="19" t="n">
        <f aca="false">F131+C131</f>
        <v>150</v>
      </c>
      <c r="H131" s="17"/>
      <c r="K131" s="295" t="s">
        <v>664</v>
      </c>
      <c r="L131" s="19" t="n">
        <v>120</v>
      </c>
      <c r="M131" s="17" t="n">
        <v>1</v>
      </c>
      <c r="N131" s="19" t="n">
        <v>30</v>
      </c>
      <c r="O131" s="19" t="n">
        <f aca="false">M131*N131</f>
        <v>30</v>
      </c>
      <c r="P131" s="19" t="n">
        <f aca="false">O131+L131</f>
        <v>150</v>
      </c>
      <c r="Q131" s="17"/>
    </row>
    <row r="132" customFormat="false" ht="15" hidden="false" customHeight="false" outlineLevel="0" collapsed="false">
      <c r="B132" s="295"/>
      <c r="C132" s="19"/>
      <c r="D132" s="17"/>
      <c r="E132" s="17"/>
      <c r="F132" s="19" t="n">
        <f aca="false">D132*E132</f>
        <v>0</v>
      </c>
      <c r="G132" s="19" t="n">
        <f aca="false">F132+C132</f>
        <v>0</v>
      </c>
      <c r="H132" s="17"/>
      <c r="K132" s="295"/>
      <c r="L132" s="19"/>
      <c r="M132" s="17"/>
      <c r="N132" s="17"/>
      <c r="O132" s="19"/>
      <c r="P132" s="19" t="n">
        <f aca="false">O132+L132</f>
        <v>0</v>
      </c>
      <c r="Q132" s="17"/>
    </row>
    <row r="133" customFormat="false" ht="15" hidden="false" customHeight="true" outlineLevel="0" collapsed="false">
      <c r="B133" s="17"/>
      <c r="C133" s="292" t="s">
        <v>303</v>
      </c>
      <c r="D133" s="292"/>
      <c r="E133" s="292"/>
      <c r="F133" s="292"/>
      <c r="G133" s="291" t="n">
        <f aca="false">SUM(G114:G132)</f>
        <v>1290</v>
      </c>
      <c r="H133" s="17"/>
      <c r="K133" s="17"/>
      <c r="L133" s="292" t="s">
        <v>303</v>
      </c>
      <c r="M133" s="292"/>
      <c r="N133" s="292"/>
      <c r="O133" s="292"/>
      <c r="P133" s="291" t="n">
        <f aca="false">SUM(P114:P132)</f>
        <v>1310</v>
      </c>
      <c r="Q133" s="17"/>
    </row>
    <row r="134" customFormat="false" ht="15" hidden="false" customHeight="true" outlineLevel="0" collapsed="false">
      <c r="B134" s="17"/>
      <c r="C134" s="292"/>
      <c r="D134" s="292"/>
      <c r="E134" s="292"/>
      <c r="F134" s="292"/>
      <c r="G134" s="291"/>
      <c r="H134" s="17"/>
      <c r="K134" s="17"/>
      <c r="L134" s="292"/>
      <c r="M134" s="292"/>
      <c r="N134" s="292"/>
      <c r="O134" s="292"/>
      <c r="P134" s="291"/>
      <c r="Q134" s="17"/>
    </row>
    <row r="141" customFormat="false" ht="27" hidden="false" customHeight="false" outlineLevel="0" collapsed="false">
      <c r="C141" s="287" t="s">
        <v>102</v>
      </c>
      <c r="D141" s="287"/>
      <c r="E141" s="287"/>
      <c r="F141" s="288"/>
      <c r="L141" s="287" t="s">
        <v>103</v>
      </c>
      <c r="M141" s="287"/>
      <c r="N141" s="287"/>
      <c r="O141" s="288"/>
    </row>
    <row r="142" customFormat="false" ht="27" hidden="false" customHeight="false" outlineLevel="0" collapsed="false">
      <c r="C142" s="287"/>
      <c r="D142" s="287"/>
      <c r="E142" s="287"/>
      <c r="F142" s="288"/>
      <c r="L142" s="287"/>
      <c r="M142" s="287"/>
      <c r="N142" s="287"/>
      <c r="O142" s="288"/>
    </row>
    <row r="143" customFormat="false" ht="27" hidden="false" customHeight="false" outlineLevel="0" collapsed="false">
      <c r="C143" s="289"/>
      <c r="D143" s="289"/>
      <c r="E143" s="288"/>
      <c r="F143" s="288"/>
      <c r="L143" s="289"/>
      <c r="M143" s="289"/>
      <c r="N143" s="288"/>
      <c r="O143" s="288"/>
    </row>
    <row r="144" customFormat="false" ht="15" hidden="false" customHeight="false" outlineLevel="0" collapsed="false">
      <c r="B144" s="5" t="s">
        <v>613</v>
      </c>
      <c r="C144" s="53" t="s">
        <v>614</v>
      </c>
      <c r="D144" s="53" t="s">
        <v>615</v>
      </c>
      <c r="E144" s="53" t="s">
        <v>619</v>
      </c>
      <c r="F144" s="53" t="s">
        <v>618</v>
      </c>
      <c r="G144" s="53" t="s">
        <v>616</v>
      </c>
      <c r="H144" s="53"/>
      <c r="K144" s="5" t="s">
        <v>613</v>
      </c>
      <c r="L144" s="53" t="s">
        <v>614</v>
      </c>
      <c r="M144" s="53" t="s">
        <v>615</v>
      </c>
      <c r="N144" s="53" t="s">
        <v>619</v>
      </c>
      <c r="O144" s="53" t="s">
        <v>618</v>
      </c>
      <c r="P144" s="53" t="s">
        <v>616</v>
      </c>
      <c r="Q144" s="53"/>
    </row>
    <row r="145" customFormat="false" ht="22.5" hidden="false" customHeight="false" outlineLevel="0" collapsed="false">
      <c r="B145" s="294" t="s">
        <v>647</v>
      </c>
      <c r="C145" s="19"/>
      <c r="D145" s="17"/>
      <c r="E145" s="19"/>
      <c r="F145" s="19" t="n">
        <f aca="false">D145*E145</f>
        <v>0</v>
      </c>
      <c r="G145" s="19" t="n">
        <f aca="false">F145+C145</f>
        <v>0</v>
      </c>
      <c r="H145" s="17"/>
      <c r="K145" s="297" t="s">
        <v>647</v>
      </c>
      <c r="L145" s="19"/>
      <c r="M145" s="17"/>
      <c r="N145" s="19"/>
      <c r="O145" s="19" t="n">
        <f aca="false">M145*N145</f>
        <v>0</v>
      </c>
      <c r="P145" s="19" t="n">
        <f aca="false">O145+L145</f>
        <v>0</v>
      </c>
      <c r="Q145" s="17"/>
    </row>
    <row r="146" customFormat="false" ht="22.5" hidden="false" customHeight="false" outlineLevel="0" collapsed="false">
      <c r="B146" s="295" t="s">
        <v>648</v>
      </c>
      <c r="C146" s="19" t="n">
        <v>120</v>
      </c>
      <c r="D146" s="17" t="n">
        <v>1</v>
      </c>
      <c r="E146" s="19" t="n">
        <v>30</v>
      </c>
      <c r="F146" s="19" t="n">
        <f aca="false">D146*E146</f>
        <v>30</v>
      </c>
      <c r="G146" s="19" t="n">
        <f aca="false">F146+C146</f>
        <v>150</v>
      </c>
      <c r="H146" s="17"/>
      <c r="K146" s="298" t="s">
        <v>648</v>
      </c>
      <c r="L146" s="19" t="n">
        <v>120</v>
      </c>
      <c r="M146" s="17" t="n">
        <v>1</v>
      </c>
      <c r="N146" s="19" t="n">
        <v>30</v>
      </c>
      <c r="O146" s="19" t="n">
        <f aca="false">M146*N146</f>
        <v>30</v>
      </c>
      <c r="P146" s="19" t="n">
        <f aca="false">O146+L146</f>
        <v>150</v>
      </c>
      <c r="Q146" s="17"/>
    </row>
    <row r="147" customFormat="false" ht="22.5" hidden="false" customHeight="false" outlineLevel="0" collapsed="false">
      <c r="B147" s="294" t="s">
        <v>649</v>
      </c>
      <c r="C147" s="19" t="n">
        <v>20</v>
      </c>
      <c r="D147" s="17"/>
      <c r="E147" s="19"/>
      <c r="F147" s="19" t="n">
        <f aca="false">D147*E147</f>
        <v>0</v>
      </c>
      <c r="G147" s="19" t="n">
        <f aca="false">F147+C147</f>
        <v>20</v>
      </c>
      <c r="H147" s="17"/>
      <c r="K147" s="297" t="s">
        <v>649</v>
      </c>
      <c r="L147" s="19" t="n">
        <v>20</v>
      </c>
      <c r="M147" s="17"/>
      <c r="N147" s="19"/>
      <c r="O147" s="19" t="n">
        <f aca="false">M147*N147</f>
        <v>0</v>
      </c>
      <c r="P147" s="19" t="n">
        <f aca="false">O147+L147</f>
        <v>20</v>
      </c>
      <c r="Q147" s="17"/>
    </row>
    <row r="148" customFormat="false" ht="22.5" hidden="false" customHeight="false" outlineLevel="0" collapsed="false">
      <c r="B148" s="295" t="s">
        <v>650</v>
      </c>
      <c r="C148" s="19" t="n">
        <v>120</v>
      </c>
      <c r="D148" s="17" t="n">
        <v>2</v>
      </c>
      <c r="E148" s="19" t="n">
        <v>30</v>
      </c>
      <c r="F148" s="19" t="n">
        <f aca="false">D148*E148</f>
        <v>60</v>
      </c>
      <c r="G148" s="19" t="n">
        <f aca="false">F148+C148</f>
        <v>180</v>
      </c>
      <c r="H148" s="17"/>
      <c r="K148" s="298" t="s">
        <v>650</v>
      </c>
      <c r="L148" s="19" t="n">
        <v>120</v>
      </c>
      <c r="M148" s="17" t="n">
        <v>2</v>
      </c>
      <c r="N148" s="19" t="n">
        <v>30</v>
      </c>
      <c r="O148" s="19" t="n">
        <f aca="false">M148*N148</f>
        <v>60</v>
      </c>
      <c r="P148" s="19" t="n">
        <f aca="false">O148+L148</f>
        <v>180</v>
      </c>
      <c r="Q148" s="17"/>
    </row>
    <row r="149" customFormat="false" ht="22.5" hidden="false" customHeight="false" outlineLevel="0" collapsed="false">
      <c r="B149" s="294" t="s">
        <v>651</v>
      </c>
      <c r="C149" s="19" t="n">
        <v>120</v>
      </c>
      <c r="D149" s="17" t="n">
        <v>2</v>
      </c>
      <c r="E149" s="19" t="n">
        <v>30</v>
      </c>
      <c r="F149" s="19" t="n">
        <f aca="false">D149*E149</f>
        <v>60</v>
      </c>
      <c r="G149" s="19" t="n">
        <f aca="false">F149+C149</f>
        <v>180</v>
      </c>
      <c r="H149" s="17"/>
      <c r="K149" s="297" t="s">
        <v>651</v>
      </c>
      <c r="L149" s="19" t="n">
        <v>120</v>
      </c>
      <c r="M149" s="17" t="n">
        <v>2</v>
      </c>
      <c r="N149" s="19" t="n">
        <v>30</v>
      </c>
      <c r="O149" s="19" t="n">
        <f aca="false">M149*N149</f>
        <v>60</v>
      </c>
      <c r="P149" s="19" t="n">
        <f aca="false">O149+L149</f>
        <v>180</v>
      </c>
      <c r="Q149" s="17"/>
    </row>
    <row r="150" customFormat="false" ht="22.5" hidden="false" customHeight="false" outlineLevel="0" collapsed="false">
      <c r="B150" s="295" t="s">
        <v>652</v>
      </c>
      <c r="C150" s="19" t="n">
        <v>120</v>
      </c>
      <c r="D150" s="17" t="n">
        <v>1</v>
      </c>
      <c r="E150" s="19" t="n">
        <v>30</v>
      </c>
      <c r="F150" s="19" t="n">
        <f aca="false">D150*E150</f>
        <v>30</v>
      </c>
      <c r="G150" s="19" t="n">
        <f aca="false">F150+C150</f>
        <v>150</v>
      </c>
      <c r="H150" s="17"/>
      <c r="K150" s="298" t="s">
        <v>652</v>
      </c>
      <c r="L150" s="19" t="n">
        <v>120</v>
      </c>
      <c r="M150" s="17" t="n">
        <v>1</v>
      </c>
      <c r="N150" s="19" t="n">
        <v>30</v>
      </c>
      <c r="O150" s="19" t="n">
        <f aca="false">M150*N150</f>
        <v>30</v>
      </c>
      <c r="P150" s="19" t="n">
        <f aca="false">O150+L150</f>
        <v>150</v>
      </c>
      <c r="Q150" s="17"/>
    </row>
    <row r="151" customFormat="false" ht="22.5" hidden="false" customHeight="false" outlineLevel="0" collapsed="false">
      <c r="B151" s="294" t="s">
        <v>653</v>
      </c>
      <c r="C151" s="19" t="n">
        <v>20</v>
      </c>
      <c r="D151" s="17"/>
      <c r="E151" s="19"/>
      <c r="F151" s="19" t="n">
        <f aca="false">D151*E151</f>
        <v>0</v>
      </c>
      <c r="G151" s="19" t="n">
        <f aca="false">F151+C151</f>
        <v>20</v>
      </c>
      <c r="H151" s="17"/>
      <c r="K151" s="297" t="s">
        <v>653</v>
      </c>
      <c r="L151" s="19"/>
      <c r="M151" s="17"/>
      <c r="N151" s="19"/>
      <c r="O151" s="19" t="n">
        <f aca="false">M151*N151</f>
        <v>0</v>
      </c>
      <c r="P151" s="19" t="n">
        <f aca="false">O151+L151</f>
        <v>0</v>
      </c>
      <c r="Q151" s="17"/>
    </row>
    <row r="152" customFormat="false" ht="22.5" hidden="false" customHeight="false" outlineLevel="0" collapsed="false">
      <c r="B152" s="295" t="s">
        <v>654</v>
      </c>
      <c r="C152" s="19" t="n">
        <v>120</v>
      </c>
      <c r="D152" s="17" t="n">
        <v>1</v>
      </c>
      <c r="E152" s="19" t="n">
        <v>30</v>
      </c>
      <c r="F152" s="19" t="n">
        <f aca="false">D152*E152</f>
        <v>30</v>
      </c>
      <c r="G152" s="19" t="n">
        <f aca="false">F152+C152</f>
        <v>150</v>
      </c>
      <c r="H152" s="17"/>
      <c r="K152" s="298" t="s">
        <v>654</v>
      </c>
      <c r="L152" s="19" t="n">
        <v>120</v>
      </c>
      <c r="M152" s="17" t="n">
        <v>1</v>
      </c>
      <c r="N152" s="19" t="n">
        <v>30</v>
      </c>
      <c r="O152" s="19" t="n">
        <f aca="false">M152*N152</f>
        <v>30</v>
      </c>
      <c r="P152" s="19" t="n">
        <f aca="false">O152+L152</f>
        <v>150</v>
      </c>
      <c r="Q152" s="17"/>
    </row>
    <row r="153" customFormat="false" ht="22.5" hidden="false" customHeight="false" outlineLevel="0" collapsed="false">
      <c r="B153" s="294" t="s">
        <v>655</v>
      </c>
      <c r="C153" s="19"/>
      <c r="D153" s="17"/>
      <c r="E153" s="19"/>
      <c r="F153" s="19" t="n">
        <f aca="false">D153*E153</f>
        <v>0</v>
      </c>
      <c r="G153" s="19" t="n">
        <f aca="false">F153+C153</f>
        <v>0</v>
      </c>
      <c r="H153" s="17"/>
      <c r="K153" s="297" t="s">
        <v>655</v>
      </c>
      <c r="L153" s="19"/>
      <c r="M153" s="17"/>
      <c r="N153" s="19"/>
      <c r="O153" s="19" t="n">
        <f aca="false">M153*N153</f>
        <v>0</v>
      </c>
      <c r="P153" s="19" t="n">
        <f aca="false">O153+L153</f>
        <v>0</v>
      </c>
      <c r="Q153" s="17"/>
    </row>
    <row r="154" customFormat="false" ht="22.5" hidden="false" customHeight="false" outlineLevel="0" collapsed="false">
      <c r="B154" s="296" t="s">
        <v>656</v>
      </c>
      <c r="C154" s="19"/>
      <c r="D154" s="17"/>
      <c r="E154" s="19"/>
      <c r="F154" s="19" t="n">
        <f aca="false">D154*E154</f>
        <v>0</v>
      </c>
      <c r="G154" s="19" t="n">
        <f aca="false">F154+C154</f>
        <v>0</v>
      </c>
      <c r="H154" s="17"/>
      <c r="K154" s="299" t="s">
        <v>656</v>
      </c>
      <c r="L154" s="19"/>
      <c r="M154" s="17"/>
      <c r="N154" s="19"/>
      <c r="O154" s="19" t="n">
        <f aca="false">M154*N154</f>
        <v>0</v>
      </c>
      <c r="P154" s="19" t="n">
        <f aca="false">O154+L154</f>
        <v>0</v>
      </c>
      <c r="Q154" s="17"/>
    </row>
    <row r="155" customFormat="false" ht="22.5" hidden="false" customHeight="false" outlineLevel="0" collapsed="false">
      <c r="B155" s="294" t="s">
        <v>657</v>
      </c>
      <c r="C155" s="19" t="n">
        <v>20</v>
      </c>
      <c r="D155" s="17"/>
      <c r="E155" s="19"/>
      <c r="F155" s="19" t="n">
        <f aca="false">D155*E155</f>
        <v>0</v>
      </c>
      <c r="G155" s="19" t="n">
        <f aca="false">F155+C155</f>
        <v>20</v>
      </c>
      <c r="H155" s="17"/>
      <c r="K155" s="297" t="s">
        <v>665</v>
      </c>
      <c r="L155" s="19" t="n">
        <v>20</v>
      </c>
      <c r="M155" s="17"/>
      <c r="N155" s="19"/>
      <c r="O155" s="19" t="n">
        <f aca="false">M155*N155</f>
        <v>0</v>
      </c>
      <c r="P155" s="19" t="n">
        <f aca="false">O155+L155</f>
        <v>20</v>
      </c>
      <c r="Q155" s="17"/>
    </row>
    <row r="156" customFormat="false" ht="30" hidden="false" customHeight="true" outlineLevel="0" collapsed="false">
      <c r="B156" s="295" t="s">
        <v>658</v>
      </c>
      <c r="C156" s="19"/>
      <c r="D156" s="17"/>
      <c r="E156" s="19"/>
      <c r="F156" s="19" t="n">
        <f aca="false">D156*E156</f>
        <v>0</v>
      </c>
      <c r="G156" s="19" t="n">
        <f aca="false">F156+C156</f>
        <v>0</v>
      </c>
      <c r="H156" s="17"/>
      <c r="K156" s="298" t="s">
        <v>657</v>
      </c>
      <c r="L156" s="19" t="n">
        <v>20</v>
      </c>
      <c r="M156" s="17"/>
      <c r="N156" s="19"/>
      <c r="O156" s="19" t="n">
        <f aca="false">M156*N156</f>
        <v>0</v>
      </c>
      <c r="P156" s="19" t="n">
        <f aca="false">O156+L156</f>
        <v>20</v>
      </c>
      <c r="Q156" s="17"/>
    </row>
    <row r="157" customFormat="false" ht="22.5" hidden="false" customHeight="false" outlineLevel="0" collapsed="false">
      <c r="B157" s="296" t="s">
        <v>659</v>
      </c>
      <c r="C157" s="19" t="n">
        <v>20</v>
      </c>
      <c r="D157" s="17" t="n">
        <v>1</v>
      </c>
      <c r="E157" s="19" t="n">
        <v>30</v>
      </c>
      <c r="F157" s="19" t="n">
        <f aca="false">D157*E157</f>
        <v>30</v>
      </c>
      <c r="G157" s="19" t="n">
        <f aca="false">F157+C157</f>
        <v>50</v>
      </c>
      <c r="H157" s="17"/>
      <c r="K157" s="297" t="s">
        <v>658</v>
      </c>
      <c r="L157" s="19"/>
      <c r="M157" s="17" t="n">
        <v>1</v>
      </c>
      <c r="N157" s="19"/>
      <c r="O157" s="19"/>
      <c r="P157" s="19" t="n">
        <f aca="false">O157+L157</f>
        <v>0</v>
      </c>
      <c r="Q157" s="17"/>
    </row>
    <row r="158" customFormat="false" ht="22.5" hidden="false" customHeight="false" outlineLevel="0" collapsed="false">
      <c r="B158" s="295" t="s">
        <v>660</v>
      </c>
      <c r="C158" s="19" t="n">
        <v>20</v>
      </c>
      <c r="D158" s="17"/>
      <c r="E158" s="19"/>
      <c r="F158" s="19" t="n">
        <f aca="false">D158*E158</f>
        <v>0</v>
      </c>
      <c r="G158" s="19" t="n">
        <f aca="false">F158+C158</f>
        <v>20</v>
      </c>
      <c r="H158" s="17"/>
      <c r="K158" s="300" t="s">
        <v>666</v>
      </c>
      <c r="L158" s="234" t="n">
        <v>120</v>
      </c>
      <c r="M158" s="17" t="n">
        <v>2</v>
      </c>
      <c r="N158" s="19" t="n">
        <v>30</v>
      </c>
      <c r="O158" s="19" t="n">
        <f aca="false">M158*N158</f>
        <v>60</v>
      </c>
      <c r="P158" s="19" t="n">
        <f aca="false">O158+L158</f>
        <v>180</v>
      </c>
      <c r="Q158" s="17"/>
    </row>
    <row r="159" customFormat="false" ht="33.75" hidden="false" customHeight="false" outlineLevel="0" collapsed="false">
      <c r="B159" s="295" t="s">
        <v>661</v>
      </c>
      <c r="C159" s="19" t="n">
        <v>120</v>
      </c>
      <c r="D159" s="17" t="n">
        <v>2</v>
      </c>
      <c r="E159" s="19" t="n">
        <v>30</v>
      </c>
      <c r="F159" s="19" t="n">
        <f aca="false">D159*E159</f>
        <v>60</v>
      </c>
      <c r="G159" s="19" t="n">
        <f aca="false">F159+C159</f>
        <v>180</v>
      </c>
      <c r="H159" s="17"/>
      <c r="K159" s="297" t="s">
        <v>659</v>
      </c>
      <c r="L159" s="19" t="n">
        <v>20</v>
      </c>
      <c r="M159" s="17" t="n">
        <v>1</v>
      </c>
      <c r="N159" s="19" t="n">
        <v>30</v>
      </c>
      <c r="O159" s="19" t="n">
        <f aca="false">M159*N159</f>
        <v>30</v>
      </c>
      <c r="P159" s="19" t="n">
        <f aca="false">O159+L159</f>
        <v>50</v>
      </c>
      <c r="Q159" s="17"/>
    </row>
    <row r="160" customFormat="false" ht="33.75" hidden="false" customHeight="false" outlineLevel="0" collapsed="false">
      <c r="B160" s="301" t="s">
        <v>662</v>
      </c>
      <c r="C160" s="234" t="n">
        <v>20</v>
      </c>
      <c r="D160" s="17"/>
      <c r="E160" s="19"/>
      <c r="F160" s="19" t="n">
        <f aca="false">D160*E160</f>
        <v>0</v>
      </c>
      <c r="G160" s="19" t="n">
        <f aca="false">F160+C160</f>
        <v>20</v>
      </c>
      <c r="H160" s="17"/>
      <c r="K160" s="300" t="s">
        <v>667</v>
      </c>
      <c r="L160" s="234"/>
      <c r="M160" s="17"/>
      <c r="N160" s="19"/>
      <c r="O160" s="19" t="n">
        <f aca="false">M160*N160</f>
        <v>0</v>
      </c>
      <c r="P160" s="19" t="n">
        <f aca="false">O160+L160</f>
        <v>0</v>
      </c>
      <c r="Q160" s="17"/>
    </row>
    <row r="161" customFormat="false" ht="47.25" hidden="false" customHeight="true" outlineLevel="0" collapsed="false">
      <c r="B161" s="295" t="s">
        <v>663</v>
      </c>
      <c r="C161" s="19" t="n">
        <v>20</v>
      </c>
      <c r="D161" s="17"/>
      <c r="E161" s="19"/>
      <c r="F161" s="19" t="n">
        <f aca="false">D161*E161</f>
        <v>0</v>
      </c>
      <c r="G161" s="19" t="n">
        <f aca="false">F161+C161</f>
        <v>20</v>
      </c>
      <c r="H161" s="17"/>
      <c r="K161" s="299" t="s">
        <v>660</v>
      </c>
      <c r="L161" s="19" t="n">
        <v>20</v>
      </c>
      <c r="M161" s="17"/>
      <c r="N161" s="19"/>
      <c r="O161" s="19" t="n">
        <f aca="false">M161*N161</f>
        <v>0</v>
      </c>
      <c r="P161" s="19" t="n">
        <f aca="false">O161+L161</f>
        <v>20</v>
      </c>
      <c r="Q161" s="17"/>
    </row>
    <row r="162" customFormat="false" ht="36.75" hidden="false" customHeight="true" outlineLevel="0" collapsed="false">
      <c r="B162" s="301" t="s">
        <v>664</v>
      </c>
      <c r="C162" s="234" t="n">
        <v>120</v>
      </c>
      <c r="D162" s="17" t="n">
        <v>1</v>
      </c>
      <c r="E162" s="19" t="n">
        <v>30</v>
      </c>
      <c r="F162" s="19" t="n">
        <f aca="false">D162*E162</f>
        <v>30</v>
      </c>
      <c r="G162" s="19" t="n">
        <f aca="false">F162+C162</f>
        <v>150</v>
      </c>
      <c r="H162" s="17"/>
      <c r="K162" s="302" t="s">
        <v>661</v>
      </c>
      <c r="L162" s="19" t="n">
        <v>120</v>
      </c>
      <c r="M162" s="17" t="n">
        <v>2</v>
      </c>
      <c r="N162" s="17" t="n">
        <v>30</v>
      </c>
      <c r="O162" s="19" t="n">
        <f aca="false">M162*N162</f>
        <v>60</v>
      </c>
      <c r="P162" s="19" t="n">
        <f aca="false">O162+L162</f>
        <v>180</v>
      </c>
      <c r="Q162" s="17"/>
    </row>
    <row r="163" customFormat="false" ht="30.75" hidden="false" customHeight="true" outlineLevel="0" collapsed="false">
      <c r="B163" s="295"/>
      <c r="C163" s="19"/>
      <c r="D163" s="17"/>
      <c r="E163" s="17"/>
      <c r="F163" s="19" t="n">
        <f aca="false">D163*E163</f>
        <v>0</v>
      </c>
      <c r="G163" s="19" t="n">
        <f aca="false">F163+C163</f>
        <v>0</v>
      </c>
      <c r="H163" s="17"/>
      <c r="K163" s="17"/>
      <c r="L163" s="292" t="s">
        <v>303</v>
      </c>
      <c r="M163" s="292"/>
      <c r="N163" s="292"/>
      <c r="O163" s="292"/>
      <c r="P163" s="291" t="n">
        <f aca="false">SUM(P145:P162)</f>
        <v>1300</v>
      </c>
      <c r="Q163" s="17"/>
    </row>
    <row r="164" customFormat="false" ht="15" hidden="false" customHeight="true" outlineLevel="0" collapsed="false">
      <c r="B164" s="17"/>
      <c r="C164" s="292" t="s">
        <v>303</v>
      </c>
      <c r="D164" s="292"/>
      <c r="E164" s="292"/>
      <c r="F164" s="292"/>
      <c r="G164" s="291" t="n">
        <f aca="false">SUM(G145:G163)</f>
        <v>1310</v>
      </c>
      <c r="H164" s="17"/>
      <c r="K164" s="17"/>
      <c r="L164" s="292"/>
      <c r="M164" s="292"/>
      <c r="N164" s="292"/>
      <c r="O164" s="292"/>
      <c r="P164" s="291"/>
      <c r="Q164" s="17"/>
    </row>
    <row r="165" customFormat="false" ht="15" hidden="false" customHeight="true" outlineLevel="0" collapsed="false">
      <c r="B165" s="17"/>
      <c r="C165" s="292"/>
      <c r="D165" s="292"/>
      <c r="E165" s="292"/>
      <c r="F165" s="292"/>
      <c r="G165" s="291"/>
      <c r="H165" s="17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J56" activeCellId="0" sqref="J5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1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668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613</v>
      </c>
      <c r="B4" s="53" t="s">
        <v>8</v>
      </c>
      <c r="C4" s="53"/>
      <c r="E4" s="5" t="s">
        <v>613</v>
      </c>
      <c r="F4" s="53" t="s">
        <v>669</v>
      </c>
      <c r="G4" s="53"/>
      <c r="I4" s="5" t="s">
        <v>613</v>
      </c>
      <c r="J4" s="53" t="s">
        <v>669</v>
      </c>
      <c r="K4" s="53"/>
      <c r="M4" s="5" t="s">
        <v>613</v>
      </c>
      <c r="N4" s="53" t="s">
        <v>614</v>
      </c>
      <c r="O4" s="53"/>
    </row>
    <row r="5" customFormat="false" ht="15" hidden="false" customHeight="false" outlineLevel="0" collapsed="false">
      <c r="A5" s="17" t="s">
        <v>104</v>
      </c>
      <c r="B5" s="303"/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19"/>
      <c r="O5" s="17"/>
    </row>
    <row r="6" customFormat="false" ht="15" hidden="false" customHeight="false" outlineLevel="0" collapsed="false">
      <c r="A6" s="17" t="s">
        <v>633</v>
      </c>
      <c r="B6" s="19"/>
      <c r="C6" s="17"/>
      <c r="E6" s="17" t="s">
        <v>204</v>
      </c>
      <c r="F6" s="19"/>
      <c r="G6" s="17"/>
      <c r="I6" s="17" t="s">
        <v>670</v>
      </c>
      <c r="J6" s="19"/>
      <c r="K6" s="17"/>
      <c r="M6" s="17" t="s">
        <v>633</v>
      </c>
      <c r="N6" s="19"/>
      <c r="O6" s="17"/>
    </row>
    <row r="7" customFormat="false" ht="15" hidden="false" customHeight="false" outlineLevel="0" collapsed="false">
      <c r="A7" s="17" t="s">
        <v>240</v>
      </c>
      <c r="B7" s="303"/>
      <c r="C7" s="17"/>
      <c r="E7" s="17" t="s">
        <v>240</v>
      </c>
      <c r="F7" s="19"/>
      <c r="G7" s="17"/>
      <c r="I7" s="17" t="s">
        <v>240</v>
      </c>
      <c r="J7" s="19"/>
      <c r="K7" s="17"/>
      <c r="M7" s="17" t="s">
        <v>240</v>
      </c>
      <c r="N7" s="19"/>
      <c r="O7" s="17"/>
    </row>
    <row r="8" customFormat="false" ht="15" hidden="false" customHeight="false" outlineLevel="0" collapsed="false">
      <c r="A8" s="17" t="s">
        <v>186</v>
      </c>
      <c r="B8" s="303"/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303" t="n">
        <v>18.02</v>
      </c>
      <c r="C9" s="17"/>
      <c r="E9" s="17" t="s">
        <v>173</v>
      </c>
      <c r="F9" s="19"/>
      <c r="G9" s="17"/>
      <c r="I9" s="17" t="s">
        <v>173</v>
      </c>
      <c r="J9" s="19" t="n">
        <v>18.02</v>
      </c>
      <c r="K9" s="17"/>
      <c r="M9" s="17" t="s">
        <v>173</v>
      </c>
      <c r="N9" s="19" t="n">
        <v>18.02</v>
      </c>
      <c r="O9" s="17"/>
    </row>
    <row r="10" customFormat="false" ht="15" hidden="false" customHeight="false" outlineLevel="0" collapsed="false">
      <c r="A10" s="17" t="s">
        <v>111</v>
      </c>
      <c r="B10" s="303"/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624</v>
      </c>
      <c r="B11" s="303"/>
      <c r="C11" s="17"/>
      <c r="E11" s="17" t="s">
        <v>624</v>
      </c>
      <c r="F11" s="19"/>
      <c r="G11" s="17"/>
      <c r="I11" s="17" t="s">
        <v>624</v>
      </c>
      <c r="J11" s="19"/>
      <c r="K11" s="17"/>
      <c r="M11" s="17" t="s">
        <v>624</v>
      </c>
      <c r="N11" s="19"/>
      <c r="O11" s="17"/>
    </row>
    <row r="12" customFormat="false" ht="15" hidden="false" customHeight="false" outlineLevel="0" collapsed="false">
      <c r="A12" s="17" t="s">
        <v>625</v>
      </c>
      <c r="B12" s="19"/>
      <c r="C12" s="17"/>
      <c r="E12" s="17" t="s">
        <v>173</v>
      </c>
      <c r="F12" s="19" t="n">
        <v>18.02</v>
      </c>
      <c r="G12" s="17"/>
      <c r="I12" s="17" t="s">
        <v>625</v>
      </c>
      <c r="J12" s="19"/>
      <c r="K12" s="17"/>
      <c r="M12" s="17" t="s">
        <v>625</v>
      </c>
      <c r="N12" s="19"/>
      <c r="O12" s="17"/>
    </row>
    <row r="13" customFormat="false" ht="15" hidden="false" customHeight="false" outlineLevel="0" collapsed="false">
      <c r="A13" s="17" t="s">
        <v>626</v>
      </c>
      <c r="B13" s="303" t="n">
        <v>18.02</v>
      </c>
      <c r="C13" s="17"/>
      <c r="E13" s="17" t="s">
        <v>626</v>
      </c>
      <c r="F13" s="19" t="e">
        <f aca="false">#REF!</f>
        <v>#REF!</v>
      </c>
      <c r="G13" s="17"/>
      <c r="I13" s="17" t="s">
        <v>626</v>
      </c>
      <c r="J13" s="19" t="n">
        <v>18.02</v>
      </c>
      <c r="K13" s="17"/>
      <c r="M13" s="17" t="s">
        <v>626</v>
      </c>
      <c r="N13" s="19" t="n">
        <v>18.02</v>
      </c>
      <c r="O13" s="17"/>
    </row>
    <row r="14" customFormat="false" ht="15" hidden="false" customHeight="false" outlineLevel="0" collapsed="false">
      <c r="A14" s="17" t="s">
        <v>204</v>
      </c>
      <c r="B14" s="303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303</v>
      </c>
      <c r="B18" s="19" t="n">
        <f aca="false">SUM(B5:B17)</f>
        <v>36.04</v>
      </c>
      <c r="C18" s="17"/>
      <c r="E18" s="17" t="s">
        <v>303</v>
      </c>
      <c r="F18" s="19" t="e">
        <f aca="false">SUM(F5:F17)</f>
        <v>#REF!</v>
      </c>
      <c r="G18" s="17"/>
      <c r="I18" s="17" t="s">
        <v>303</v>
      </c>
      <c r="J18" s="19" t="n">
        <f aca="false">SUM(J5:J17)</f>
        <v>36.04</v>
      </c>
      <c r="K18" s="17"/>
      <c r="M18" s="17" t="s">
        <v>303</v>
      </c>
      <c r="N18" s="19" t="n">
        <f aca="false">SUM(N5:N17)</f>
        <v>36.04</v>
      </c>
      <c r="O18" s="17"/>
    </row>
    <row r="22" customFormat="false" ht="15" hidden="false" customHeight="true" outlineLevel="0" collapsed="false">
      <c r="A22" s="287" t="s">
        <v>130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613</v>
      </c>
      <c r="B25" s="53" t="s">
        <v>669</v>
      </c>
      <c r="C25" s="53"/>
      <c r="E25" s="5" t="s">
        <v>613</v>
      </c>
      <c r="F25" s="53" t="s">
        <v>669</v>
      </c>
      <c r="G25" s="53"/>
      <c r="I25" s="5" t="s">
        <v>613</v>
      </c>
      <c r="J25" s="53" t="s">
        <v>669</v>
      </c>
      <c r="K25" s="53"/>
      <c r="M25" s="5" t="s">
        <v>613</v>
      </c>
      <c r="N25" s="53" t="s">
        <v>614</v>
      </c>
      <c r="O25" s="53"/>
    </row>
    <row r="26" customFormat="false" ht="15" hidden="false" customHeight="false" outlineLevel="0" collapsed="false">
      <c r="A26" s="17" t="s">
        <v>104</v>
      </c>
      <c r="B26" s="19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633</v>
      </c>
      <c r="B27" s="19"/>
      <c r="C27" s="17"/>
      <c r="E27" s="17" t="s">
        <v>633</v>
      </c>
      <c r="F27" s="19"/>
      <c r="G27" s="17"/>
      <c r="I27" s="17" t="s">
        <v>633</v>
      </c>
      <c r="J27" s="19"/>
      <c r="K27" s="17"/>
      <c r="M27" s="17" t="s">
        <v>633</v>
      </c>
      <c r="N27" s="19"/>
      <c r="O27" s="17"/>
    </row>
    <row r="28" customFormat="false" ht="15" hidden="false" customHeight="false" outlineLevel="0" collapsed="false">
      <c r="A28" s="17" t="s">
        <v>240</v>
      </c>
      <c r="B28" s="19"/>
      <c r="C28" s="17"/>
      <c r="E28" s="17" t="s">
        <v>240</v>
      </c>
      <c r="F28" s="19"/>
      <c r="G28" s="17"/>
      <c r="I28" s="17" t="s">
        <v>240</v>
      </c>
      <c r="J28" s="19"/>
      <c r="K28" s="17"/>
      <c r="M28" s="17" t="s">
        <v>240</v>
      </c>
      <c r="N28" s="19"/>
      <c r="O28" s="17"/>
    </row>
    <row r="29" customFormat="false" ht="15" hidden="false" customHeight="false" outlineLevel="0" collapsed="false">
      <c r="A29" s="17" t="s">
        <v>186</v>
      </c>
      <c r="B29" s="19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19" t="n">
        <v>18.02</v>
      </c>
      <c r="C30" s="17"/>
      <c r="E30" s="17" t="s">
        <v>173</v>
      </c>
      <c r="F30" s="19" t="n">
        <v>18.2</v>
      </c>
      <c r="G30" s="17"/>
      <c r="I30" s="17" t="s">
        <v>173</v>
      </c>
      <c r="J30" s="19" t="n">
        <v>18.2</v>
      </c>
      <c r="K30" s="17"/>
      <c r="M30" s="17" t="s">
        <v>173</v>
      </c>
      <c r="N30" s="19" t="n">
        <v>18.02</v>
      </c>
      <c r="O30" s="17"/>
    </row>
    <row r="31" customFormat="false" ht="15" hidden="false" customHeight="false" outlineLevel="0" collapsed="false">
      <c r="A31" s="17" t="s">
        <v>111</v>
      </c>
      <c r="B31" s="19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624</v>
      </c>
      <c r="B32" s="19"/>
      <c r="C32" s="17"/>
      <c r="E32" s="17" t="s">
        <v>624</v>
      </c>
      <c r="F32" s="19"/>
      <c r="G32" s="17"/>
      <c r="I32" s="17" t="s">
        <v>624</v>
      </c>
      <c r="J32" s="19"/>
      <c r="K32" s="17"/>
      <c r="M32" s="17" t="s">
        <v>624</v>
      </c>
      <c r="N32" s="19"/>
      <c r="O32" s="17"/>
    </row>
    <row r="33" customFormat="false" ht="15" hidden="false" customHeight="false" outlineLevel="0" collapsed="false">
      <c r="A33" s="17" t="s">
        <v>625</v>
      </c>
      <c r="B33" s="19"/>
      <c r="C33" s="17"/>
      <c r="E33" s="17" t="s">
        <v>625</v>
      </c>
      <c r="F33" s="19"/>
      <c r="G33" s="17"/>
      <c r="I33" s="17" t="s">
        <v>625</v>
      </c>
      <c r="J33" s="19"/>
      <c r="K33" s="17"/>
      <c r="M33" s="17" t="s">
        <v>625</v>
      </c>
      <c r="N33" s="19"/>
      <c r="O33" s="17"/>
    </row>
    <row r="34" customFormat="false" ht="15" hidden="false" customHeight="false" outlineLevel="0" collapsed="false">
      <c r="A34" s="17" t="s">
        <v>626</v>
      </c>
      <c r="B34" s="19" t="n">
        <v>18.02</v>
      </c>
      <c r="C34" s="17"/>
      <c r="E34" s="17" t="s">
        <v>626</v>
      </c>
      <c r="F34" s="19" t="n">
        <v>18.2</v>
      </c>
      <c r="G34" s="17"/>
      <c r="I34" s="17" t="s">
        <v>626</v>
      </c>
      <c r="J34" s="19" t="n">
        <v>18.2</v>
      </c>
      <c r="K34" s="17"/>
      <c r="M34" s="17" t="s">
        <v>626</v>
      </c>
      <c r="N34" s="19" t="n">
        <v>18.02</v>
      </c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303</v>
      </c>
      <c r="B39" s="19" t="n">
        <f aca="false">SUM(B26:B38)</f>
        <v>36.04</v>
      </c>
      <c r="C39" s="17"/>
      <c r="E39" s="17" t="s">
        <v>303</v>
      </c>
      <c r="F39" s="19" t="n">
        <f aca="false">SUM(F26:F38)</f>
        <v>36.4</v>
      </c>
      <c r="G39" s="17"/>
      <c r="I39" s="17" t="s">
        <v>303</v>
      </c>
      <c r="J39" s="19" t="n">
        <f aca="false">SUM(J26:J38)</f>
        <v>36.4</v>
      </c>
      <c r="K39" s="17"/>
      <c r="M39" s="17" t="s">
        <v>303</v>
      </c>
      <c r="N39" s="19" t="n">
        <f aca="false">SUM(N26:N38)</f>
        <v>36.04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167</v>
      </c>
      <c r="F43" s="287"/>
      <c r="G43" s="287"/>
      <c r="I43" s="287" t="s">
        <v>102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613</v>
      </c>
      <c r="B46" s="53" t="s">
        <v>669</v>
      </c>
      <c r="C46" s="53"/>
      <c r="E46" s="5" t="s">
        <v>613</v>
      </c>
      <c r="F46" s="53" t="s">
        <v>669</v>
      </c>
      <c r="G46" s="53"/>
      <c r="I46" s="5" t="s">
        <v>613</v>
      </c>
      <c r="J46" s="53" t="s">
        <v>669</v>
      </c>
      <c r="K46" s="53"/>
      <c r="M46" s="5" t="s">
        <v>613</v>
      </c>
      <c r="N46" s="53" t="s">
        <v>614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633</v>
      </c>
      <c r="B48" s="19"/>
      <c r="C48" s="17"/>
      <c r="E48" s="17" t="s">
        <v>633</v>
      </c>
      <c r="F48" s="19"/>
      <c r="G48" s="17"/>
      <c r="I48" s="17" t="s">
        <v>633</v>
      </c>
      <c r="J48" s="19"/>
      <c r="K48" s="17"/>
      <c r="M48" s="17" t="s">
        <v>633</v>
      </c>
      <c r="N48" s="19"/>
      <c r="O48" s="17"/>
    </row>
    <row r="49" customFormat="false" ht="15" hidden="false" customHeight="false" outlineLevel="0" collapsed="false">
      <c r="A49" s="17" t="s">
        <v>240</v>
      </c>
      <c r="B49" s="19"/>
      <c r="C49" s="17"/>
      <c r="E49" s="17" t="s">
        <v>240</v>
      </c>
      <c r="F49" s="19"/>
      <c r="G49" s="17"/>
      <c r="I49" s="17" t="s">
        <v>240</v>
      </c>
      <c r="J49" s="19"/>
      <c r="K49" s="17"/>
      <c r="M49" s="17" t="s">
        <v>240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 t="n">
        <v>18.05</v>
      </c>
      <c r="C51" s="17"/>
      <c r="E51" s="17" t="s">
        <v>173</v>
      </c>
      <c r="F51" s="19" t="n">
        <v>18.05</v>
      </c>
      <c r="G51" s="17"/>
      <c r="I51" s="17" t="s">
        <v>173</v>
      </c>
      <c r="J51" s="19" t="n">
        <v>18.05</v>
      </c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624</v>
      </c>
      <c r="B53" s="19"/>
      <c r="C53" s="17"/>
      <c r="E53" s="17" t="s">
        <v>624</v>
      </c>
      <c r="F53" s="19"/>
      <c r="G53" s="17"/>
      <c r="I53" s="17" t="s">
        <v>624</v>
      </c>
      <c r="J53" s="19"/>
      <c r="K53" s="17"/>
      <c r="M53" s="17" t="s">
        <v>624</v>
      </c>
      <c r="N53" s="19"/>
      <c r="O53" s="17"/>
    </row>
    <row r="54" customFormat="false" ht="15" hidden="false" customHeight="false" outlineLevel="0" collapsed="false">
      <c r="A54" s="17" t="s">
        <v>625</v>
      </c>
      <c r="B54" s="19"/>
      <c r="C54" s="17"/>
      <c r="E54" s="17" t="s">
        <v>625</v>
      </c>
      <c r="F54" s="19"/>
      <c r="G54" s="17"/>
      <c r="I54" s="17" t="s">
        <v>625</v>
      </c>
      <c r="J54" s="19"/>
      <c r="K54" s="17"/>
      <c r="M54" s="17" t="s">
        <v>625</v>
      </c>
      <c r="N54" s="19"/>
      <c r="O54" s="17"/>
    </row>
    <row r="55" customFormat="false" ht="15" hidden="false" customHeight="false" outlineLevel="0" collapsed="false">
      <c r="A55" s="17" t="s">
        <v>626</v>
      </c>
      <c r="B55" s="19" t="n">
        <v>18.05</v>
      </c>
      <c r="C55" s="17"/>
      <c r="E55" s="17" t="s">
        <v>626</v>
      </c>
      <c r="F55" s="19" t="n">
        <v>18.05</v>
      </c>
      <c r="G55" s="17"/>
      <c r="I55" s="17" t="s">
        <v>626</v>
      </c>
      <c r="J55" s="19" t="n">
        <v>18.05</v>
      </c>
      <c r="K55" s="17"/>
      <c r="M55" s="17" t="s">
        <v>626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303</v>
      </c>
      <c r="B60" s="19" t="n">
        <f aca="false">SUM(B47:B59)</f>
        <v>36.1</v>
      </c>
      <c r="C60" s="17"/>
      <c r="E60" s="17" t="s">
        <v>303</v>
      </c>
      <c r="F60" s="19" t="n">
        <f aca="false">SUM(F47:F59)</f>
        <v>36.1</v>
      </c>
      <c r="G60" s="17"/>
      <c r="I60" s="17" t="s">
        <v>303</v>
      </c>
      <c r="J60" s="19" t="n">
        <f aca="false">SUM(J47:J59)</f>
        <v>36.1</v>
      </c>
      <c r="K60" s="17"/>
      <c r="M60" s="17" t="s">
        <v>303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I45" activeCellId="0" sqref="I45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1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203</v>
      </c>
      <c r="B1" s="287"/>
      <c r="C1" s="287"/>
      <c r="E1" s="287" t="s">
        <v>0</v>
      </c>
      <c r="F1" s="287"/>
      <c r="G1" s="287"/>
      <c r="I1" s="287" t="s">
        <v>1</v>
      </c>
      <c r="J1" s="287"/>
      <c r="K1" s="287"/>
      <c r="M1" s="287" t="s">
        <v>18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613</v>
      </c>
      <c r="B4" s="53" t="s">
        <v>8</v>
      </c>
      <c r="C4" s="53"/>
      <c r="E4" s="5" t="s">
        <v>613</v>
      </c>
      <c r="F4" s="53" t="s">
        <v>669</v>
      </c>
      <c r="G4" s="53"/>
      <c r="I4" s="5" t="s">
        <v>613</v>
      </c>
      <c r="J4" s="53" t="s">
        <v>669</v>
      </c>
      <c r="K4" s="53"/>
      <c r="M4" s="5" t="s">
        <v>613</v>
      </c>
      <c r="N4" s="53" t="s">
        <v>614</v>
      </c>
      <c r="O4" s="53"/>
    </row>
    <row r="5" customFormat="false" ht="15" hidden="false" customHeight="false" outlineLevel="0" collapsed="false">
      <c r="A5" s="17" t="s">
        <v>104</v>
      </c>
      <c r="B5" s="303" t="n">
        <v>97.34</v>
      </c>
      <c r="C5" s="17"/>
      <c r="E5" s="17" t="s">
        <v>104</v>
      </c>
      <c r="F5" s="19" t="n">
        <v>141.12</v>
      </c>
      <c r="G5" s="17"/>
      <c r="I5" s="17" t="s">
        <v>104</v>
      </c>
      <c r="J5" s="19" t="n">
        <v>141.3</v>
      </c>
      <c r="K5" s="17"/>
      <c r="M5" s="17" t="s">
        <v>104</v>
      </c>
      <c r="N5" s="303" t="n">
        <v>141.14</v>
      </c>
      <c r="O5" s="17"/>
    </row>
    <row r="6" customFormat="false" ht="15" hidden="false" customHeight="false" outlineLevel="0" collapsed="false">
      <c r="A6" s="17" t="s">
        <v>633</v>
      </c>
      <c r="B6" s="19"/>
      <c r="C6" s="17"/>
      <c r="E6" s="17" t="s">
        <v>204</v>
      </c>
      <c r="F6" s="19" t="n">
        <v>48.67</v>
      </c>
      <c r="G6" s="17"/>
      <c r="I6" s="17" t="s">
        <v>670</v>
      </c>
      <c r="J6" s="19" t="n">
        <v>48</v>
      </c>
      <c r="K6" s="17"/>
      <c r="M6" s="17" t="s">
        <v>671</v>
      </c>
      <c r="N6" s="19"/>
      <c r="O6" s="17"/>
    </row>
    <row r="7" customFormat="false" ht="15" hidden="false" customHeight="false" outlineLevel="0" collapsed="false">
      <c r="A7" s="17" t="s">
        <v>240</v>
      </c>
      <c r="B7" s="303" t="n">
        <v>48.67</v>
      </c>
      <c r="C7" s="17"/>
      <c r="E7" s="17" t="s">
        <v>240</v>
      </c>
      <c r="F7" s="19" t="n">
        <v>47.04</v>
      </c>
      <c r="G7" s="17"/>
      <c r="I7" s="17" t="s">
        <v>240</v>
      </c>
      <c r="J7" s="19" t="n">
        <v>47.1</v>
      </c>
      <c r="K7" s="17"/>
      <c r="M7" s="17" t="s">
        <v>240</v>
      </c>
      <c r="N7" s="19" t="n">
        <v>47.05</v>
      </c>
      <c r="O7" s="17"/>
    </row>
    <row r="8" customFormat="false" ht="15" hidden="false" customHeight="false" outlineLevel="0" collapsed="false">
      <c r="A8" s="17" t="s">
        <v>186</v>
      </c>
      <c r="B8" s="303" t="n">
        <v>97.34</v>
      </c>
      <c r="C8" s="17"/>
      <c r="E8" s="17" t="s">
        <v>186</v>
      </c>
      <c r="F8" s="19" t="n">
        <v>94.82</v>
      </c>
      <c r="G8" s="17"/>
      <c r="I8" s="17" t="s">
        <v>186</v>
      </c>
      <c r="J8" s="19" t="n">
        <v>94.2</v>
      </c>
      <c r="K8" s="17"/>
      <c r="M8" s="17" t="s">
        <v>186</v>
      </c>
      <c r="N8" s="19" t="n">
        <v>94.1</v>
      </c>
      <c r="O8" s="17"/>
    </row>
    <row r="9" customFormat="false" ht="15" hidden="false" customHeight="false" outlineLevel="0" collapsed="false">
      <c r="A9" s="17" t="s">
        <v>173</v>
      </c>
      <c r="B9" s="303" t="n">
        <v>66.58</v>
      </c>
      <c r="C9" s="17"/>
      <c r="E9" s="17" t="s">
        <v>173</v>
      </c>
      <c r="F9" s="19" t="n">
        <v>47.04</v>
      </c>
      <c r="G9" s="17"/>
      <c r="I9" s="17" t="s">
        <v>173</v>
      </c>
      <c r="J9" s="19" t="n">
        <v>47.1</v>
      </c>
      <c r="K9" s="17"/>
      <c r="M9" s="17" t="s">
        <v>173</v>
      </c>
      <c r="N9" s="19" t="n">
        <v>47.05</v>
      </c>
      <c r="O9" s="17"/>
    </row>
    <row r="10" customFormat="false" ht="15" hidden="false" customHeight="false" outlineLevel="0" collapsed="false">
      <c r="A10" s="17" t="s">
        <v>111</v>
      </c>
      <c r="B10" s="303" t="n">
        <v>48.67</v>
      </c>
      <c r="C10" s="17"/>
      <c r="E10" s="17" t="s">
        <v>111</v>
      </c>
      <c r="F10" s="19" t="n">
        <v>47.04</v>
      </c>
      <c r="G10" s="17"/>
      <c r="I10" s="17" t="s">
        <v>111</v>
      </c>
      <c r="J10" s="19" t="n">
        <v>47.1</v>
      </c>
      <c r="K10" s="17"/>
      <c r="M10" s="17" t="s">
        <v>111</v>
      </c>
      <c r="N10" s="19" t="n">
        <v>47.05</v>
      </c>
      <c r="O10" s="17"/>
    </row>
    <row r="11" customFormat="false" ht="15" hidden="false" customHeight="false" outlineLevel="0" collapsed="false">
      <c r="A11" s="17" t="s">
        <v>624</v>
      </c>
      <c r="B11" s="303" t="n">
        <v>48.67</v>
      </c>
      <c r="C11" s="17"/>
      <c r="E11" s="17" t="s">
        <v>624</v>
      </c>
      <c r="F11" s="19" t="n">
        <v>47.04</v>
      </c>
      <c r="G11" s="17"/>
      <c r="I11" s="17" t="s">
        <v>624</v>
      </c>
      <c r="J11" s="19" t="n">
        <v>47.1</v>
      </c>
      <c r="K11" s="17"/>
      <c r="M11" s="17" t="s">
        <v>624</v>
      </c>
      <c r="N11" s="19" t="n">
        <v>47.05</v>
      </c>
      <c r="O11" s="17"/>
    </row>
    <row r="12" customFormat="false" ht="15" hidden="false" customHeight="false" outlineLevel="0" collapsed="false">
      <c r="A12" s="17" t="s">
        <v>625</v>
      </c>
      <c r="B12" s="19"/>
      <c r="C12" s="17"/>
      <c r="E12" s="17" t="s">
        <v>173</v>
      </c>
      <c r="F12" s="19" t="n">
        <v>18.02</v>
      </c>
      <c r="G12" s="17"/>
      <c r="I12" s="17" t="s">
        <v>625</v>
      </c>
      <c r="J12" s="19"/>
      <c r="K12" s="17"/>
      <c r="M12" s="17" t="s">
        <v>671</v>
      </c>
      <c r="N12" s="19" t="n">
        <v>48.66</v>
      </c>
      <c r="O12" s="17"/>
    </row>
    <row r="13" customFormat="false" ht="15" hidden="false" customHeight="false" outlineLevel="0" collapsed="false">
      <c r="A13" s="17" t="s">
        <v>626</v>
      </c>
      <c r="B13" s="303" t="n">
        <v>17.91</v>
      </c>
      <c r="C13" s="17"/>
      <c r="E13" s="17" t="s">
        <v>626</v>
      </c>
      <c r="F13" s="19" t="e">
        <f aca="false">#REF!</f>
        <v>#REF!</v>
      </c>
      <c r="G13" s="17"/>
      <c r="I13" s="17" t="s">
        <v>626</v>
      </c>
      <c r="J13" s="19"/>
      <c r="K13" s="17"/>
      <c r="M13" s="17"/>
      <c r="N13" s="19"/>
      <c r="O13" s="17"/>
    </row>
    <row r="14" customFormat="false" ht="15" hidden="false" customHeight="false" outlineLevel="0" collapsed="false">
      <c r="A14" s="17" t="s">
        <v>204</v>
      </c>
      <c r="B14" s="303" t="n">
        <v>48.67</v>
      </c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303</v>
      </c>
      <c r="B18" s="19" t="n">
        <f aca="false">SUM(B5:B17)</f>
        <v>473.85</v>
      </c>
      <c r="C18" s="17"/>
      <c r="E18" s="17" t="s">
        <v>303</v>
      </c>
      <c r="F18" s="19" t="e">
        <f aca="false">SUM(F5:F17)</f>
        <v>#REF!</v>
      </c>
      <c r="G18" s="17"/>
      <c r="I18" s="17" t="s">
        <v>303</v>
      </c>
      <c r="J18" s="19" t="n">
        <f aca="false">SUM(J5:J17)</f>
        <v>471.9</v>
      </c>
      <c r="K18" s="17"/>
      <c r="M18" s="17" t="s">
        <v>303</v>
      </c>
      <c r="N18" s="19" t="n">
        <f aca="false">SUM(N5:N17)</f>
        <v>472.1</v>
      </c>
      <c r="O18" s="17"/>
    </row>
    <row r="22" customFormat="false" ht="15" hidden="false" customHeight="true" outlineLevel="0" collapsed="false">
      <c r="A22" s="287" t="s">
        <v>249</v>
      </c>
      <c r="B22" s="287"/>
      <c r="C22" s="287"/>
      <c r="E22" s="287" t="s">
        <v>672</v>
      </c>
      <c r="F22" s="287"/>
      <c r="G22" s="287"/>
      <c r="I22" s="287" t="s">
        <v>21</v>
      </c>
      <c r="J22" s="287"/>
      <c r="K22" s="287"/>
      <c r="M22" s="287" t="s">
        <v>74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613</v>
      </c>
      <c r="B25" s="53" t="s">
        <v>669</v>
      </c>
      <c r="C25" s="53"/>
      <c r="E25" s="5" t="s">
        <v>613</v>
      </c>
      <c r="F25" s="53" t="s">
        <v>669</v>
      </c>
      <c r="G25" s="53"/>
      <c r="I25" s="5" t="s">
        <v>613</v>
      </c>
      <c r="J25" s="53" t="s">
        <v>669</v>
      </c>
      <c r="K25" s="53"/>
      <c r="M25" s="5" t="s">
        <v>613</v>
      </c>
      <c r="N25" s="53" t="s">
        <v>614</v>
      </c>
      <c r="O25" s="53"/>
    </row>
    <row r="26" customFormat="false" ht="15" hidden="false" customHeight="false" outlineLevel="0" collapsed="false">
      <c r="A26" s="17" t="s">
        <v>104</v>
      </c>
      <c r="B26" s="303" t="n">
        <v>97.33</v>
      </c>
      <c r="C26" s="17"/>
      <c r="E26" s="17" t="s">
        <v>104</v>
      </c>
      <c r="F26" s="19" t="n">
        <v>97.33</v>
      </c>
      <c r="G26" s="17"/>
      <c r="I26" s="17" t="s">
        <v>104</v>
      </c>
      <c r="J26" s="19" t="n">
        <v>97.33</v>
      </c>
      <c r="K26" s="17"/>
      <c r="M26" s="17" t="s">
        <v>104</v>
      </c>
      <c r="N26" s="19" t="n">
        <v>97.33</v>
      </c>
      <c r="O26" s="17"/>
    </row>
    <row r="27" customFormat="false" ht="15" hidden="false" customHeight="false" outlineLevel="0" collapsed="false">
      <c r="A27" s="17" t="s">
        <v>633</v>
      </c>
      <c r="B27" s="19"/>
      <c r="C27" s="17"/>
      <c r="E27" s="17" t="s">
        <v>633</v>
      </c>
      <c r="F27" s="19"/>
      <c r="G27" s="17"/>
      <c r="I27" s="17" t="s">
        <v>633</v>
      </c>
      <c r="J27" s="19"/>
      <c r="K27" s="17"/>
      <c r="M27" s="17" t="s">
        <v>633</v>
      </c>
      <c r="N27" s="19"/>
      <c r="O27" s="17"/>
    </row>
    <row r="28" customFormat="false" ht="15" hidden="false" customHeight="false" outlineLevel="0" collapsed="false">
      <c r="A28" s="17" t="s">
        <v>240</v>
      </c>
      <c r="B28" s="303" t="n">
        <v>48.66</v>
      </c>
      <c r="C28" s="17"/>
      <c r="E28" s="17" t="s">
        <v>240</v>
      </c>
      <c r="F28" s="19" t="n">
        <v>48.66</v>
      </c>
      <c r="G28" s="17"/>
      <c r="I28" s="17" t="s">
        <v>240</v>
      </c>
      <c r="J28" s="19" t="n">
        <v>48.66</v>
      </c>
      <c r="K28" s="17"/>
      <c r="M28" s="17" t="s">
        <v>240</v>
      </c>
      <c r="N28" s="19" t="n">
        <v>48.66</v>
      </c>
      <c r="O28" s="17"/>
    </row>
    <row r="29" customFormat="false" ht="15" hidden="false" customHeight="false" outlineLevel="0" collapsed="false">
      <c r="A29" s="17" t="s">
        <v>186</v>
      </c>
      <c r="B29" s="303" t="n">
        <v>97.33</v>
      </c>
      <c r="C29" s="17"/>
      <c r="E29" s="17" t="s">
        <v>186</v>
      </c>
      <c r="F29" s="19" t="n">
        <v>97.33</v>
      </c>
      <c r="G29" s="17"/>
      <c r="I29" s="17" t="s">
        <v>186</v>
      </c>
      <c r="J29" s="19" t="n">
        <v>97.33</v>
      </c>
      <c r="K29" s="17"/>
      <c r="M29" s="17" t="s">
        <v>186</v>
      </c>
      <c r="N29" s="19" t="n">
        <v>97.33</v>
      </c>
      <c r="O29" s="17"/>
    </row>
    <row r="30" customFormat="false" ht="15" hidden="false" customHeight="false" outlineLevel="0" collapsed="false">
      <c r="A30" s="17" t="s">
        <v>173</v>
      </c>
      <c r="B30" s="303" t="n">
        <v>48.66</v>
      </c>
      <c r="C30" s="17"/>
      <c r="E30" s="17" t="s">
        <v>173</v>
      </c>
      <c r="F30" s="19" t="n">
        <v>48.66</v>
      </c>
      <c r="G30" s="17"/>
      <c r="I30" s="17" t="s">
        <v>173</v>
      </c>
      <c r="J30" s="19" t="n">
        <v>48.66</v>
      </c>
      <c r="K30" s="17"/>
      <c r="M30" s="17" t="s">
        <v>173</v>
      </c>
      <c r="N30" s="19" t="n">
        <v>48.66</v>
      </c>
      <c r="O30" s="17"/>
    </row>
    <row r="31" customFormat="false" ht="15" hidden="false" customHeight="false" outlineLevel="0" collapsed="false">
      <c r="A31" s="17" t="s">
        <v>111</v>
      </c>
      <c r="B31" s="303" t="n">
        <v>48.66</v>
      </c>
      <c r="C31" s="17"/>
      <c r="E31" s="17" t="s">
        <v>111</v>
      </c>
      <c r="F31" s="19" t="n">
        <v>48.66</v>
      </c>
      <c r="G31" s="17"/>
      <c r="I31" s="17" t="s">
        <v>111</v>
      </c>
      <c r="J31" s="19" t="n">
        <v>48.66</v>
      </c>
      <c r="K31" s="17"/>
      <c r="M31" s="17" t="s">
        <v>111</v>
      </c>
      <c r="N31" s="19" t="n">
        <v>48.66</v>
      </c>
      <c r="O31" s="17"/>
    </row>
    <row r="32" customFormat="false" ht="15" hidden="false" customHeight="false" outlineLevel="0" collapsed="false">
      <c r="A32" s="17" t="s">
        <v>624</v>
      </c>
      <c r="B32" s="303" t="n">
        <v>48.66</v>
      </c>
      <c r="C32" s="17"/>
      <c r="E32" s="17" t="s">
        <v>624</v>
      </c>
      <c r="F32" s="19" t="n">
        <v>48.66</v>
      </c>
      <c r="G32" s="17"/>
      <c r="I32" s="17" t="s">
        <v>624</v>
      </c>
      <c r="J32" s="19" t="n">
        <v>48.66</v>
      </c>
      <c r="K32" s="17"/>
      <c r="M32" s="17" t="s">
        <v>624</v>
      </c>
      <c r="N32" s="19" t="n">
        <v>48.66</v>
      </c>
      <c r="O32" s="17"/>
    </row>
    <row r="33" customFormat="false" ht="15" hidden="false" customHeight="false" outlineLevel="0" collapsed="false">
      <c r="A33" s="17" t="s">
        <v>71</v>
      </c>
      <c r="B33" s="303" t="n">
        <v>48.66</v>
      </c>
      <c r="C33" s="17"/>
      <c r="E33" s="17" t="s">
        <v>644</v>
      </c>
      <c r="F33" s="19" t="n">
        <v>48.66</v>
      </c>
      <c r="G33" s="17"/>
      <c r="I33" s="17" t="s">
        <v>71</v>
      </c>
      <c r="J33" s="19" t="n">
        <v>48.66</v>
      </c>
      <c r="K33" s="17"/>
      <c r="M33" s="17" t="s">
        <v>625</v>
      </c>
      <c r="N33" s="19" t="n">
        <v>48.66</v>
      </c>
      <c r="O33" s="17"/>
    </row>
    <row r="34" customFormat="false" ht="15" hidden="false" customHeight="false" outlineLevel="0" collapsed="false">
      <c r="A34" s="17" t="s">
        <v>670</v>
      </c>
      <c r="B34" s="19" t="n">
        <v>48.66</v>
      </c>
      <c r="C34" s="17"/>
      <c r="E34" s="17" t="s">
        <v>670</v>
      </c>
      <c r="F34" s="19" t="n">
        <v>48.66</v>
      </c>
      <c r="G34" s="17"/>
      <c r="I34" s="17" t="s">
        <v>204</v>
      </c>
      <c r="J34" s="19" t="n">
        <v>48.66</v>
      </c>
      <c r="K34" s="17"/>
      <c r="M34" s="17" t="s">
        <v>204</v>
      </c>
      <c r="N34" s="19" t="n">
        <v>48.66</v>
      </c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303</v>
      </c>
      <c r="B39" s="19" t="n">
        <f aca="false">SUM(B26:B38)</f>
        <v>486.62</v>
      </c>
      <c r="C39" s="17"/>
      <c r="E39" s="17" t="s">
        <v>303</v>
      </c>
      <c r="F39" s="19" t="n">
        <f aca="false">SUM(F26:F38)</f>
        <v>486.62</v>
      </c>
      <c r="G39" s="17"/>
      <c r="I39" s="17" t="s">
        <v>303</v>
      </c>
      <c r="J39" s="19" t="n">
        <f aca="false">SUM(J26:J38)</f>
        <v>486.62</v>
      </c>
      <c r="K39" s="17"/>
      <c r="M39" s="17" t="s">
        <v>303</v>
      </c>
      <c r="N39" s="19" t="n">
        <f aca="false">SUM(N26:N38)</f>
        <v>486.62</v>
      </c>
      <c r="O39" s="17"/>
    </row>
    <row r="43" customFormat="false" ht="15" hidden="false" customHeight="false" outlineLevel="0" collapsed="false">
      <c r="A43" s="287" t="s">
        <v>75</v>
      </c>
      <c r="B43" s="287"/>
      <c r="C43" s="287"/>
      <c r="E43" s="287" t="s">
        <v>632</v>
      </c>
      <c r="F43" s="287"/>
      <c r="G43" s="287"/>
      <c r="I43" s="287" t="s">
        <v>98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613</v>
      </c>
      <c r="B46" s="53" t="s">
        <v>669</v>
      </c>
      <c r="C46" s="53"/>
      <c r="E46" s="5" t="s">
        <v>613</v>
      </c>
      <c r="F46" s="53" t="s">
        <v>669</v>
      </c>
      <c r="G46" s="53"/>
      <c r="I46" s="5" t="s">
        <v>613</v>
      </c>
      <c r="J46" s="53" t="s">
        <v>669</v>
      </c>
      <c r="K46" s="53"/>
      <c r="M46" s="5" t="s">
        <v>613</v>
      </c>
      <c r="N46" s="53" t="s">
        <v>614</v>
      </c>
      <c r="O46" s="53"/>
    </row>
    <row r="47" customFormat="false" ht="15" hidden="false" customHeight="false" outlineLevel="0" collapsed="false">
      <c r="A47" s="17" t="s">
        <v>104</v>
      </c>
      <c r="B47" s="19" t="n">
        <v>97.33</v>
      </c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633</v>
      </c>
      <c r="B48" s="19"/>
      <c r="C48" s="17"/>
      <c r="E48" s="17" t="s">
        <v>633</v>
      </c>
      <c r="F48" s="19"/>
      <c r="G48" s="17"/>
      <c r="I48" s="17" t="s">
        <v>633</v>
      </c>
      <c r="J48" s="19"/>
      <c r="K48" s="17"/>
      <c r="M48" s="17" t="s">
        <v>633</v>
      </c>
      <c r="N48" s="19"/>
      <c r="O48" s="17"/>
    </row>
    <row r="49" customFormat="false" ht="15" hidden="false" customHeight="false" outlineLevel="0" collapsed="false">
      <c r="A49" s="17" t="s">
        <v>240</v>
      </c>
      <c r="B49" s="19" t="n">
        <v>48.66</v>
      </c>
      <c r="C49" s="17"/>
      <c r="E49" s="17" t="s">
        <v>240</v>
      </c>
      <c r="F49" s="19"/>
      <c r="G49" s="17"/>
      <c r="I49" s="17" t="s">
        <v>240</v>
      </c>
      <c r="J49" s="19"/>
      <c r="K49" s="17"/>
      <c r="M49" s="17" t="s">
        <v>240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 t="n">
        <v>97.33</v>
      </c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 t="n">
        <v>48.66</v>
      </c>
      <c r="C51" s="17"/>
      <c r="E51" s="17" t="s">
        <v>173</v>
      </c>
      <c r="F51" s="19"/>
      <c r="G51" s="17"/>
      <c r="I51" s="17" t="s">
        <v>173</v>
      </c>
      <c r="J51" s="19"/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 t="n">
        <v>48.66</v>
      </c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624</v>
      </c>
      <c r="B53" s="19" t="n">
        <v>48.66</v>
      </c>
      <c r="C53" s="17"/>
      <c r="E53" s="17" t="s">
        <v>624</v>
      </c>
      <c r="F53" s="19"/>
      <c r="G53" s="17"/>
      <c r="I53" s="17" t="s">
        <v>624</v>
      </c>
      <c r="J53" s="19"/>
      <c r="K53" s="17"/>
      <c r="M53" s="17" t="s">
        <v>624</v>
      </c>
      <c r="N53" s="19"/>
      <c r="O53" s="17"/>
    </row>
    <row r="54" customFormat="false" ht="15" hidden="false" customHeight="false" outlineLevel="0" collapsed="false">
      <c r="A54" s="17" t="s">
        <v>625</v>
      </c>
      <c r="B54" s="19" t="n">
        <v>48.66</v>
      </c>
      <c r="C54" s="17"/>
      <c r="E54" s="17" t="s">
        <v>625</v>
      </c>
      <c r="F54" s="19"/>
      <c r="G54" s="17"/>
      <c r="I54" s="17" t="s">
        <v>625</v>
      </c>
      <c r="J54" s="19"/>
      <c r="K54" s="17"/>
      <c r="M54" s="17" t="s">
        <v>625</v>
      </c>
      <c r="N54" s="19"/>
      <c r="O54" s="17"/>
    </row>
    <row r="55" customFormat="false" ht="15" hidden="false" customHeight="false" outlineLevel="0" collapsed="false">
      <c r="A55" s="17" t="s">
        <v>204</v>
      </c>
      <c r="B55" s="19" t="n">
        <v>48.66</v>
      </c>
      <c r="C55" s="17"/>
      <c r="E55" s="17" t="s">
        <v>204</v>
      </c>
      <c r="F55" s="19" t="n">
        <v>48.66</v>
      </c>
      <c r="G55" s="17"/>
      <c r="I55" s="17" t="s">
        <v>204</v>
      </c>
      <c r="J55" s="19"/>
      <c r="K55" s="17"/>
      <c r="M55" s="17" t="s">
        <v>204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303</v>
      </c>
      <c r="B60" s="19" t="n">
        <f aca="false">SUM(B47:B59)</f>
        <v>486.62</v>
      </c>
      <c r="C60" s="17"/>
      <c r="E60" s="17" t="s">
        <v>303</v>
      </c>
      <c r="F60" s="19" t="n">
        <f aca="false">SUM(F47:F59)</f>
        <v>48.66</v>
      </c>
      <c r="G60" s="17"/>
      <c r="I60" s="17" t="s">
        <v>303</v>
      </c>
      <c r="J60" s="19" t="n">
        <f aca="false">SUM(J47:J59)</f>
        <v>0</v>
      </c>
      <c r="K60" s="17"/>
      <c r="M60" s="17" t="s">
        <v>303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80" zoomScaleNormal="80" zoomScalePageLayoutView="100" workbookViewId="0">
      <selection pane="topLeft" activeCell="N53" activeCellId="0" sqref="N53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19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613</v>
      </c>
      <c r="B4" s="53" t="s">
        <v>669</v>
      </c>
      <c r="C4" s="53"/>
      <c r="E4" s="5" t="s">
        <v>613</v>
      </c>
      <c r="F4" s="53" t="s">
        <v>669</v>
      </c>
      <c r="G4" s="53"/>
      <c r="I4" s="5" t="s">
        <v>613</v>
      </c>
      <c r="J4" s="53" t="s">
        <v>669</v>
      </c>
      <c r="K4" s="53"/>
      <c r="M4" s="5" t="s">
        <v>613</v>
      </c>
      <c r="N4" s="53" t="s">
        <v>614</v>
      </c>
      <c r="O4" s="53"/>
    </row>
    <row r="5" customFormat="false" ht="15" hidden="false" customHeight="false" outlineLevel="0" collapsed="false">
      <c r="A5" s="17" t="s">
        <v>104</v>
      </c>
      <c r="B5" s="19" t="n">
        <v>20</v>
      </c>
      <c r="C5" s="17"/>
      <c r="E5" s="17" t="s">
        <v>104</v>
      </c>
      <c r="F5" s="19" t="n">
        <f aca="false">'[1]MARCELO ABRIL'!$C$118</f>
        <v>20</v>
      </c>
      <c r="G5" s="17"/>
      <c r="I5" s="17" t="s">
        <v>104</v>
      </c>
      <c r="J5" s="19" t="n">
        <v>20</v>
      </c>
      <c r="K5" s="17"/>
      <c r="M5" s="17" t="s">
        <v>104</v>
      </c>
      <c r="N5" s="19" t="n">
        <v>20</v>
      </c>
      <c r="O5" s="17"/>
    </row>
    <row r="6" customFormat="false" ht="15" hidden="false" customHeight="false" outlineLevel="0" collapsed="false">
      <c r="A6" s="17" t="s">
        <v>633</v>
      </c>
      <c r="B6" s="19"/>
      <c r="C6" s="17"/>
      <c r="E6" s="17" t="s">
        <v>633</v>
      </c>
      <c r="F6" s="19"/>
      <c r="G6" s="17"/>
      <c r="I6" s="17" t="s">
        <v>633</v>
      </c>
      <c r="J6" s="19"/>
      <c r="K6" s="17"/>
      <c r="M6" s="17" t="s">
        <v>633</v>
      </c>
      <c r="N6" s="19"/>
      <c r="O6" s="17"/>
    </row>
    <row r="7" customFormat="false" ht="15" hidden="false" customHeight="false" outlineLevel="0" collapsed="false">
      <c r="A7" s="17" t="s">
        <v>240</v>
      </c>
      <c r="B7" s="19" t="n">
        <v>20</v>
      </c>
      <c r="C7" s="17"/>
      <c r="E7" s="17" t="s">
        <v>240</v>
      </c>
      <c r="F7" s="19" t="n">
        <v>20</v>
      </c>
      <c r="G7" s="17"/>
      <c r="I7" s="17" t="s">
        <v>240</v>
      </c>
      <c r="J7" s="19" t="n">
        <v>20</v>
      </c>
      <c r="K7" s="17"/>
      <c r="M7" s="17" t="s">
        <v>240</v>
      </c>
      <c r="N7" s="19" t="n">
        <v>20</v>
      </c>
      <c r="O7" s="17"/>
    </row>
    <row r="8" customFormat="false" ht="15" hidden="false" customHeight="false" outlineLevel="0" collapsed="false">
      <c r="A8" s="17" t="s">
        <v>186</v>
      </c>
      <c r="B8" s="19" t="n">
        <v>20</v>
      </c>
      <c r="C8" s="17"/>
      <c r="E8" s="17" t="s">
        <v>186</v>
      </c>
      <c r="F8" s="19" t="n">
        <v>20</v>
      </c>
      <c r="G8" s="17"/>
      <c r="I8" s="17" t="s">
        <v>186</v>
      </c>
      <c r="J8" s="19" t="n">
        <v>20</v>
      </c>
      <c r="K8" s="17"/>
      <c r="M8" s="17" t="s">
        <v>186</v>
      </c>
      <c r="N8" s="19" t="n">
        <v>20</v>
      </c>
      <c r="O8" s="17"/>
    </row>
    <row r="9" customFormat="false" ht="15" hidden="false" customHeight="false" outlineLevel="0" collapsed="false">
      <c r="A9" s="17" t="s">
        <v>173</v>
      </c>
      <c r="B9" s="19" t="n">
        <v>20</v>
      </c>
      <c r="C9" s="17"/>
      <c r="E9" s="17" t="s">
        <v>173</v>
      </c>
      <c r="F9" s="19" t="n">
        <v>20</v>
      </c>
      <c r="G9" s="17"/>
      <c r="I9" s="17" t="s">
        <v>173</v>
      </c>
      <c r="J9" s="19" t="n">
        <v>20</v>
      </c>
      <c r="K9" s="17"/>
      <c r="M9" s="17" t="s">
        <v>173</v>
      </c>
      <c r="N9" s="19" t="n">
        <v>20</v>
      </c>
      <c r="O9" s="17"/>
    </row>
    <row r="10" customFormat="false" ht="15" hidden="false" customHeight="false" outlineLevel="0" collapsed="false">
      <c r="A10" s="17" t="s">
        <v>111</v>
      </c>
      <c r="B10" s="19" t="n">
        <v>20</v>
      </c>
      <c r="C10" s="17"/>
      <c r="E10" s="17" t="s">
        <v>111</v>
      </c>
      <c r="F10" s="19" t="n">
        <v>20</v>
      </c>
      <c r="G10" s="17"/>
      <c r="I10" s="17" t="s">
        <v>111</v>
      </c>
      <c r="J10" s="19" t="n">
        <v>20</v>
      </c>
      <c r="K10" s="17"/>
      <c r="M10" s="17" t="s">
        <v>111</v>
      </c>
      <c r="N10" s="19" t="n">
        <v>20</v>
      </c>
      <c r="O10" s="17"/>
    </row>
    <row r="11" customFormat="false" ht="15" hidden="false" customHeight="false" outlineLevel="0" collapsed="false">
      <c r="A11" s="17" t="s">
        <v>624</v>
      </c>
      <c r="B11" s="19"/>
      <c r="C11" s="17"/>
      <c r="E11" s="17" t="s">
        <v>624</v>
      </c>
      <c r="F11" s="19"/>
      <c r="G11" s="17"/>
      <c r="I11" s="17" t="s">
        <v>624</v>
      </c>
      <c r="J11" s="19"/>
      <c r="K11" s="17"/>
      <c r="M11" s="17" t="s">
        <v>624</v>
      </c>
      <c r="N11" s="19"/>
      <c r="O11" s="17"/>
    </row>
    <row r="12" customFormat="false" ht="15" hidden="false" customHeight="false" outlineLevel="0" collapsed="false">
      <c r="A12" s="17" t="s">
        <v>625</v>
      </c>
      <c r="B12" s="19"/>
      <c r="C12" s="17"/>
      <c r="E12" s="17"/>
      <c r="F12" s="19"/>
      <c r="G12" s="17"/>
      <c r="I12" s="17" t="s">
        <v>625</v>
      </c>
      <c r="J12" s="19"/>
      <c r="K12" s="17"/>
      <c r="M12" s="17" t="s">
        <v>625</v>
      </c>
      <c r="N12" s="19"/>
      <c r="O12" s="17"/>
    </row>
    <row r="13" customFormat="false" ht="15" hidden="false" customHeight="false" outlineLevel="0" collapsed="false">
      <c r="A13" s="17" t="s">
        <v>626</v>
      </c>
      <c r="B13" s="19"/>
      <c r="C13" s="17"/>
      <c r="E13" s="17" t="s">
        <v>626</v>
      </c>
      <c r="F13" s="19"/>
      <c r="G13" s="17"/>
      <c r="I13" s="17" t="s">
        <v>626</v>
      </c>
      <c r="J13" s="19" t="n">
        <v>10</v>
      </c>
      <c r="K13" s="17"/>
      <c r="M13" s="17" t="s">
        <v>626</v>
      </c>
      <c r="N13" s="19"/>
      <c r="O13" s="17"/>
    </row>
    <row r="14" customFormat="false" ht="15" hidden="false" customHeight="false" outlineLevel="0" collapsed="false">
      <c r="A14" s="17"/>
      <c r="B14" s="19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303</v>
      </c>
      <c r="B18" s="19" t="n">
        <f aca="false">SUM(B5:B17)</f>
        <v>100</v>
      </c>
      <c r="C18" s="17"/>
      <c r="E18" s="17" t="s">
        <v>303</v>
      </c>
      <c r="F18" s="19" t="n">
        <f aca="false">SUM(F5:F17)</f>
        <v>100</v>
      </c>
      <c r="G18" s="17"/>
      <c r="I18" s="17" t="s">
        <v>303</v>
      </c>
      <c r="J18" s="19" t="n">
        <f aca="false">SUM(J5:J17)</f>
        <v>110</v>
      </c>
      <c r="K18" s="17"/>
      <c r="M18" s="17" t="s">
        <v>303</v>
      </c>
      <c r="N18" s="19" t="n">
        <f aca="false">SUM(N5:N17)</f>
        <v>100</v>
      </c>
      <c r="O18" s="17"/>
    </row>
    <row r="22" customFormat="false" ht="15" hidden="false" customHeight="true" outlineLevel="0" collapsed="false">
      <c r="A22" s="287" t="s">
        <v>130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613</v>
      </c>
      <c r="B25" s="53" t="s">
        <v>669</v>
      </c>
      <c r="C25" s="53"/>
      <c r="E25" s="5" t="s">
        <v>613</v>
      </c>
      <c r="F25" s="53" t="s">
        <v>669</v>
      </c>
      <c r="G25" s="53"/>
      <c r="I25" s="5" t="s">
        <v>613</v>
      </c>
      <c r="J25" s="53" t="s">
        <v>669</v>
      </c>
      <c r="K25" s="53"/>
      <c r="M25" s="5" t="s">
        <v>613</v>
      </c>
      <c r="N25" s="53" t="s">
        <v>614</v>
      </c>
      <c r="O25" s="53"/>
    </row>
    <row r="26" customFormat="false" ht="15" hidden="false" customHeight="false" outlineLevel="0" collapsed="false">
      <c r="A26" s="17" t="s">
        <v>104</v>
      </c>
      <c r="B26" s="19" t="n">
        <v>20</v>
      </c>
      <c r="C26" s="17"/>
      <c r="E26" s="17" t="s">
        <v>104</v>
      </c>
      <c r="F26" s="19" t="n">
        <v>20</v>
      </c>
      <c r="G26" s="17"/>
      <c r="I26" s="17" t="s">
        <v>104</v>
      </c>
      <c r="J26" s="19" t="n">
        <v>20</v>
      </c>
      <c r="K26" s="17"/>
      <c r="M26" s="17" t="s">
        <v>104</v>
      </c>
      <c r="N26" s="19" t="n">
        <v>20</v>
      </c>
      <c r="O26" s="17"/>
    </row>
    <row r="27" customFormat="false" ht="15" hidden="false" customHeight="false" outlineLevel="0" collapsed="false">
      <c r="A27" s="17" t="s">
        <v>633</v>
      </c>
      <c r="B27" s="19"/>
      <c r="C27" s="17"/>
      <c r="E27" s="17" t="s">
        <v>633</v>
      </c>
      <c r="F27" s="19"/>
      <c r="G27" s="17"/>
      <c r="I27" s="17" t="s">
        <v>633</v>
      </c>
      <c r="J27" s="19"/>
      <c r="K27" s="17"/>
      <c r="M27" s="17" t="s">
        <v>633</v>
      </c>
      <c r="N27" s="19"/>
      <c r="O27" s="17"/>
    </row>
    <row r="28" customFormat="false" ht="15" hidden="false" customHeight="false" outlineLevel="0" collapsed="false">
      <c r="A28" s="17" t="s">
        <v>240</v>
      </c>
      <c r="B28" s="19" t="n">
        <v>20</v>
      </c>
      <c r="C28" s="17"/>
      <c r="E28" s="17" t="s">
        <v>240</v>
      </c>
      <c r="F28" s="19" t="n">
        <v>20</v>
      </c>
      <c r="G28" s="17"/>
      <c r="I28" s="17" t="s">
        <v>240</v>
      </c>
      <c r="J28" s="19" t="n">
        <v>20</v>
      </c>
      <c r="K28" s="17"/>
      <c r="M28" s="17" t="s">
        <v>240</v>
      </c>
      <c r="N28" s="19" t="n">
        <v>20</v>
      </c>
      <c r="O28" s="17"/>
    </row>
    <row r="29" customFormat="false" ht="15" hidden="false" customHeight="false" outlineLevel="0" collapsed="false">
      <c r="A29" s="17" t="s">
        <v>186</v>
      </c>
      <c r="B29" s="19" t="n">
        <v>20</v>
      </c>
      <c r="C29" s="17"/>
      <c r="E29" s="17" t="s">
        <v>186</v>
      </c>
      <c r="F29" s="19" t="n">
        <v>20</v>
      </c>
      <c r="G29" s="17"/>
      <c r="I29" s="17" t="s">
        <v>186</v>
      </c>
      <c r="J29" s="19" t="n">
        <v>20</v>
      </c>
      <c r="K29" s="17"/>
      <c r="M29" s="17" t="s">
        <v>186</v>
      </c>
      <c r="N29" s="19" t="n">
        <v>20</v>
      </c>
      <c r="O29" s="17"/>
    </row>
    <row r="30" customFormat="false" ht="15" hidden="false" customHeight="false" outlineLevel="0" collapsed="false">
      <c r="A30" s="17" t="s">
        <v>173</v>
      </c>
      <c r="B30" s="19" t="n">
        <v>20</v>
      </c>
      <c r="C30" s="17"/>
      <c r="E30" s="17" t="s">
        <v>173</v>
      </c>
      <c r="F30" s="19" t="n">
        <v>20</v>
      </c>
      <c r="G30" s="17"/>
      <c r="I30" s="17" t="s">
        <v>173</v>
      </c>
      <c r="J30" s="19" t="n">
        <v>20</v>
      </c>
      <c r="K30" s="17"/>
      <c r="M30" s="17" t="s">
        <v>173</v>
      </c>
      <c r="N30" s="19" t="n">
        <v>20</v>
      </c>
      <c r="O30" s="17"/>
    </row>
    <row r="31" customFormat="false" ht="15" hidden="false" customHeight="false" outlineLevel="0" collapsed="false">
      <c r="A31" s="17" t="s">
        <v>111</v>
      </c>
      <c r="B31" s="19" t="n">
        <v>20</v>
      </c>
      <c r="C31" s="17"/>
      <c r="E31" s="17" t="s">
        <v>111</v>
      </c>
      <c r="F31" s="19" t="n">
        <v>20</v>
      </c>
      <c r="G31" s="17"/>
      <c r="I31" s="17" t="s">
        <v>111</v>
      </c>
      <c r="J31" s="19" t="n">
        <v>20</v>
      </c>
      <c r="K31" s="17"/>
      <c r="M31" s="17" t="s">
        <v>111</v>
      </c>
      <c r="N31" s="19" t="n">
        <v>20</v>
      </c>
      <c r="O31" s="17"/>
    </row>
    <row r="32" customFormat="false" ht="15" hidden="false" customHeight="false" outlineLevel="0" collapsed="false">
      <c r="A32" s="17" t="s">
        <v>624</v>
      </c>
      <c r="B32" s="19"/>
      <c r="C32" s="17"/>
      <c r="E32" s="17" t="s">
        <v>624</v>
      </c>
      <c r="F32" s="19"/>
      <c r="G32" s="17"/>
      <c r="I32" s="17" t="s">
        <v>624</v>
      </c>
      <c r="J32" s="19"/>
      <c r="K32" s="17"/>
      <c r="M32" s="17" t="s">
        <v>624</v>
      </c>
      <c r="N32" s="19"/>
      <c r="O32" s="17"/>
    </row>
    <row r="33" customFormat="false" ht="15" hidden="false" customHeight="false" outlineLevel="0" collapsed="false">
      <c r="A33" s="17" t="s">
        <v>625</v>
      </c>
      <c r="B33" s="19"/>
      <c r="C33" s="17"/>
      <c r="E33" s="17" t="s">
        <v>625</v>
      </c>
      <c r="F33" s="19"/>
      <c r="G33" s="17"/>
      <c r="I33" s="17" t="s">
        <v>625</v>
      </c>
      <c r="J33" s="19"/>
      <c r="K33" s="17"/>
      <c r="M33" s="17" t="s">
        <v>625</v>
      </c>
      <c r="N33" s="19"/>
      <c r="O33" s="17"/>
    </row>
    <row r="34" customFormat="false" ht="15" hidden="false" customHeight="false" outlineLevel="0" collapsed="false">
      <c r="A34" s="17" t="s">
        <v>626</v>
      </c>
      <c r="B34" s="19"/>
      <c r="C34" s="17"/>
      <c r="E34" s="17" t="s">
        <v>626</v>
      </c>
      <c r="F34" s="19"/>
      <c r="G34" s="17"/>
      <c r="I34" s="17" t="s">
        <v>626</v>
      </c>
      <c r="J34" s="19"/>
      <c r="K34" s="17"/>
      <c r="M34" s="17" t="s">
        <v>626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303</v>
      </c>
      <c r="B39" s="19" t="n">
        <f aca="false">SUM(B26:B38)</f>
        <v>100</v>
      </c>
      <c r="C39" s="17"/>
      <c r="E39" s="17" t="s">
        <v>303</v>
      </c>
      <c r="F39" s="19" t="n">
        <f aca="false">SUM(F26:F38)</f>
        <v>100</v>
      </c>
      <c r="G39" s="17"/>
      <c r="I39" s="17" t="s">
        <v>303</v>
      </c>
      <c r="J39" s="19" t="n">
        <f aca="false">SUM(J26:J38)</f>
        <v>100</v>
      </c>
      <c r="K39" s="17"/>
      <c r="M39" s="17" t="s">
        <v>303</v>
      </c>
      <c r="N39" s="19" t="n">
        <f aca="false">SUM(N26:N38)</f>
        <v>100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167</v>
      </c>
      <c r="F43" s="287"/>
      <c r="G43" s="287"/>
      <c r="I43" s="287" t="s">
        <v>102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613</v>
      </c>
      <c r="B46" s="53" t="s">
        <v>669</v>
      </c>
      <c r="C46" s="53"/>
      <c r="E46" s="5" t="s">
        <v>613</v>
      </c>
      <c r="F46" s="53" t="s">
        <v>669</v>
      </c>
      <c r="G46" s="53"/>
      <c r="I46" s="5" t="s">
        <v>613</v>
      </c>
      <c r="J46" s="53" t="s">
        <v>669</v>
      </c>
      <c r="K46" s="53"/>
      <c r="M46" s="5" t="s">
        <v>613</v>
      </c>
      <c r="N46" s="53" t="s">
        <v>673</v>
      </c>
      <c r="O46" s="53"/>
    </row>
    <row r="47" customFormat="false" ht="15" hidden="false" customHeight="false" outlineLevel="0" collapsed="false">
      <c r="A47" s="17" t="s">
        <v>104</v>
      </c>
      <c r="B47" s="19" t="n">
        <v>20</v>
      </c>
      <c r="C47" s="17"/>
      <c r="E47" s="17" t="s">
        <v>104</v>
      </c>
      <c r="F47" s="19" t="n">
        <v>20</v>
      </c>
      <c r="G47" s="17"/>
      <c r="I47" s="17" t="s">
        <v>104</v>
      </c>
      <c r="J47" s="19" t="n">
        <v>20</v>
      </c>
      <c r="K47" s="17"/>
      <c r="M47" s="17" t="s">
        <v>104</v>
      </c>
      <c r="N47" s="19" t="n">
        <v>20</v>
      </c>
      <c r="O47" s="17"/>
    </row>
    <row r="48" customFormat="false" ht="15" hidden="false" customHeight="false" outlineLevel="0" collapsed="false">
      <c r="A48" s="17" t="s">
        <v>633</v>
      </c>
      <c r="B48" s="19"/>
      <c r="C48" s="17"/>
      <c r="E48" s="17" t="s">
        <v>633</v>
      </c>
      <c r="F48" s="19"/>
      <c r="G48" s="17"/>
      <c r="I48" s="17" t="s">
        <v>633</v>
      </c>
      <c r="J48" s="19"/>
      <c r="K48" s="17"/>
      <c r="M48" s="17" t="s">
        <v>633</v>
      </c>
      <c r="N48" s="19"/>
      <c r="O48" s="17"/>
    </row>
    <row r="49" customFormat="false" ht="15" hidden="false" customHeight="false" outlineLevel="0" collapsed="false">
      <c r="A49" s="17" t="s">
        <v>240</v>
      </c>
      <c r="B49" s="19" t="n">
        <v>20</v>
      </c>
      <c r="C49" s="17"/>
      <c r="E49" s="17" t="s">
        <v>240</v>
      </c>
      <c r="F49" s="19" t="n">
        <v>20</v>
      </c>
      <c r="G49" s="17"/>
      <c r="I49" s="17" t="s">
        <v>240</v>
      </c>
      <c r="J49" s="19" t="n">
        <v>20</v>
      </c>
      <c r="K49" s="17"/>
      <c r="M49" s="17" t="s">
        <v>240</v>
      </c>
      <c r="N49" s="19" t="n">
        <v>20</v>
      </c>
      <c r="O49" s="17"/>
    </row>
    <row r="50" customFormat="false" ht="15" hidden="false" customHeight="false" outlineLevel="0" collapsed="false">
      <c r="A50" s="17" t="s">
        <v>186</v>
      </c>
      <c r="B50" s="19" t="n">
        <v>20</v>
      </c>
      <c r="C50" s="17"/>
      <c r="E50" s="17" t="s">
        <v>186</v>
      </c>
      <c r="F50" s="19" t="n">
        <v>20</v>
      </c>
      <c r="G50" s="17"/>
      <c r="I50" s="17" t="s">
        <v>186</v>
      </c>
      <c r="J50" s="19" t="n">
        <v>20</v>
      </c>
      <c r="K50" s="17"/>
      <c r="M50" s="17" t="s">
        <v>186</v>
      </c>
      <c r="N50" s="19" t="n">
        <v>20</v>
      </c>
      <c r="O50" s="17"/>
    </row>
    <row r="51" customFormat="false" ht="15" hidden="false" customHeight="false" outlineLevel="0" collapsed="false">
      <c r="A51" s="17" t="s">
        <v>173</v>
      </c>
      <c r="B51" s="19" t="n">
        <v>20</v>
      </c>
      <c r="C51" s="17"/>
      <c r="E51" s="17" t="s">
        <v>173</v>
      </c>
      <c r="F51" s="19" t="n">
        <v>20</v>
      </c>
      <c r="G51" s="17"/>
      <c r="I51" s="17" t="s">
        <v>173</v>
      </c>
      <c r="J51" s="19" t="n">
        <v>20</v>
      </c>
      <c r="K51" s="17"/>
      <c r="M51" s="17" t="s">
        <v>173</v>
      </c>
      <c r="N51" s="19" t="n">
        <v>20</v>
      </c>
      <c r="O51" s="17"/>
    </row>
    <row r="52" customFormat="false" ht="15" hidden="false" customHeight="false" outlineLevel="0" collapsed="false">
      <c r="A52" s="17" t="s">
        <v>111</v>
      </c>
      <c r="B52" s="19" t="n">
        <v>20</v>
      </c>
      <c r="C52" s="17"/>
      <c r="E52" s="17" t="s">
        <v>111</v>
      </c>
      <c r="F52" s="19" t="n">
        <v>20</v>
      </c>
      <c r="G52" s="17"/>
      <c r="I52" s="17" t="s">
        <v>111</v>
      </c>
      <c r="J52" s="19" t="n">
        <v>20</v>
      </c>
      <c r="K52" s="17"/>
      <c r="M52" s="17" t="s">
        <v>111</v>
      </c>
      <c r="N52" s="19" t="n">
        <v>20</v>
      </c>
      <c r="O52" s="17"/>
    </row>
    <row r="53" customFormat="false" ht="15" hidden="false" customHeight="false" outlineLevel="0" collapsed="false">
      <c r="A53" s="17" t="s">
        <v>624</v>
      </c>
      <c r="B53" s="19"/>
      <c r="C53" s="17"/>
      <c r="E53" s="17" t="s">
        <v>624</v>
      </c>
      <c r="F53" s="19"/>
      <c r="G53" s="17"/>
      <c r="I53" s="17" t="s">
        <v>624</v>
      </c>
      <c r="J53" s="19"/>
      <c r="K53" s="17"/>
      <c r="M53" s="17" t="s">
        <v>624</v>
      </c>
      <c r="N53" s="19"/>
      <c r="O53" s="17"/>
    </row>
    <row r="54" customFormat="false" ht="15" hidden="false" customHeight="false" outlineLevel="0" collapsed="false">
      <c r="A54" s="17" t="s">
        <v>625</v>
      </c>
      <c r="B54" s="19"/>
      <c r="C54" s="17"/>
      <c r="E54" s="17" t="s">
        <v>625</v>
      </c>
      <c r="F54" s="19"/>
      <c r="G54" s="17"/>
      <c r="I54" s="17" t="s">
        <v>625</v>
      </c>
      <c r="J54" s="19"/>
      <c r="K54" s="17"/>
      <c r="M54" s="17" t="s">
        <v>625</v>
      </c>
      <c r="N54" s="19"/>
      <c r="O54" s="17"/>
    </row>
    <row r="55" customFormat="false" ht="15" hidden="false" customHeight="false" outlineLevel="0" collapsed="false">
      <c r="A55" s="17" t="s">
        <v>626</v>
      </c>
      <c r="B55" s="19"/>
      <c r="C55" s="17"/>
      <c r="E55" s="17" t="s">
        <v>626</v>
      </c>
      <c r="F55" s="19"/>
      <c r="G55" s="17"/>
      <c r="I55" s="17" t="s">
        <v>626</v>
      </c>
      <c r="J55" s="19"/>
      <c r="K55" s="17"/>
      <c r="M55" s="17" t="s">
        <v>626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303</v>
      </c>
      <c r="B60" s="19" t="n">
        <f aca="false">SUM(B47:B59)</f>
        <v>100</v>
      </c>
      <c r="C60" s="17"/>
      <c r="E60" s="17" t="s">
        <v>303</v>
      </c>
      <c r="F60" s="19" t="n">
        <f aca="false">SUM(F47:F59)</f>
        <v>100</v>
      </c>
      <c r="G60" s="17"/>
      <c r="I60" s="17" t="s">
        <v>303</v>
      </c>
      <c r="J60" s="19" t="n">
        <f aca="false">SUM(J47:J59)</f>
        <v>100</v>
      </c>
      <c r="K60" s="17"/>
      <c r="M60" s="17" t="s">
        <v>303</v>
      </c>
      <c r="N60" s="19" t="n">
        <f aca="false">SUM(N47:N59)</f>
        <v>100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O73" activeCellId="0" sqref="O73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1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674</v>
      </c>
      <c r="B1" s="287"/>
      <c r="C1" s="287"/>
      <c r="E1" s="287" t="s">
        <v>675</v>
      </c>
      <c r="F1" s="287"/>
      <c r="G1" s="287"/>
      <c r="I1" s="287" t="s">
        <v>676</v>
      </c>
      <c r="J1" s="287"/>
      <c r="K1" s="287"/>
      <c r="M1" s="287" t="s">
        <v>498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613</v>
      </c>
      <c r="B4" s="53" t="s">
        <v>669</v>
      </c>
      <c r="C4" s="53"/>
      <c r="E4" s="5" t="s">
        <v>613</v>
      </c>
      <c r="F4" s="53" t="s">
        <v>669</v>
      </c>
      <c r="G4" s="53"/>
      <c r="I4" s="5" t="s">
        <v>613</v>
      </c>
      <c r="J4" s="53" t="s">
        <v>669</v>
      </c>
      <c r="K4" s="53"/>
      <c r="M4" s="5" t="s">
        <v>613</v>
      </c>
      <c r="N4" s="53" t="s">
        <v>669</v>
      </c>
      <c r="O4" s="53"/>
    </row>
    <row r="5" customFormat="false" ht="15" hidden="false" customHeight="false" outlineLevel="0" collapsed="false">
      <c r="A5" s="17" t="s">
        <v>104</v>
      </c>
      <c r="B5" s="304" t="n">
        <v>89.5</v>
      </c>
      <c r="C5" s="17"/>
      <c r="E5" s="17" t="s">
        <v>104</v>
      </c>
      <c r="F5" s="19" t="n">
        <v>96.92</v>
      </c>
      <c r="G5" s="17"/>
      <c r="I5" s="305" t="s">
        <v>104</v>
      </c>
      <c r="J5" s="19" t="n">
        <v>95.95</v>
      </c>
      <c r="K5" s="17"/>
      <c r="M5" s="306" t="s">
        <v>104</v>
      </c>
      <c r="N5" s="19" t="n">
        <v>95.69</v>
      </c>
      <c r="O5" s="17"/>
    </row>
    <row r="6" customFormat="false" ht="15" hidden="false" customHeight="false" outlineLevel="0" collapsed="false">
      <c r="A6" s="17" t="s">
        <v>633</v>
      </c>
      <c r="B6" s="304" t="n">
        <v>89.5</v>
      </c>
      <c r="C6" s="17"/>
      <c r="E6" s="17" t="s">
        <v>633</v>
      </c>
      <c r="F6" s="19" t="n">
        <v>96.92</v>
      </c>
      <c r="G6" s="17"/>
      <c r="I6" s="305" t="s">
        <v>633</v>
      </c>
      <c r="J6" s="19" t="n">
        <v>95.95</v>
      </c>
      <c r="K6" s="17"/>
      <c r="M6" s="306" t="s">
        <v>633</v>
      </c>
      <c r="N6" s="19"/>
      <c r="O6" s="17"/>
    </row>
    <row r="7" customFormat="false" ht="15" hidden="false" customHeight="false" outlineLevel="0" collapsed="false">
      <c r="A7" s="17" t="s">
        <v>240</v>
      </c>
      <c r="B7" s="307" t="n">
        <v>106.15</v>
      </c>
      <c r="C7" s="17"/>
      <c r="E7" s="17" t="s">
        <v>240</v>
      </c>
      <c r="F7" s="19" t="n">
        <v>60.48</v>
      </c>
      <c r="G7" s="17"/>
      <c r="I7" s="305" t="s">
        <v>240</v>
      </c>
      <c r="J7" s="19" t="n">
        <v>59.5</v>
      </c>
      <c r="K7" s="17"/>
      <c r="M7" s="305" t="s">
        <v>240</v>
      </c>
      <c r="N7" s="19" t="n">
        <v>95.69</v>
      </c>
      <c r="O7" s="17"/>
    </row>
    <row r="8" customFormat="false" ht="15" hidden="false" customHeight="false" outlineLevel="0" collapsed="false">
      <c r="A8" s="17" t="s">
        <v>186</v>
      </c>
      <c r="B8" s="304" t="n">
        <v>119.5</v>
      </c>
      <c r="C8" s="17"/>
      <c r="E8" s="17" t="s">
        <v>186</v>
      </c>
      <c r="F8" s="19" t="n">
        <v>96.92</v>
      </c>
      <c r="G8" s="17"/>
      <c r="I8" s="305" t="s">
        <v>186</v>
      </c>
      <c r="J8" s="19" t="n">
        <v>95.95</v>
      </c>
      <c r="K8" s="17"/>
      <c r="M8" s="306" t="s">
        <v>186</v>
      </c>
      <c r="N8" s="19" t="n">
        <v>95.69</v>
      </c>
      <c r="O8" s="17"/>
    </row>
    <row r="9" customFormat="false" ht="15" hidden="false" customHeight="false" outlineLevel="0" collapsed="false">
      <c r="A9" s="17" t="s">
        <v>173</v>
      </c>
      <c r="B9" s="307" t="n">
        <v>95</v>
      </c>
      <c r="C9" s="17"/>
      <c r="E9" s="17" t="s">
        <v>173</v>
      </c>
      <c r="F9" s="19" t="n">
        <v>100.18</v>
      </c>
      <c r="G9" s="17"/>
      <c r="I9" s="305" t="s">
        <v>173</v>
      </c>
      <c r="J9" s="19" t="n">
        <v>99.2</v>
      </c>
      <c r="K9" s="17"/>
      <c r="M9" s="306" t="s">
        <v>173</v>
      </c>
      <c r="N9" s="19" t="n">
        <v>98.95</v>
      </c>
      <c r="O9" s="17"/>
    </row>
    <row r="10" customFormat="false" ht="15" hidden="false" customHeight="false" outlineLevel="0" collapsed="false">
      <c r="A10" s="17" t="s">
        <v>111</v>
      </c>
      <c r="B10" s="304" t="n">
        <v>89.5</v>
      </c>
      <c r="C10" s="17"/>
      <c r="E10" s="17" t="s">
        <v>111</v>
      </c>
      <c r="F10" s="19"/>
      <c r="G10" s="17"/>
      <c r="I10" s="305" t="s">
        <v>111</v>
      </c>
      <c r="J10" s="19"/>
      <c r="K10" s="17"/>
      <c r="M10" s="306" t="s">
        <v>111</v>
      </c>
      <c r="N10" s="19"/>
      <c r="O10" s="17"/>
    </row>
    <row r="11" customFormat="false" ht="15" hidden="false" customHeight="false" outlineLevel="0" collapsed="false">
      <c r="A11" s="17" t="s">
        <v>624</v>
      </c>
      <c r="B11" s="307" t="n">
        <v>55.15</v>
      </c>
      <c r="C11" s="17"/>
      <c r="E11" s="17" t="s">
        <v>624</v>
      </c>
      <c r="F11" s="19" t="n">
        <v>60.48</v>
      </c>
      <c r="G11" s="17"/>
      <c r="I11" s="305" t="s">
        <v>624</v>
      </c>
      <c r="J11" s="19" t="n">
        <v>59.5</v>
      </c>
      <c r="K11" s="17"/>
      <c r="M11" s="305" t="s">
        <v>624</v>
      </c>
      <c r="N11" s="19" t="n">
        <v>59.25</v>
      </c>
      <c r="O11" s="17"/>
    </row>
    <row r="12" customFormat="false" ht="15" hidden="false" customHeight="false" outlineLevel="0" collapsed="false">
      <c r="A12" s="17" t="s">
        <v>625</v>
      </c>
      <c r="B12" s="304"/>
      <c r="C12" s="17"/>
      <c r="E12" s="17" t="s">
        <v>677</v>
      </c>
      <c r="F12" s="19" t="n">
        <v>96.92</v>
      </c>
      <c r="G12" s="17"/>
      <c r="I12" s="305" t="s">
        <v>677</v>
      </c>
      <c r="J12" s="19" t="n">
        <v>95.95</v>
      </c>
      <c r="K12" s="17"/>
      <c r="M12" s="306" t="s">
        <v>677</v>
      </c>
      <c r="N12" s="19" t="n">
        <v>95.69</v>
      </c>
      <c r="O12" s="17"/>
    </row>
    <row r="13" customFormat="false" ht="15" hidden="false" customHeight="false" outlineLevel="0" collapsed="false">
      <c r="A13" s="17" t="s">
        <v>678</v>
      </c>
      <c r="B13" s="304" t="n">
        <v>89.5</v>
      </c>
      <c r="C13" s="17"/>
      <c r="E13" s="17" t="s">
        <v>679</v>
      </c>
      <c r="F13" s="19"/>
      <c r="G13" s="17"/>
      <c r="I13" s="305" t="s">
        <v>679</v>
      </c>
      <c r="J13" s="19"/>
      <c r="K13" s="17"/>
      <c r="M13" s="306" t="s">
        <v>679</v>
      </c>
      <c r="N13" s="19"/>
      <c r="O13" s="17"/>
    </row>
    <row r="14" customFormat="false" ht="15" hidden="false" customHeight="false" outlineLevel="0" collapsed="false">
      <c r="A14" s="17" t="s">
        <v>680</v>
      </c>
      <c r="B14" s="307" t="n">
        <v>55.15</v>
      </c>
      <c r="C14" s="17"/>
      <c r="E14" s="17" t="s">
        <v>681</v>
      </c>
      <c r="F14" s="19"/>
      <c r="G14" s="17"/>
      <c r="I14" s="305" t="s">
        <v>681</v>
      </c>
      <c r="J14" s="19"/>
      <c r="K14" s="17"/>
      <c r="M14" s="305" t="s">
        <v>681</v>
      </c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 t="s">
        <v>99</v>
      </c>
      <c r="F15" s="19" t="n">
        <v>60.48</v>
      </c>
      <c r="G15" s="17"/>
      <c r="I15" s="305" t="s">
        <v>99</v>
      </c>
      <c r="J15" s="19" t="n">
        <v>59.5</v>
      </c>
      <c r="K15" s="17"/>
      <c r="M15" s="305" t="s">
        <v>99</v>
      </c>
      <c r="N15" s="19" t="n">
        <v>59.25</v>
      </c>
      <c r="O15" s="17"/>
    </row>
    <row r="16" customFormat="false" ht="15" hidden="false" customHeight="false" outlineLevel="0" collapsed="false">
      <c r="A16" s="17"/>
      <c r="B16" s="19"/>
      <c r="C16" s="17"/>
      <c r="E16" s="17" t="s">
        <v>682</v>
      </c>
      <c r="F16" s="19" t="n">
        <v>60.48</v>
      </c>
      <c r="G16" s="17"/>
      <c r="I16" s="305" t="s">
        <v>682</v>
      </c>
      <c r="J16" s="19" t="n">
        <v>59.5</v>
      </c>
      <c r="K16" s="17"/>
      <c r="M16" s="305" t="s">
        <v>682</v>
      </c>
      <c r="N16" s="19" t="n">
        <v>59.25</v>
      </c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305" t="s">
        <v>683</v>
      </c>
      <c r="J17" s="19" t="n">
        <v>59.5</v>
      </c>
      <c r="K17" s="17"/>
      <c r="M17" s="305" t="s">
        <v>683</v>
      </c>
      <c r="N17" s="19" t="n">
        <v>59.25</v>
      </c>
      <c r="O17" s="17"/>
    </row>
    <row r="18" customFormat="false" ht="15" hidden="false" customHeight="false" outlineLevel="0" collapsed="false">
      <c r="A18" s="17" t="s">
        <v>303</v>
      </c>
      <c r="B18" s="19" t="n">
        <f aca="false">SUM(B5:B17)</f>
        <v>788.95</v>
      </c>
      <c r="C18" s="17"/>
      <c r="E18" s="17" t="s">
        <v>303</v>
      </c>
      <c r="F18" s="19" t="n">
        <f aca="false">SUM(F5:F17)</f>
        <v>729.78</v>
      </c>
      <c r="G18" s="17"/>
      <c r="I18" s="305" t="s">
        <v>684</v>
      </c>
      <c r="J18" s="19" t="n">
        <v>59.5</v>
      </c>
      <c r="K18" s="17"/>
      <c r="M18" s="305" t="s">
        <v>685</v>
      </c>
      <c r="N18" s="19" t="n">
        <v>27.68</v>
      </c>
      <c r="O18" s="17"/>
    </row>
    <row r="19" customFormat="false" ht="15" hidden="false" customHeight="false" outlineLevel="0" collapsed="false">
      <c r="I19" s="17" t="s">
        <v>686</v>
      </c>
      <c r="J19" s="19" t="n">
        <v>140.18</v>
      </c>
      <c r="K19" s="17"/>
      <c r="M19" s="305" t="s">
        <v>684</v>
      </c>
      <c r="N19" s="19" t="n">
        <v>59.25</v>
      </c>
      <c r="O19" s="17"/>
    </row>
    <row r="20" customFormat="false" ht="15" hidden="false" customHeight="false" outlineLevel="0" collapsed="false">
      <c r="I20" s="305" t="s">
        <v>303</v>
      </c>
      <c r="J20" s="22" t="n">
        <f aca="false">SUM(J5:J19)</f>
        <v>980.18</v>
      </c>
      <c r="K20" s="17"/>
      <c r="M20" s="17" t="s">
        <v>686</v>
      </c>
      <c r="N20" s="19" t="n">
        <v>61.4</v>
      </c>
      <c r="O20" s="17"/>
    </row>
    <row r="21" customFormat="false" ht="15" hidden="false" customHeight="false" outlineLevel="0" collapsed="false">
      <c r="I21" s="134"/>
      <c r="J21" s="31"/>
      <c r="M21" s="17" t="s">
        <v>687</v>
      </c>
      <c r="N21" s="19" t="n">
        <v>59.25</v>
      </c>
    </row>
    <row r="22" customFormat="false" ht="15" hidden="false" customHeight="false" outlineLevel="0" collapsed="false">
      <c r="I22" s="134"/>
      <c r="J22" s="31"/>
      <c r="M22" s="305" t="s">
        <v>303</v>
      </c>
      <c r="N22" s="22" t="n">
        <f aca="false">SUM(N5:N21)</f>
        <v>926.29</v>
      </c>
    </row>
    <row r="23" customFormat="false" ht="15" hidden="false" customHeight="false" outlineLevel="0" collapsed="false">
      <c r="I23" s="134"/>
      <c r="J23" s="31"/>
      <c r="M23" s="134"/>
      <c r="N23" s="31"/>
    </row>
    <row r="24" customFormat="false" ht="15" hidden="false" customHeight="true" outlineLevel="0" collapsed="false">
      <c r="M24" s="134"/>
      <c r="N24" s="31"/>
    </row>
    <row r="25" customFormat="false" ht="15" hidden="false" customHeight="true" outlineLevel="0" collapsed="false">
      <c r="A25" s="287" t="s">
        <v>19</v>
      </c>
      <c r="B25" s="287"/>
      <c r="C25" s="287"/>
      <c r="E25" s="287" t="s">
        <v>20</v>
      </c>
      <c r="F25" s="287"/>
      <c r="G25" s="287"/>
      <c r="I25" s="287" t="s">
        <v>688</v>
      </c>
      <c r="J25" s="287"/>
      <c r="K25" s="287"/>
      <c r="O25" s="308"/>
    </row>
    <row r="26" customFormat="false" ht="15" hidden="false" customHeight="true" outlineLevel="0" collapsed="false">
      <c r="A26" s="287"/>
      <c r="B26" s="287"/>
      <c r="C26" s="287"/>
      <c r="E26" s="287"/>
      <c r="F26" s="287"/>
      <c r="G26" s="287"/>
      <c r="I26" s="287"/>
      <c r="J26" s="287"/>
      <c r="K26" s="287"/>
      <c r="M26" s="308" t="s">
        <v>131</v>
      </c>
      <c r="N26" s="308"/>
      <c r="O26" s="308"/>
    </row>
    <row r="27" customFormat="false" ht="27" hidden="false" customHeight="false" outlineLevel="0" collapsed="false">
      <c r="B27" s="289"/>
      <c r="F27" s="289"/>
      <c r="J27" s="289"/>
      <c r="M27" s="308"/>
      <c r="N27" s="308"/>
    </row>
    <row r="28" customFormat="false" ht="15" hidden="false" customHeight="false" outlineLevel="0" collapsed="false">
      <c r="A28" s="5" t="s">
        <v>613</v>
      </c>
      <c r="B28" s="53" t="s">
        <v>669</v>
      </c>
      <c r="C28" s="53"/>
      <c r="E28" s="5" t="s">
        <v>613</v>
      </c>
      <c r="F28" s="53" t="s">
        <v>669</v>
      </c>
      <c r="G28" s="53"/>
      <c r="I28" s="5" t="s">
        <v>613</v>
      </c>
      <c r="J28" s="53" t="s">
        <v>669</v>
      </c>
      <c r="K28" s="53"/>
      <c r="M28" s="5" t="s">
        <v>613</v>
      </c>
      <c r="N28" s="53" t="s">
        <v>614</v>
      </c>
      <c r="O28" s="53"/>
    </row>
    <row r="29" customFormat="false" ht="15" hidden="false" customHeight="false" outlineLevel="0" collapsed="false">
      <c r="A29" s="306" t="s">
        <v>104</v>
      </c>
      <c r="B29" s="19" t="n">
        <v>95.36</v>
      </c>
      <c r="C29" s="17"/>
      <c r="E29" s="306" t="s">
        <v>104</v>
      </c>
      <c r="F29" s="19" t="n">
        <v>95.57</v>
      </c>
      <c r="G29" s="17"/>
      <c r="I29" s="306" t="s">
        <v>104</v>
      </c>
      <c r="J29" s="19" t="n">
        <v>95.61</v>
      </c>
      <c r="K29" s="17"/>
      <c r="M29" s="306" t="s">
        <v>104</v>
      </c>
      <c r="N29" s="19" t="n">
        <v>95.53</v>
      </c>
      <c r="O29" s="17"/>
    </row>
    <row r="30" customFormat="false" ht="15" hidden="false" customHeight="false" outlineLevel="0" collapsed="false">
      <c r="A30" s="306" t="s">
        <v>633</v>
      </c>
      <c r="B30" s="19" t="n">
        <v>45.91</v>
      </c>
      <c r="C30" s="17"/>
      <c r="E30" s="306" t="s">
        <v>633</v>
      </c>
      <c r="F30" s="19"/>
      <c r="G30" s="17"/>
      <c r="I30" s="306" t="s">
        <v>633</v>
      </c>
      <c r="J30" s="19"/>
      <c r="K30" s="17"/>
      <c r="M30" s="306" t="s">
        <v>633</v>
      </c>
      <c r="N30" s="19"/>
      <c r="O30" s="17"/>
    </row>
    <row r="31" customFormat="false" ht="15" hidden="false" customHeight="false" outlineLevel="0" collapsed="false">
      <c r="A31" s="305" t="s">
        <v>240</v>
      </c>
      <c r="B31" s="19" t="n">
        <v>58.92</v>
      </c>
      <c r="C31" s="17"/>
      <c r="E31" s="305" t="s">
        <v>240</v>
      </c>
      <c r="F31" s="19" t="n">
        <v>59.13</v>
      </c>
      <c r="G31" s="17"/>
      <c r="I31" s="305" t="s">
        <v>240</v>
      </c>
      <c r="J31" s="19" t="n">
        <v>59.14</v>
      </c>
      <c r="K31" s="17"/>
      <c r="M31" s="305" t="s">
        <v>240</v>
      </c>
      <c r="N31" s="19" t="n">
        <v>59.09</v>
      </c>
      <c r="O31" s="17"/>
    </row>
    <row r="32" customFormat="false" ht="15" hidden="false" customHeight="false" outlineLevel="0" collapsed="false">
      <c r="A32" s="306" t="s">
        <v>186</v>
      </c>
      <c r="B32" s="19" t="n">
        <v>45.91</v>
      </c>
      <c r="C32" s="17"/>
      <c r="E32" s="306" t="s">
        <v>186</v>
      </c>
      <c r="F32" s="19"/>
      <c r="G32" s="17"/>
      <c r="I32" s="306" t="s">
        <v>186</v>
      </c>
      <c r="J32" s="19"/>
      <c r="K32" s="17"/>
      <c r="M32" s="306" t="s">
        <v>186</v>
      </c>
      <c r="N32" s="19"/>
      <c r="O32" s="17"/>
    </row>
    <row r="33" customFormat="false" ht="15" hidden="false" customHeight="false" outlineLevel="0" collapsed="false">
      <c r="A33" s="306" t="s">
        <v>173</v>
      </c>
      <c r="B33" s="19" t="n">
        <v>98.62</v>
      </c>
      <c r="C33" s="17"/>
      <c r="E33" s="306" t="s">
        <v>173</v>
      </c>
      <c r="F33" s="19" t="n">
        <v>98.83</v>
      </c>
      <c r="G33" s="17"/>
      <c r="I33" s="306" t="s">
        <v>173</v>
      </c>
      <c r="J33" s="19" t="n">
        <v>98.84</v>
      </c>
      <c r="K33" s="17"/>
      <c r="M33" s="306" t="s">
        <v>173</v>
      </c>
      <c r="N33" s="19" t="n">
        <v>98.79</v>
      </c>
      <c r="O33" s="17"/>
    </row>
    <row r="34" customFormat="false" ht="15" hidden="false" customHeight="false" outlineLevel="0" collapsed="false">
      <c r="A34" s="306" t="s">
        <v>111</v>
      </c>
      <c r="B34" s="19"/>
      <c r="C34" s="17"/>
      <c r="E34" s="306" t="s">
        <v>111</v>
      </c>
      <c r="F34" s="19"/>
      <c r="G34" s="17"/>
      <c r="I34" s="306" t="s">
        <v>111</v>
      </c>
      <c r="J34" s="19"/>
      <c r="K34" s="17"/>
      <c r="M34" s="306" t="s">
        <v>111</v>
      </c>
      <c r="N34" s="19"/>
      <c r="O34" s="17"/>
    </row>
    <row r="35" customFormat="false" ht="15" hidden="false" customHeight="false" outlineLevel="0" collapsed="false">
      <c r="A35" s="305" t="s">
        <v>624</v>
      </c>
      <c r="B35" s="19" t="n">
        <v>58.92</v>
      </c>
      <c r="C35" s="17"/>
      <c r="E35" s="305" t="s">
        <v>624</v>
      </c>
      <c r="F35" s="19" t="n">
        <v>59.13</v>
      </c>
      <c r="G35" s="17"/>
      <c r="I35" s="305" t="s">
        <v>624</v>
      </c>
      <c r="J35" s="19" t="n">
        <v>59.14</v>
      </c>
      <c r="K35" s="17"/>
      <c r="M35" s="305" t="s">
        <v>624</v>
      </c>
      <c r="N35" s="19" t="n">
        <v>59.09</v>
      </c>
      <c r="O35" s="17"/>
    </row>
    <row r="36" customFormat="false" ht="15" hidden="false" customHeight="false" outlineLevel="0" collapsed="false">
      <c r="A36" s="306" t="s">
        <v>677</v>
      </c>
      <c r="B36" s="19" t="n">
        <v>95.36</v>
      </c>
      <c r="C36" s="17"/>
      <c r="E36" s="306" t="s">
        <v>677</v>
      </c>
      <c r="F36" s="19" t="n">
        <v>95.57</v>
      </c>
      <c r="G36" s="17"/>
      <c r="I36" s="306" t="s">
        <v>677</v>
      </c>
      <c r="J36" s="19" t="n">
        <v>95.61</v>
      </c>
      <c r="K36" s="17"/>
      <c r="M36" s="306" t="s">
        <v>677</v>
      </c>
      <c r="N36" s="19" t="n">
        <v>95.52</v>
      </c>
      <c r="O36" s="17"/>
    </row>
    <row r="37" customFormat="false" ht="15" hidden="false" customHeight="false" outlineLevel="0" collapsed="false">
      <c r="A37" s="306" t="s">
        <v>679</v>
      </c>
      <c r="B37" s="19"/>
      <c r="C37" s="17"/>
      <c r="E37" s="306" t="s">
        <v>679</v>
      </c>
      <c r="F37" s="19"/>
      <c r="G37" s="17"/>
      <c r="I37" s="306" t="s">
        <v>679</v>
      </c>
      <c r="J37" s="19"/>
      <c r="K37" s="17"/>
      <c r="M37" s="306" t="s">
        <v>679</v>
      </c>
      <c r="N37" s="19"/>
      <c r="O37" s="17"/>
    </row>
    <row r="38" customFormat="false" ht="15" hidden="false" customHeight="false" outlineLevel="0" collapsed="false">
      <c r="A38" s="305" t="s">
        <v>681</v>
      </c>
      <c r="B38" s="19"/>
      <c r="C38" s="17"/>
      <c r="E38" s="305" t="s">
        <v>681</v>
      </c>
      <c r="F38" s="19"/>
      <c r="G38" s="17"/>
      <c r="I38" s="305" t="s">
        <v>681</v>
      </c>
      <c r="J38" s="19"/>
      <c r="K38" s="17"/>
      <c r="M38" s="305" t="s">
        <v>681</v>
      </c>
      <c r="N38" s="19"/>
      <c r="O38" s="17"/>
    </row>
    <row r="39" customFormat="false" ht="15" hidden="false" customHeight="false" outlineLevel="0" collapsed="false">
      <c r="A39" s="305" t="s">
        <v>99</v>
      </c>
      <c r="B39" s="19" t="n">
        <v>58.92</v>
      </c>
      <c r="C39" s="17"/>
      <c r="E39" s="305" t="s">
        <v>99</v>
      </c>
      <c r="F39" s="19" t="n">
        <v>59.13</v>
      </c>
      <c r="G39" s="17"/>
      <c r="I39" s="305" t="s">
        <v>99</v>
      </c>
      <c r="J39" s="19" t="n">
        <v>59.14</v>
      </c>
      <c r="K39" s="17"/>
      <c r="M39" s="305" t="s">
        <v>99</v>
      </c>
      <c r="N39" s="19" t="n">
        <v>59.09</v>
      </c>
      <c r="O39" s="17"/>
    </row>
    <row r="40" customFormat="false" ht="15" hidden="false" customHeight="false" outlineLevel="0" collapsed="false">
      <c r="A40" s="305" t="s">
        <v>682</v>
      </c>
      <c r="B40" s="19" t="n">
        <v>58.92</v>
      </c>
      <c r="C40" s="17"/>
      <c r="E40" s="305"/>
      <c r="F40" s="19"/>
      <c r="G40" s="17"/>
      <c r="I40" s="305"/>
      <c r="J40" s="19"/>
      <c r="K40" s="17"/>
      <c r="M40" s="305" t="s">
        <v>623</v>
      </c>
      <c r="N40" s="19" t="n">
        <v>49.17</v>
      </c>
      <c r="O40" s="17"/>
    </row>
    <row r="41" customFormat="false" ht="15" hidden="false" customHeight="false" outlineLevel="0" collapsed="false">
      <c r="A41" s="305" t="s">
        <v>683</v>
      </c>
      <c r="B41" s="19" t="n">
        <v>58.92</v>
      </c>
      <c r="C41" s="17"/>
      <c r="E41" s="305" t="s">
        <v>683</v>
      </c>
      <c r="F41" s="19" t="n">
        <v>59.13</v>
      </c>
      <c r="G41" s="17"/>
      <c r="I41" s="305" t="s">
        <v>683</v>
      </c>
      <c r="J41" s="19" t="n">
        <v>59.14</v>
      </c>
      <c r="K41" s="17"/>
      <c r="M41" s="305" t="s">
        <v>683</v>
      </c>
      <c r="N41" s="19" t="n">
        <v>59.09</v>
      </c>
      <c r="O41" s="17"/>
    </row>
    <row r="42" customFormat="false" ht="15" hidden="false" customHeight="false" outlineLevel="0" collapsed="false">
      <c r="A42" s="305" t="s">
        <v>685</v>
      </c>
      <c r="B42" s="19" t="n">
        <v>58.92</v>
      </c>
      <c r="C42" s="17"/>
      <c r="E42" s="305" t="s">
        <v>685</v>
      </c>
      <c r="F42" s="19" t="n">
        <v>59.13</v>
      </c>
      <c r="G42" s="17"/>
      <c r="I42" s="305" t="s">
        <v>685</v>
      </c>
      <c r="J42" s="19" t="n">
        <v>59.14</v>
      </c>
      <c r="K42" s="17"/>
      <c r="M42" s="305" t="s">
        <v>685</v>
      </c>
      <c r="N42" s="19" t="n">
        <v>59.09</v>
      </c>
      <c r="O42" s="17"/>
    </row>
    <row r="43" customFormat="false" ht="15" hidden="false" customHeight="false" outlineLevel="0" collapsed="false">
      <c r="A43" s="305" t="s">
        <v>684</v>
      </c>
      <c r="B43" s="19" t="n">
        <v>58.92</v>
      </c>
      <c r="C43" s="17"/>
      <c r="E43" s="305" t="s">
        <v>684</v>
      </c>
      <c r="F43" s="19" t="n">
        <v>59.13</v>
      </c>
      <c r="G43" s="17"/>
      <c r="I43" s="305" t="s">
        <v>684</v>
      </c>
      <c r="J43" s="19" t="n">
        <v>59.14</v>
      </c>
      <c r="K43" s="17"/>
      <c r="M43" s="305" t="s">
        <v>684</v>
      </c>
      <c r="N43" s="19" t="n">
        <v>59.09</v>
      </c>
      <c r="O43" s="17"/>
    </row>
    <row r="44" customFormat="false" ht="15" hidden="false" customHeight="false" outlineLevel="0" collapsed="false">
      <c r="A44" s="17" t="s">
        <v>689</v>
      </c>
      <c r="B44" s="19" t="n">
        <v>24.66</v>
      </c>
      <c r="C44" s="17"/>
      <c r="E44" s="17" t="s">
        <v>689</v>
      </c>
      <c r="F44" s="19"/>
      <c r="G44" s="17"/>
      <c r="I44" s="17" t="s">
        <v>689</v>
      </c>
      <c r="J44" s="19"/>
      <c r="K44" s="17"/>
      <c r="M44" s="17" t="s">
        <v>689</v>
      </c>
      <c r="N44" s="19"/>
      <c r="O44" s="17"/>
    </row>
    <row r="45" customFormat="false" ht="15" hidden="false" customHeight="false" outlineLevel="0" collapsed="false">
      <c r="A45" s="17" t="s">
        <v>687</v>
      </c>
      <c r="B45" s="19" t="n">
        <v>58.92</v>
      </c>
      <c r="C45" s="17"/>
      <c r="E45" s="17" t="s">
        <v>687</v>
      </c>
      <c r="F45" s="19" t="n">
        <v>59.13</v>
      </c>
      <c r="G45" s="17"/>
      <c r="I45" s="17" t="s">
        <v>687</v>
      </c>
      <c r="J45" s="19" t="n">
        <v>59.14</v>
      </c>
      <c r="K45" s="17"/>
      <c r="M45" s="17" t="s">
        <v>687</v>
      </c>
      <c r="N45" s="19" t="n">
        <v>59.09</v>
      </c>
      <c r="O45" s="17"/>
    </row>
    <row r="46" customFormat="false" ht="15" hidden="false" customHeight="false" outlineLevel="0" collapsed="false">
      <c r="A46" s="305" t="s">
        <v>690</v>
      </c>
      <c r="B46" s="19" t="n">
        <v>39.59</v>
      </c>
      <c r="C46" s="17"/>
      <c r="E46" s="305" t="s">
        <v>690</v>
      </c>
      <c r="F46" s="19" t="n">
        <v>59.13</v>
      </c>
      <c r="G46" s="17"/>
      <c r="I46" s="305" t="s">
        <v>690</v>
      </c>
      <c r="J46" s="19"/>
      <c r="K46" s="17"/>
      <c r="M46" s="305" t="s">
        <v>690</v>
      </c>
      <c r="N46" s="19"/>
      <c r="O46" s="17"/>
    </row>
    <row r="47" customFormat="false" ht="15" hidden="false" customHeight="false" outlineLevel="0" collapsed="false">
      <c r="A47" s="305" t="s">
        <v>691</v>
      </c>
      <c r="B47" s="19"/>
      <c r="C47" s="17"/>
      <c r="E47" s="305" t="s">
        <v>691</v>
      </c>
      <c r="F47" s="19"/>
      <c r="G47" s="17"/>
      <c r="I47" s="305" t="s">
        <v>80</v>
      </c>
      <c r="J47" s="19" t="n">
        <v>59.14</v>
      </c>
      <c r="K47" s="17"/>
      <c r="M47" s="305" t="s">
        <v>80</v>
      </c>
      <c r="N47" s="19" t="n">
        <v>59.09</v>
      </c>
      <c r="O47" s="17"/>
    </row>
    <row r="48" customFormat="false" ht="15" hidden="false" customHeight="false" outlineLevel="0" collapsed="false">
      <c r="A48" s="17" t="s">
        <v>692</v>
      </c>
      <c r="B48" s="19" t="n">
        <v>24.06</v>
      </c>
      <c r="C48" s="17"/>
      <c r="E48" s="17" t="s">
        <v>692</v>
      </c>
      <c r="F48" s="19"/>
      <c r="G48" s="17"/>
      <c r="I48" s="17" t="s">
        <v>692</v>
      </c>
      <c r="J48" s="19"/>
      <c r="K48" s="17"/>
      <c r="M48" s="17" t="s">
        <v>692</v>
      </c>
      <c r="N48" s="19"/>
      <c r="O48" s="17"/>
    </row>
    <row r="49" customFormat="false" ht="15" hidden="false" customHeight="false" outlineLevel="0" collapsed="false">
      <c r="A49" s="17"/>
      <c r="B49" s="19"/>
      <c r="C49" s="17"/>
      <c r="E49" s="17"/>
      <c r="F49" s="19"/>
      <c r="G49" s="17"/>
      <c r="I49" s="17"/>
      <c r="J49" s="19"/>
      <c r="K49" s="17"/>
      <c r="M49" s="17"/>
      <c r="N49" s="19"/>
      <c r="O49" s="17"/>
    </row>
    <row r="50" customFormat="false" ht="15" hidden="false" customHeight="false" outlineLevel="0" collapsed="false">
      <c r="A50" s="305" t="s">
        <v>303</v>
      </c>
      <c r="B50" s="19" t="n">
        <f aca="false">SUM(B29:B49)</f>
        <v>940.83</v>
      </c>
      <c r="C50" s="17"/>
      <c r="E50" s="17" t="s">
        <v>303</v>
      </c>
      <c r="F50" s="19" t="n">
        <f aca="false">SUM(F29:F49)</f>
        <v>763.01</v>
      </c>
      <c r="G50" s="17"/>
      <c r="I50" s="17" t="s">
        <v>303</v>
      </c>
      <c r="J50" s="19" t="n">
        <f aca="false">SUM(J29:J49)</f>
        <v>763.18</v>
      </c>
      <c r="K50" s="17"/>
      <c r="M50" s="17" t="s">
        <v>303</v>
      </c>
      <c r="N50" s="19" t="n">
        <f aca="false">SUM(N29:N49)</f>
        <v>811.73</v>
      </c>
      <c r="O50" s="17"/>
    </row>
    <row r="54" customFormat="false" ht="15" hidden="false" customHeight="true" outlineLevel="0" collapsed="false">
      <c r="A54" s="287" t="s">
        <v>75</v>
      </c>
      <c r="B54" s="287"/>
      <c r="C54" s="287"/>
      <c r="E54" s="287" t="s">
        <v>632</v>
      </c>
      <c r="F54" s="287"/>
      <c r="G54" s="287"/>
      <c r="I54" s="287" t="s">
        <v>167</v>
      </c>
      <c r="J54" s="287"/>
      <c r="K54" s="287"/>
      <c r="M54" s="308" t="s">
        <v>203</v>
      </c>
      <c r="N54" s="308"/>
      <c r="O54" s="308"/>
    </row>
    <row r="55" customFormat="false" ht="15" hidden="false" customHeight="true" outlineLevel="0" collapsed="false">
      <c r="A55" s="287"/>
      <c r="B55" s="287"/>
      <c r="C55" s="287"/>
      <c r="E55" s="287"/>
      <c r="F55" s="287"/>
      <c r="G55" s="287"/>
      <c r="I55" s="287"/>
      <c r="J55" s="287"/>
      <c r="K55" s="287"/>
      <c r="M55" s="308"/>
      <c r="N55" s="308"/>
      <c r="O55" s="308"/>
    </row>
    <row r="56" customFormat="false" ht="27" hidden="false" customHeight="false" outlineLevel="0" collapsed="false">
      <c r="B56" s="289"/>
      <c r="F56" s="289"/>
      <c r="J56" s="289"/>
      <c r="N56" s="289"/>
    </row>
    <row r="57" customFormat="false" ht="15" hidden="false" customHeight="false" outlineLevel="0" collapsed="false">
      <c r="A57" s="5" t="s">
        <v>613</v>
      </c>
      <c r="B57" s="53" t="s">
        <v>669</v>
      </c>
      <c r="C57" s="53"/>
      <c r="E57" s="5" t="s">
        <v>613</v>
      </c>
      <c r="F57" s="53" t="s">
        <v>669</v>
      </c>
      <c r="G57" s="53"/>
      <c r="I57" s="5" t="s">
        <v>613</v>
      </c>
      <c r="J57" s="53" t="s">
        <v>669</v>
      </c>
      <c r="K57" s="53"/>
      <c r="M57" s="5" t="s">
        <v>613</v>
      </c>
      <c r="N57" s="53" t="s">
        <v>669</v>
      </c>
      <c r="O57" s="53"/>
    </row>
    <row r="58" customFormat="false" ht="15" hidden="false" customHeight="false" outlineLevel="0" collapsed="false">
      <c r="A58" s="306" t="s">
        <v>104</v>
      </c>
      <c r="B58" s="52" t="n">
        <v>95.54</v>
      </c>
      <c r="C58" s="17"/>
      <c r="E58" s="306" t="s">
        <v>104</v>
      </c>
      <c r="F58" s="52" t="n">
        <v>95.54</v>
      </c>
      <c r="G58" s="17"/>
      <c r="I58" s="306" t="s">
        <v>104</v>
      </c>
      <c r="J58" s="52" t="n">
        <v>95.54</v>
      </c>
      <c r="K58" s="17"/>
      <c r="M58" s="306" t="s">
        <v>104</v>
      </c>
      <c r="N58" s="52" t="n">
        <v>95.54</v>
      </c>
      <c r="O58" s="17"/>
    </row>
    <row r="59" customFormat="false" ht="15" hidden="false" customHeight="false" outlineLevel="0" collapsed="false">
      <c r="A59" s="306" t="s">
        <v>633</v>
      </c>
      <c r="B59" s="52"/>
      <c r="C59" s="17"/>
      <c r="E59" s="306" t="s">
        <v>633</v>
      </c>
      <c r="F59" s="52"/>
      <c r="G59" s="17"/>
      <c r="I59" s="306" t="s">
        <v>633</v>
      </c>
      <c r="J59" s="52"/>
      <c r="K59" s="17"/>
      <c r="M59" s="306" t="s">
        <v>633</v>
      </c>
      <c r="N59" s="52"/>
      <c r="O59" s="17"/>
    </row>
    <row r="60" customFormat="false" ht="15" hidden="false" customHeight="false" outlineLevel="0" collapsed="false">
      <c r="A60" s="305" t="s">
        <v>240</v>
      </c>
      <c r="B60" s="52" t="n">
        <v>59.1</v>
      </c>
      <c r="C60" s="17"/>
      <c r="E60" s="305" t="s">
        <v>240</v>
      </c>
      <c r="F60" s="52" t="n">
        <v>59.1</v>
      </c>
      <c r="G60" s="17"/>
      <c r="I60" s="305" t="s">
        <v>240</v>
      </c>
      <c r="J60" s="52" t="n">
        <v>59.1</v>
      </c>
      <c r="K60" s="17"/>
      <c r="M60" s="305" t="s">
        <v>240</v>
      </c>
      <c r="N60" s="52" t="n">
        <v>59.1</v>
      </c>
      <c r="O60" s="17"/>
    </row>
    <row r="61" customFormat="false" ht="15" hidden="false" customHeight="false" outlineLevel="0" collapsed="false">
      <c r="A61" s="306" t="s">
        <v>186</v>
      </c>
      <c r="B61" s="52"/>
      <c r="C61" s="17"/>
      <c r="E61" s="306" t="s">
        <v>186</v>
      </c>
      <c r="F61" s="52"/>
      <c r="G61" s="17"/>
      <c r="I61" s="306" t="s">
        <v>186</v>
      </c>
      <c r="J61" s="52"/>
      <c r="K61" s="17"/>
      <c r="M61" s="306" t="s">
        <v>186</v>
      </c>
      <c r="N61" s="52" t="n">
        <v>59.1</v>
      </c>
      <c r="O61" s="17"/>
    </row>
    <row r="62" customFormat="false" ht="15" hidden="false" customHeight="false" outlineLevel="0" collapsed="false">
      <c r="A62" s="306" t="s">
        <v>173</v>
      </c>
      <c r="B62" s="52" t="n">
        <v>98.8</v>
      </c>
      <c r="C62" s="17"/>
      <c r="E62" s="306" t="s">
        <v>173</v>
      </c>
      <c r="F62" s="52" t="n">
        <v>98.8</v>
      </c>
      <c r="G62" s="17"/>
      <c r="I62" s="306" t="s">
        <v>173</v>
      </c>
      <c r="J62" s="52" t="n">
        <v>98.8</v>
      </c>
      <c r="K62" s="17"/>
      <c r="M62" s="306" t="s">
        <v>173</v>
      </c>
      <c r="N62" s="52" t="n">
        <v>98.8</v>
      </c>
      <c r="O62" s="17"/>
    </row>
    <row r="63" customFormat="false" ht="15" hidden="false" customHeight="false" outlineLevel="0" collapsed="false">
      <c r="A63" s="306" t="s">
        <v>111</v>
      </c>
      <c r="B63" s="52"/>
      <c r="C63" s="17"/>
      <c r="E63" s="306" t="s">
        <v>111</v>
      </c>
      <c r="F63" s="52"/>
      <c r="G63" s="17"/>
      <c r="I63" s="306" t="s">
        <v>111</v>
      </c>
      <c r="J63" s="52"/>
      <c r="K63" s="17"/>
      <c r="M63" s="306" t="s">
        <v>111</v>
      </c>
      <c r="N63" s="52"/>
      <c r="O63" s="17"/>
    </row>
    <row r="64" customFormat="false" ht="15" hidden="false" customHeight="false" outlineLevel="0" collapsed="false">
      <c r="A64" s="305" t="s">
        <v>624</v>
      </c>
      <c r="B64" s="52" t="n">
        <v>59.1</v>
      </c>
      <c r="C64" s="17"/>
      <c r="E64" s="305" t="s">
        <v>624</v>
      </c>
      <c r="F64" s="52" t="n">
        <v>59.1</v>
      </c>
      <c r="G64" s="17"/>
      <c r="I64" s="305" t="s">
        <v>624</v>
      </c>
      <c r="J64" s="52" t="n">
        <v>59.1</v>
      </c>
      <c r="K64" s="17"/>
      <c r="M64" s="305" t="s">
        <v>624</v>
      </c>
      <c r="N64" s="52" t="n">
        <v>59.1</v>
      </c>
      <c r="O64" s="17"/>
    </row>
    <row r="65" customFormat="false" ht="15" hidden="false" customHeight="false" outlineLevel="0" collapsed="false">
      <c r="A65" s="306" t="s">
        <v>677</v>
      </c>
      <c r="B65" s="52" t="n">
        <v>95.54</v>
      </c>
      <c r="C65" s="17"/>
      <c r="E65" s="306" t="s">
        <v>677</v>
      </c>
      <c r="F65" s="52" t="n">
        <v>95.54</v>
      </c>
      <c r="G65" s="17"/>
      <c r="I65" s="306" t="s">
        <v>677</v>
      </c>
      <c r="J65" s="52" t="n">
        <v>95.54</v>
      </c>
      <c r="K65" s="17"/>
      <c r="M65" s="306" t="s">
        <v>677</v>
      </c>
      <c r="N65" s="52" t="n">
        <v>95.54</v>
      </c>
      <c r="O65" s="17"/>
    </row>
    <row r="66" customFormat="false" ht="15" hidden="false" customHeight="false" outlineLevel="0" collapsed="false">
      <c r="A66" s="306" t="s">
        <v>679</v>
      </c>
      <c r="B66" s="52"/>
      <c r="C66" s="17"/>
      <c r="E66" s="306" t="s">
        <v>679</v>
      </c>
      <c r="F66" s="52"/>
      <c r="G66" s="17"/>
      <c r="I66" s="306" t="s">
        <v>679</v>
      </c>
      <c r="J66" s="52"/>
      <c r="K66" s="17"/>
      <c r="M66" s="306" t="s">
        <v>679</v>
      </c>
      <c r="N66" s="52"/>
      <c r="O66" s="17"/>
    </row>
    <row r="67" customFormat="false" ht="15" hidden="false" customHeight="false" outlineLevel="0" collapsed="false">
      <c r="A67" s="305" t="s">
        <v>681</v>
      </c>
      <c r="B67" s="52"/>
      <c r="C67" s="17"/>
      <c r="E67" s="305" t="s">
        <v>681</v>
      </c>
      <c r="F67" s="52"/>
      <c r="G67" s="17"/>
      <c r="I67" s="305" t="s">
        <v>681</v>
      </c>
      <c r="J67" s="52"/>
      <c r="K67" s="17"/>
      <c r="M67" s="305" t="s">
        <v>681</v>
      </c>
      <c r="N67" s="52"/>
      <c r="O67" s="17"/>
    </row>
    <row r="68" customFormat="false" ht="15" hidden="false" customHeight="false" outlineLevel="0" collapsed="false">
      <c r="A68" s="305" t="s">
        <v>99</v>
      </c>
      <c r="B68" s="52" t="n">
        <v>59.1</v>
      </c>
      <c r="C68" s="17"/>
      <c r="E68" s="305" t="s">
        <v>99</v>
      </c>
      <c r="F68" s="52" t="n">
        <v>59.1</v>
      </c>
      <c r="G68" s="17"/>
      <c r="I68" s="305" t="s">
        <v>99</v>
      </c>
      <c r="J68" s="52" t="n">
        <v>59.1</v>
      </c>
      <c r="K68" s="17"/>
      <c r="M68" s="305" t="s">
        <v>99</v>
      </c>
      <c r="N68" s="52" t="n">
        <v>59.1</v>
      </c>
      <c r="O68" s="17"/>
    </row>
    <row r="69" customFormat="false" ht="15" hidden="false" customHeight="false" outlineLevel="0" collapsed="false">
      <c r="A69" s="305" t="s">
        <v>623</v>
      </c>
      <c r="B69" s="52" t="n">
        <v>49.18</v>
      </c>
      <c r="C69" s="17"/>
      <c r="E69" s="305" t="s">
        <v>623</v>
      </c>
      <c r="F69" s="52" t="n">
        <v>49.18</v>
      </c>
      <c r="G69" s="17"/>
      <c r="I69" s="305" t="s">
        <v>623</v>
      </c>
      <c r="J69" s="52" t="n">
        <v>59.1</v>
      </c>
      <c r="K69" s="17"/>
      <c r="M69" s="305" t="s">
        <v>623</v>
      </c>
      <c r="N69" s="52"/>
      <c r="O69" s="17"/>
    </row>
    <row r="70" customFormat="false" ht="15" hidden="false" customHeight="false" outlineLevel="0" collapsed="false">
      <c r="A70" s="305" t="s">
        <v>683</v>
      </c>
      <c r="B70" s="52" t="n">
        <v>59.1</v>
      </c>
      <c r="C70" s="17"/>
      <c r="E70" s="305" t="s">
        <v>683</v>
      </c>
      <c r="F70" s="52" t="n">
        <v>37.02</v>
      </c>
      <c r="G70" s="17"/>
      <c r="I70" s="305" t="s">
        <v>683</v>
      </c>
      <c r="J70" s="52"/>
      <c r="K70" s="17"/>
      <c r="M70" s="305" t="s">
        <v>683</v>
      </c>
      <c r="N70" s="52"/>
      <c r="O70" s="17"/>
    </row>
    <row r="71" customFormat="false" ht="15" hidden="false" customHeight="false" outlineLevel="0" collapsed="false">
      <c r="A71" s="305" t="s">
        <v>685</v>
      </c>
      <c r="B71" s="52" t="n">
        <v>59.1</v>
      </c>
      <c r="C71" s="17"/>
      <c r="E71" s="305" t="s">
        <v>685</v>
      </c>
      <c r="F71" s="52" t="n">
        <v>59.1</v>
      </c>
      <c r="G71" s="17"/>
      <c r="I71" s="305" t="s">
        <v>685</v>
      </c>
      <c r="J71" s="52" t="n">
        <v>59.1</v>
      </c>
      <c r="K71" s="17"/>
      <c r="M71" s="305" t="s">
        <v>685</v>
      </c>
      <c r="N71" s="52" t="n">
        <v>59.1</v>
      </c>
      <c r="O71" s="17"/>
    </row>
    <row r="72" customFormat="false" ht="15" hidden="false" customHeight="false" outlineLevel="0" collapsed="false">
      <c r="A72" s="305" t="s">
        <v>684</v>
      </c>
      <c r="B72" s="52" t="n">
        <v>59.1</v>
      </c>
      <c r="C72" s="17"/>
      <c r="E72" s="305" t="s">
        <v>684</v>
      </c>
      <c r="F72" s="52" t="n">
        <v>59.1</v>
      </c>
      <c r="G72" s="17"/>
      <c r="I72" s="305" t="s">
        <v>684</v>
      </c>
      <c r="J72" s="52" t="n">
        <v>59.1</v>
      </c>
      <c r="K72" s="17"/>
      <c r="M72" s="305" t="s">
        <v>684</v>
      </c>
      <c r="N72" s="52" t="n">
        <v>59.1</v>
      </c>
      <c r="O72" s="17"/>
    </row>
    <row r="73" customFormat="false" ht="15" hidden="false" customHeight="false" outlineLevel="0" collapsed="false">
      <c r="A73" s="17" t="s">
        <v>689</v>
      </c>
      <c r="B73" s="52"/>
      <c r="C73" s="17"/>
      <c r="E73" s="17" t="s">
        <v>689</v>
      </c>
      <c r="F73" s="52"/>
      <c r="G73" s="17"/>
      <c r="I73" s="17"/>
      <c r="J73" s="52"/>
      <c r="K73" s="17"/>
      <c r="M73" s="17" t="s">
        <v>183</v>
      </c>
      <c r="N73" s="52" t="n">
        <v>62.72</v>
      </c>
      <c r="O73" s="17"/>
    </row>
    <row r="74" customFormat="false" ht="15" hidden="false" customHeight="false" outlineLevel="0" collapsed="false">
      <c r="A74" s="17" t="s">
        <v>687</v>
      </c>
      <c r="B74" s="52" t="n">
        <v>59.1</v>
      </c>
      <c r="C74" s="17"/>
      <c r="E74" s="17" t="s">
        <v>687</v>
      </c>
      <c r="F74" s="52" t="n">
        <v>59.1</v>
      </c>
      <c r="G74" s="17"/>
      <c r="I74" s="17" t="s">
        <v>687</v>
      </c>
      <c r="J74" s="52" t="n">
        <v>59.1</v>
      </c>
      <c r="K74" s="17"/>
      <c r="M74" s="17" t="s">
        <v>687</v>
      </c>
      <c r="N74" s="52" t="n">
        <v>59.1</v>
      </c>
      <c r="O74" s="17"/>
    </row>
    <row r="75" customFormat="false" ht="15" hidden="false" customHeight="false" outlineLevel="0" collapsed="false">
      <c r="A75" s="305" t="s">
        <v>690</v>
      </c>
      <c r="B75" s="52"/>
      <c r="C75" s="17"/>
      <c r="E75" s="305" t="s">
        <v>690</v>
      </c>
      <c r="F75" s="52"/>
      <c r="G75" s="17"/>
      <c r="I75" s="305" t="s">
        <v>690</v>
      </c>
      <c r="J75" s="52"/>
      <c r="K75" s="17"/>
      <c r="M75" s="305" t="s">
        <v>690</v>
      </c>
      <c r="N75" s="52" t="n">
        <v>59.1</v>
      </c>
      <c r="O75" s="17"/>
    </row>
    <row r="76" customFormat="false" ht="15" hidden="false" customHeight="false" outlineLevel="0" collapsed="false">
      <c r="A76" s="305" t="s">
        <v>80</v>
      </c>
      <c r="B76" s="52" t="n">
        <v>59.1</v>
      </c>
      <c r="C76" s="17"/>
      <c r="E76" s="305" t="s">
        <v>80</v>
      </c>
      <c r="F76" s="52" t="n">
        <v>24.78</v>
      </c>
      <c r="G76" s="17"/>
      <c r="I76" s="305"/>
      <c r="J76" s="52"/>
      <c r="K76" s="17"/>
      <c r="M76" s="305"/>
      <c r="N76" s="52"/>
      <c r="O76" s="17"/>
    </row>
    <row r="77" customFormat="false" ht="15" hidden="false" customHeight="false" outlineLevel="0" collapsed="false">
      <c r="A77" s="17" t="s">
        <v>692</v>
      </c>
      <c r="B77" s="52"/>
      <c r="C77" s="17"/>
      <c r="E77" s="17" t="s">
        <v>692</v>
      </c>
      <c r="F77" s="52"/>
      <c r="G77" s="17"/>
      <c r="I77" s="17"/>
      <c r="J77" s="52"/>
      <c r="K77" s="17"/>
      <c r="M77" s="17"/>
      <c r="N77" s="52"/>
      <c r="O77" s="17"/>
    </row>
    <row r="78" customFormat="false" ht="15" hidden="false" customHeight="false" outlineLevel="0" collapsed="false">
      <c r="A78" s="17"/>
      <c r="B78" s="52"/>
      <c r="C78" s="17"/>
      <c r="E78" s="17"/>
      <c r="F78" s="52"/>
      <c r="G78" s="17"/>
      <c r="I78" s="17"/>
      <c r="J78" s="52"/>
      <c r="K78" s="17"/>
      <c r="M78" s="17"/>
      <c r="N78" s="52"/>
      <c r="O78" s="17"/>
    </row>
    <row r="79" customFormat="false" ht="15" hidden="false" customHeight="false" outlineLevel="0" collapsed="false">
      <c r="A79" s="17" t="s">
        <v>303</v>
      </c>
      <c r="B79" s="19" t="n">
        <f aca="false">SUM(B58:B78)</f>
        <v>811.86</v>
      </c>
      <c r="C79" s="17"/>
      <c r="E79" s="17" t="s">
        <v>303</v>
      </c>
      <c r="F79" s="19" t="n">
        <f aca="false">SUM(F58:F78)</f>
        <v>755.46</v>
      </c>
      <c r="G79" s="17"/>
      <c r="I79" s="17" t="s">
        <v>303</v>
      </c>
      <c r="J79" s="19" t="n">
        <f aca="false">SUM(J58:J78)</f>
        <v>703.58</v>
      </c>
      <c r="K79" s="17"/>
      <c r="M79" s="17" t="s">
        <v>303</v>
      </c>
      <c r="N79" s="19" t="n">
        <f aca="false">SUM(N58:N78)</f>
        <v>825.4</v>
      </c>
      <c r="O79" s="17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287" t="s">
        <v>0</v>
      </c>
      <c r="C1" s="287"/>
      <c r="D1" s="287"/>
      <c r="G1" s="287" t="s">
        <v>1</v>
      </c>
      <c r="H1" s="287"/>
      <c r="I1" s="287"/>
      <c r="L1" s="287" t="s">
        <v>18</v>
      </c>
      <c r="M1" s="287"/>
      <c r="N1" s="287"/>
      <c r="Q1" s="287" t="s">
        <v>668</v>
      </c>
      <c r="R1" s="287"/>
      <c r="S1" s="287"/>
    </row>
    <row r="2" customFormat="false" ht="15" hidden="false" customHeight="false" outlineLevel="0" collapsed="false">
      <c r="B2" s="287"/>
      <c r="C2" s="287"/>
      <c r="D2" s="287"/>
      <c r="G2" s="287"/>
      <c r="H2" s="287"/>
      <c r="I2" s="287"/>
      <c r="L2" s="287"/>
      <c r="M2" s="287"/>
      <c r="N2" s="287"/>
      <c r="Q2" s="287"/>
      <c r="R2" s="287"/>
      <c r="S2" s="287"/>
    </row>
    <row r="3" customFormat="false" ht="27" hidden="false" customHeight="false" outlineLevel="0" collapsed="false">
      <c r="C3" s="289"/>
      <c r="H3" s="289"/>
      <c r="M3" s="289"/>
      <c r="R3" s="289"/>
    </row>
    <row r="4" customFormat="false" ht="15" hidden="false" customHeight="false" outlineLevel="0" collapsed="false">
      <c r="B4" s="5" t="s">
        <v>693</v>
      </c>
      <c r="C4" s="53" t="s">
        <v>669</v>
      </c>
      <c r="D4" s="53"/>
      <c r="G4" s="5" t="s">
        <v>693</v>
      </c>
      <c r="H4" s="53" t="s">
        <v>669</v>
      </c>
      <c r="I4" s="53"/>
      <c r="L4" s="5" t="s">
        <v>693</v>
      </c>
      <c r="M4" s="53" t="s">
        <v>669</v>
      </c>
      <c r="N4" s="53"/>
      <c r="Q4" s="5" t="s">
        <v>693</v>
      </c>
      <c r="R4" s="53" t="s">
        <v>669</v>
      </c>
      <c r="S4" s="53"/>
    </row>
    <row r="5" customFormat="false" ht="15" hidden="false" customHeight="false" outlineLevel="0" collapsed="false">
      <c r="B5" s="17" t="s">
        <v>694</v>
      </c>
      <c r="C5" s="304" t="n">
        <v>30</v>
      </c>
      <c r="D5" s="17"/>
      <c r="G5" s="17"/>
      <c r="H5" s="304"/>
      <c r="I5" s="86"/>
      <c r="L5" s="86" t="s">
        <v>695</v>
      </c>
      <c r="M5" s="304" t="n">
        <v>131.2</v>
      </c>
      <c r="N5" s="17"/>
      <c r="Q5" s="86"/>
      <c r="R5" s="304"/>
      <c r="S5" s="17"/>
    </row>
    <row r="6" customFormat="false" ht="15" hidden="false" customHeight="false" outlineLevel="0" collapsed="false">
      <c r="B6" s="17" t="s">
        <v>696</v>
      </c>
      <c r="C6" s="304" t="n">
        <v>330</v>
      </c>
      <c r="D6" s="17"/>
      <c r="G6" s="17"/>
      <c r="H6" s="304"/>
      <c r="I6" s="17"/>
      <c r="L6" s="17"/>
      <c r="M6" s="304"/>
      <c r="N6" s="17"/>
      <c r="Q6" s="17" t="s">
        <v>697</v>
      </c>
      <c r="R6" s="304" t="n">
        <v>100</v>
      </c>
      <c r="S6" s="17"/>
    </row>
    <row r="7" customFormat="false" ht="15" hidden="false" customHeight="false" outlineLevel="0" collapsed="false">
      <c r="B7" s="17"/>
      <c r="C7" s="307"/>
      <c r="D7" s="17"/>
      <c r="G7" s="17"/>
      <c r="H7" s="307"/>
      <c r="I7" s="17"/>
      <c r="L7" s="17" t="s">
        <v>698</v>
      </c>
      <c r="M7" s="307" t="n">
        <v>100</v>
      </c>
      <c r="N7" s="17"/>
      <c r="Q7" s="17" t="s">
        <v>698</v>
      </c>
      <c r="R7" s="307" t="n">
        <v>100</v>
      </c>
      <c r="S7" s="17"/>
    </row>
    <row r="8" customFormat="false" ht="15" hidden="false" customHeight="false" outlineLevel="0" collapsed="false">
      <c r="B8" s="17"/>
      <c r="C8" s="304"/>
      <c r="D8" s="17"/>
      <c r="G8" s="17"/>
      <c r="H8" s="304"/>
      <c r="I8" s="17"/>
      <c r="L8" s="17" t="s">
        <v>699</v>
      </c>
      <c r="M8" s="304" t="n">
        <v>60.48</v>
      </c>
      <c r="N8" s="17"/>
      <c r="Q8" s="17" t="s">
        <v>699</v>
      </c>
      <c r="R8" s="304" t="n">
        <v>59.25</v>
      </c>
      <c r="S8" s="17"/>
    </row>
    <row r="9" customFormat="false" ht="15" hidden="false" customHeight="false" outlineLevel="0" collapsed="false">
      <c r="B9" s="17"/>
      <c r="C9" s="307"/>
      <c r="D9" s="17"/>
      <c r="G9" s="17"/>
      <c r="H9" s="307"/>
      <c r="I9" s="17"/>
      <c r="L9" s="17" t="s">
        <v>700</v>
      </c>
      <c r="M9" s="307" t="n">
        <v>96.92</v>
      </c>
      <c r="N9" s="17"/>
      <c r="Q9" s="17" t="s">
        <v>700</v>
      </c>
      <c r="R9" s="307" t="n">
        <v>95.69</v>
      </c>
      <c r="S9" s="17"/>
    </row>
    <row r="10" customFormat="false" ht="15" hidden="false" customHeight="false" outlineLevel="0" collapsed="false">
      <c r="B10" s="17"/>
      <c r="C10" s="304"/>
      <c r="D10" s="17"/>
      <c r="G10" s="17"/>
      <c r="H10" s="304"/>
      <c r="I10" s="17"/>
      <c r="L10" s="17" t="s">
        <v>701</v>
      </c>
      <c r="M10" s="304" t="n">
        <v>60.48</v>
      </c>
      <c r="N10" s="17"/>
      <c r="Q10" s="17" t="s">
        <v>701</v>
      </c>
      <c r="R10" s="304" t="n">
        <v>59.25</v>
      </c>
      <c r="S10" s="17"/>
    </row>
    <row r="11" customFormat="false" ht="15" hidden="false" customHeight="false" outlineLevel="0" collapsed="false">
      <c r="B11" s="17"/>
      <c r="C11" s="307"/>
      <c r="D11" s="17"/>
      <c r="G11" s="17"/>
      <c r="H11" s="307"/>
      <c r="I11" s="17"/>
      <c r="L11" s="17" t="s">
        <v>702</v>
      </c>
      <c r="M11" s="307" t="n">
        <v>100</v>
      </c>
      <c r="N11" s="17"/>
      <c r="Q11" s="17" t="s">
        <v>703</v>
      </c>
      <c r="R11" s="307" t="n">
        <v>20</v>
      </c>
      <c r="S11" s="17"/>
    </row>
    <row r="12" customFormat="false" ht="15" hidden="false" customHeight="false" outlineLevel="0" collapsed="false">
      <c r="B12" s="17"/>
      <c r="C12" s="304"/>
      <c r="D12" s="17"/>
      <c r="G12" s="17"/>
      <c r="H12" s="304"/>
      <c r="I12" s="17"/>
      <c r="L12" s="17" t="s">
        <v>704</v>
      </c>
      <c r="M12" s="304" t="n">
        <v>60</v>
      </c>
      <c r="N12" s="17"/>
      <c r="Q12" s="17" t="s">
        <v>705</v>
      </c>
      <c r="R12" s="304" t="n">
        <v>20</v>
      </c>
      <c r="S12" s="17"/>
    </row>
    <row r="13" customFormat="false" ht="15" hidden="false" customHeight="false" outlineLevel="0" collapsed="false">
      <c r="B13" s="17"/>
      <c r="C13" s="304"/>
      <c r="D13" s="17"/>
      <c r="G13" s="17"/>
      <c r="H13" s="304"/>
      <c r="I13" s="17"/>
      <c r="L13" s="17" t="s">
        <v>704</v>
      </c>
      <c r="M13" s="304" t="n">
        <v>30</v>
      </c>
      <c r="N13" s="17"/>
      <c r="Q13" s="17" t="s">
        <v>706</v>
      </c>
      <c r="R13" s="307" t="n">
        <v>15</v>
      </c>
      <c r="S13" s="17"/>
    </row>
    <row r="14" customFormat="false" ht="15" hidden="false" customHeight="false" outlineLevel="0" collapsed="false">
      <c r="B14" s="17"/>
      <c r="C14" s="307"/>
      <c r="D14" s="17"/>
      <c r="G14" s="17"/>
      <c r="H14" s="307"/>
      <c r="I14" s="17"/>
      <c r="L14" s="17" t="s">
        <v>707</v>
      </c>
      <c r="M14" s="307" t="n">
        <v>120</v>
      </c>
      <c r="N14" s="17"/>
      <c r="Q14" s="17"/>
      <c r="R14" s="17"/>
      <c r="S14" s="17"/>
    </row>
    <row r="15" customFormat="false" ht="15" hidden="false" customHeight="false" outlineLevel="0" collapsed="false">
      <c r="B15" s="17"/>
      <c r="C15" s="19"/>
      <c r="D15" s="17"/>
      <c r="G15" s="17"/>
      <c r="H15" s="304"/>
      <c r="I15" s="17"/>
      <c r="L15" s="17"/>
      <c r="M15" s="19"/>
      <c r="N15" s="17"/>
      <c r="Q15" s="17"/>
      <c r="R15" s="19"/>
      <c r="S15" s="17"/>
    </row>
    <row r="16" customFormat="false" ht="15" hidden="false" customHeight="false" outlineLevel="0" collapsed="false">
      <c r="B16" s="17"/>
      <c r="C16" s="19"/>
      <c r="D16" s="17"/>
      <c r="G16" s="17"/>
      <c r="H16" s="19"/>
      <c r="I16" s="17"/>
      <c r="L16" s="17"/>
      <c r="M16" s="19"/>
      <c r="N16" s="17"/>
      <c r="Q16" s="17"/>
      <c r="R16" s="19"/>
      <c r="S16" s="17"/>
    </row>
    <row r="17" customFormat="false" ht="15" hidden="false" customHeight="false" outlineLevel="0" collapsed="false">
      <c r="B17" s="17"/>
      <c r="C17" s="19"/>
      <c r="D17" s="17"/>
      <c r="G17" s="17"/>
      <c r="H17" s="19"/>
      <c r="I17" s="17"/>
      <c r="L17" s="17"/>
      <c r="M17" s="19"/>
      <c r="N17" s="17"/>
      <c r="Q17" s="17"/>
      <c r="R17" s="19"/>
      <c r="S17" s="17"/>
    </row>
    <row r="18" customFormat="false" ht="15" hidden="false" customHeight="false" outlineLevel="0" collapsed="false">
      <c r="B18" s="17" t="s">
        <v>303</v>
      </c>
      <c r="C18" s="19" t="n">
        <f aca="false">SUM(C5:C17)</f>
        <v>360</v>
      </c>
      <c r="D18" s="17"/>
      <c r="G18" s="17" t="s">
        <v>303</v>
      </c>
      <c r="H18" s="19" t="n">
        <f aca="false">SUM(H5:H17)</f>
        <v>0</v>
      </c>
      <c r="I18" s="17"/>
      <c r="L18" s="17" t="s">
        <v>303</v>
      </c>
      <c r="M18" s="19" t="n">
        <f aca="false">SUM(M5:M17)</f>
        <v>759.08</v>
      </c>
      <c r="N18" s="17"/>
      <c r="Q18" s="17" t="s">
        <v>303</v>
      </c>
      <c r="R18" s="19" t="n">
        <f aca="false">SUM(R5:R17)</f>
        <v>469.19</v>
      </c>
      <c r="S18" s="17"/>
    </row>
    <row r="22" customFormat="false" ht="15" hidden="false" customHeight="true" outlineLevel="0" collapsed="false">
      <c r="B22" s="287" t="s">
        <v>130</v>
      </c>
      <c r="C22" s="287"/>
      <c r="D22" s="287"/>
      <c r="G22" s="287" t="s">
        <v>21</v>
      </c>
      <c r="H22" s="287"/>
      <c r="I22" s="287"/>
      <c r="L22" s="287" t="s">
        <v>74</v>
      </c>
      <c r="M22" s="287"/>
      <c r="N22" s="287"/>
      <c r="Q22" s="287" t="s">
        <v>75</v>
      </c>
      <c r="R22" s="287"/>
      <c r="S22" s="287"/>
    </row>
    <row r="23" customFormat="false" ht="15" hidden="false" customHeight="true" outlineLevel="0" collapsed="false">
      <c r="B23" s="287"/>
      <c r="C23" s="287"/>
      <c r="D23" s="287"/>
      <c r="G23" s="287"/>
      <c r="H23" s="287"/>
      <c r="I23" s="287"/>
      <c r="L23" s="287"/>
      <c r="M23" s="287"/>
      <c r="N23" s="287"/>
      <c r="Q23" s="287"/>
      <c r="R23" s="287"/>
      <c r="S23" s="287"/>
    </row>
    <row r="24" customFormat="false" ht="27" hidden="false" customHeight="false" outlineLevel="0" collapsed="false">
      <c r="C24" s="289"/>
      <c r="H24" s="289"/>
      <c r="M24" s="289"/>
      <c r="R24" s="289"/>
    </row>
    <row r="25" customFormat="false" ht="15" hidden="false" customHeight="false" outlineLevel="0" collapsed="false">
      <c r="B25" s="5" t="s">
        <v>693</v>
      </c>
      <c r="C25" s="53" t="s">
        <v>669</v>
      </c>
      <c r="D25" s="53"/>
      <c r="G25" s="5" t="s">
        <v>693</v>
      </c>
      <c r="H25" s="53" t="s">
        <v>669</v>
      </c>
      <c r="I25" s="53" t="s">
        <v>708</v>
      </c>
      <c r="L25" s="5" t="s">
        <v>693</v>
      </c>
      <c r="M25" s="53" t="s">
        <v>669</v>
      </c>
      <c r="N25" s="53"/>
      <c r="P25" s="53" t="s">
        <v>2</v>
      </c>
      <c r="Q25" s="5" t="s">
        <v>693</v>
      </c>
      <c r="R25" s="53" t="s">
        <v>669</v>
      </c>
      <c r="S25" s="53"/>
    </row>
    <row r="26" customFormat="false" ht="15" hidden="false" customHeight="false" outlineLevel="0" collapsed="false">
      <c r="B26" s="17" t="s">
        <v>709</v>
      </c>
      <c r="C26" s="304" t="n">
        <v>100</v>
      </c>
      <c r="D26" s="17"/>
      <c r="G26" s="17" t="s">
        <v>710</v>
      </c>
      <c r="H26" s="304" t="n">
        <v>100</v>
      </c>
      <c r="I26" s="17"/>
      <c r="L26" s="17" t="s">
        <v>711</v>
      </c>
      <c r="M26" s="304" t="n">
        <v>20</v>
      </c>
      <c r="N26" s="17"/>
      <c r="P26" s="17"/>
      <c r="Q26" s="86" t="s">
        <v>712</v>
      </c>
      <c r="R26" s="304" t="n">
        <v>95.53</v>
      </c>
      <c r="S26" s="17"/>
    </row>
    <row r="27" customFormat="false" ht="15" hidden="false" customHeight="false" outlineLevel="0" collapsed="false">
      <c r="B27" s="17"/>
      <c r="C27" s="304"/>
      <c r="D27" s="17"/>
      <c r="G27" s="17" t="s">
        <v>713</v>
      </c>
      <c r="H27" s="304" t="n">
        <v>10</v>
      </c>
      <c r="I27" s="17"/>
      <c r="L27" s="17" t="s">
        <v>714</v>
      </c>
      <c r="M27" s="304" t="n">
        <v>95.61</v>
      </c>
      <c r="N27" s="17"/>
      <c r="P27" s="17"/>
      <c r="Q27" s="17" t="s">
        <v>715</v>
      </c>
      <c r="R27" s="304" t="n">
        <v>59.09</v>
      </c>
      <c r="S27" s="17"/>
    </row>
    <row r="28" customFormat="false" ht="15" hidden="false" customHeight="false" outlineLevel="0" collapsed="false">
      <c r="B28" s="17" t="s">
        <v>716</v>
      </c>
      <c r="C28" s="307" t="n">
        <v>10</v>
      </c>
      <c r="D28" s="17"/>
      <c r="G28" s="17" t="s">
        <v>717</v>
      </c>
      <c r="H28" s="307" t="n">
        <v>40</v>
      </c>
      <c r="I28" s="17"/>
      <c r="L28" s="17" t="s">
        <v>718</v>
      </c>
      <c r="M28" s="307" t="n">
        <v>59.14</v>
      </c>
      <c r="N28" s="17"/>
      <c r="P28" s="17"/>
      <c r="Q28" s="17" t="s">
        <v>719</v>
      </c>
      <c r="R28" s="307" t="n">
        <v>59.09</v>
      </c>
      <c r="S28" s="17"/>
    </row>
    <row r="29" customFormat="false" ht="15" hidden="false" customHeight="false" outlineLevel="0" collapsed="false">
      <c r="B29" s="17" t="s">
        <v>720</v>
      </c>
      <c r="C29" s="304" t="n">
        <v>50</v>
      </c>
      <c r="D29" s="17"/>
      <c r="G29" s="17" t="s">
        <v>721</v>
      </c>
      <c r="H29" s="304" t="n">
        <v>20</v>
      </c>
      <c r="I29" s="17"/>
      <c r="L29" s="17" t="s">
        <v>690</v>
      </c>
      <c r="M29" s="304" t="n">
        <v>59.14</v>
      </c>
      <c r="N29" s="17"/>
      <c r="P29" s="17"/>
      <c r="Q29" s="17" t="s">
        <v>722</v>
      </c>
      <c r="R29" s="304" t="n">
        <v>59.09</v>
      </c>
      <c r="S29" s="17"/>
    </row>
    <row r="30" customFormat="false" ht="15" hidden="false" customHeight="false" outlineLevel="0" collapsed="false">
      <c r="B30" s="17" t="s">
        <v>723</v>
      </c>
      <c r="C30" s="307" t="n">
        <v>20</v>
      </c>
      <c r="D30" s="17"/>
      <c r="G30" s="17" t="s">
        <v>724</v>
      </c>
      <c r="H30" s="307" t="n">
        <v>100</v>
      </c>
      <c r="I30" s="17" t="n">
        <v>1326</v>
      </c>
      <c r="L30" s="17" t="s">
        <v>725</v>
      </c>
      <c r="M30" s="307" t="n">
        <v>59.14</v>
      </c>
      <c r="N30" s="17"/>
      <c r="P30" s="86" t="n">
        <v>45149</v>
      </c>
      <c r="Q30" s="17" t="s">
        <v>726</v>
      </c>
      <c r="R30" s="307" t="n">
        <v>657.15</v>
      </c>
      <c r="S30" s="17"/>
    </row>
    <row r="31" customFormat="false" ht="15" hidden="false" customHeight="false" outlineLevel="0" collapsed="false">
      <c r="B31" s="17" t="s">
        <v>727</v>
      </c>
      <c r="C31" s="304" t="n">
        <v>10</v>
      </c>
      <c r="D31" s="17"/>
      <c r="G31" s="17" t="s">
        <v>728</v>
      </c>
      <c r="H31" s="304" t="n">
        <v>31.25</v>
      </c>
      <c r="I31" s="17"/>
      <c r="L31" s="17" t="s">
        <v>729</v>
      </c>
      <c r="M31" s="304" t="n">
        <v>100</v>
      </c>
      <c r="N31" s="17"/>
      <c r="P31" s="86" t="n">
        <v>45146</v>
      </c>
      <c r="Q31" s="17" t="s">
        <v>730</v>
      </c>
      <c r="R31" s="304" t="n">
        <v>350</v>
      </c>
      <c r="S31" s="17"/>
    </row>
    <row r="32" customFormat="false" ht="15" hidden="false" customHeight="false" outlineLevel="0" collapsed="false">
      <c r="B32" s="17" t="s">
        <v>731</v>
      </c>
      <c r="C32" s="307" t="n">
        <v>7</v>
      </c>
      <c r="D32" s="17"/>
      <c r="G32" s="86" t="s">
        <v>732</v>
      </c>
      <c r="H32" s="307" t="n">
        <v>100</v>
      </c>
      <c r="I32" s="17"/>
      <c r="L32" s="17" t="s">
        <v>733</v>
      </c>
      <c r="M32" s="307" t="n">
        <v>50</v>
      </c>
      <c r="N32" s="17"/>
      <c r="P32" s="86" t="n">
        <v>45149</v>
      </c>
      <c r="Q32" s="17" t="s">
        <v>734</v>
      </c>
      <c r="R32" s="307" t="n">
        <v>3150.79</v>
      </c>
      <c r="S32" s="17"/>
    </row>
    <row r="33" customFormat="false" ht="15" hidden="false" customHeight="false" outlineLevel="0" collapsed="false">
      <c r="B33" s="17" t="s">
        <v>735</v>
      </c>
      <c r="C33" s="304" t="n">
        <v>58.92</v>
      </c>
      <c r="D33" s="17"/>
      <c r="G33" s="17" t="s">
        <v>713</v>
      </c>
      <c r="H33" s="304" t="n">
        <v>10</v>
      </c>
      <c r="I33" s="17"/>
      <c r="L33" s="17" t="s">
        <v>724</v>
      </c>
      <c r="M33" s="304" t="n">
        <v>100</v>
      </c>
      <c r="N33" s="17"/>
      <c r="P33" s="86" t="n">
        <v>45155</v>
      </c>
      <c r="Q33" s="17" t="s">
        <v>736</v>
      </c>
      <c r="R33" s="304" t="n">
        <v>160</v>
      </c>
      <c r="S33" s="17"/>
    </row>
    <row r="34" customFormat="false" ht="15" hidden="false" customHeight="false" outlineLevel="0" collapsed="false">
      <c r="B34" s="17" t="s">
        <v>737</v>
      </c>
      <c r="C34" s="304" t="n">
        <v>58.92</v>
      </c>
      <c r="D34" s="17"/>
      <c r="G34" s="17" t="s">
        <v>738</v>
      </c>
      <c r="H34" s="304" t="n">
        <v>50</v>
      </c>
      <c r="I34" s="17"/>
      <c r="L34" s="17" t="s">
        <v>739</v>
      </c>
      <c r="M34" s="304" t="n">
        <v>17</v>
      </c>
      <c r="N34" s="17"/>
      <c r="P34" s="86" t="n">
        <v>45155</v>
      </c>
      <c r="Q34" s="17" t="s">
        <v>740</v>
      </c>
      <c r="R34" s="304" t="n">
        <v>73.6</v>
      </c>
      <c r="S34" s="17"/>
    </row>
    <row r="35" customFormat="false" ht="15" hidden="false" customHeight="false" outlineLevel="0" collapsed="false">
      <c r="B35" s="17" t="s">
        <v>741</v>
      </c>
      <c r="C35" s="307" t="n">
        <v>40.21</v>
      </c>
      <c r="D35" s="17"/>
      <c r="G35" s="17" t="s">
        <v>742</v>
      </c>
      <c r="H35" s="307" t="n">
        <v>8.95</v>
      </c>
      <c r="I35" s="17"/>
      <c r="L35" s="17" t="s">
        <v>743</v>
      </c>
      <c r="M35" s="307" t="n">
        <v>5</v>
      </c>
      <c r="N35" s="17"/>
      <c r="P35" s="86" t="n">
        <v>45156</v>
      </c>
      <c r="Q35" s="17" t="s">
        <v>744</v>
      </c>
      <c r="R35" s="307" t="n">
        <v>217</v>
      </c>
      <c r="S35" s="17"/>
    </row>
    <row r="36" customFormat="false" ht="15" hidden="false" customHeight="false" outlineLevel="0" collapsed="false">
      <c r="B36" s="17" t="s">
        <v>745</v>
      </c>
      <c r="C36" s="19" t="n">
        <v>95.36</v>
      </c>
      <c r="D36" s="17"/>
      <c r="G36" s="17" t="s">
        <v>746</v>
      </c>
      <c r="H36" s="307" t="n">
        <v>15</v>
      </c>
      <c r="I36" s="17"/>
      <c r="L36" s="17" t="s">
        <v>747</v>
      </c>
      <c r="M36" s="307" t="n">
        <v>52.59</v>
      </c>
      <c r="N36" s="17"/>
      <c r="P36" s="86" t="n">
        <v>45167</v>
      </c>
      <c r="Q36" s="17" t="s">
        <v>748</v>
      </c>
      <c r="R36" s="307" t="n">
        <v>150</v>
      </c>
      <c r="S36" s="17"/>
    </row>
    <row r="37" customFormat="false" ht="15" hidden="false" customHeight="false" outlineLevel="0" collapsed="false">
      <c r="B37" s="17" t="s">
        <v>727</v>
      </c>
      <c r="C37" s="19" t="n">
        <v>10</v>
      </c>
      <c r="D37" s="17"/>
      <c r="G37" s="17" t="s">
        <v>749</v>
      </c>
      <c r="H37" s="19" t="n">
        <v>95.57</v>
      </c>
      <c r="I37" s="17"/>
      <c r="L37" s="17"/>
      <c r="M37" s="307"/>
      <c r="N37" s="17"/>
      <c r="P37" s="86" t="n">
        <v>45167</v>
      </c>
      <c r="Q37" s="17" t="s">
        <v>750</v>
      </c>
      <c r="R37" s="307" t="n">
        <v>100</v>
      </c>
      <c r="S37" s="17"/>
    </row>
    <row r="38" customFormat="false" ht="15" hidden="false" customHeight="false" outlineLevel="0" collapsed="false">
      <c r="B38" s="17" t="s">
        <v>751</v>
      </c>
      <c r="C38" s="307" t="n">
        <v>60</v>
      </c>
      <c r="D38" s="17"/>
      <c r="G38" s="17" t="s">
        <v>752</v>
      </c>
      <c r="H38" s="307" t="n">
        <v>59.13</v>
      </c>
      <c r="I38" s="17"/>
      <c r="L38" s="17"/>
      <c r="M38" s="307"/>
      <c r="N38" s="17"/>
      <c r="P38" s="86" t="n">
        <v>45169</v>
      </c>
      <c r="Q38" s="17" t="s">
        <v>753</v>
      </c>
      <c r="R38" s="307" t="n">
        <v>821.55</v>
      </c>
      <c r="S38" s="17"/>
    </row>
    <row r="39" customFormat="false" ht="15" hidden="false" customHeight="false" outlineLevel="0" collapsed="false">
      <c r="B39" s="17" t="s">
        <v>754</v>
      </c>
      <c r="C39" s="19" t="n">
        <v>10</v>
      </c>
      <c r="D39" s="17"/>
      <c r="G39" s="17" t="s">
        <v>737</v>
      </c>
      <c r="H39" s="19" t="n">
        <v>59.13</v>
      </c>
      <c r="I39" s="17"/>
      <c r="L39" s="17"/>
      <c r="M39" s="19"/>
      <c r="N39" s="17"/>
      <c r="P39" s="86" t="n">
        <v>45169</v>
      </c>
      <c r="Q39" s="17" t="s">
        <v>755</v>
      </c>
      <c r="R39" s="19" t="n">
        <v>53</v>
      </c>
      <c r="S39" s="17"/>
    </row>
    <row r="40" customFormat="false" ht="15" hidden="false" customHeight="false" outlineLevel="0" collapsed="false">
      <c r="B40" s="17" t="s">
        <v>756</v>
      </c>
      <c r="C40" s="19" t="n">
        <v>224</v>
      </c>
      <c r="D40" s="17"/>
      <c r="G40" s="17"/>
      <c r="H40" s="19"/>
      <c r="I40" s="17"/>
      <c r="L40" s="17"/>
      <c r="M40" s="19"/>
      <c r="N40" s="17"/>
      <c r="P40" s="86" t="n">
        <v>45159</v>
      </c>
      <c r="Q40" s="17" t="s">
        <v>757</v>
      </c>
      <c r="R40" s="19" t="n">
        <v>90</v>
      </c>
      <c r="S40" s="17"/>
    </row>
    <row r="41" customFormat="false" ht="15" hidden="false" customHeight="false" outlineLevel="0" collapsed="false">
      <c r="B41" s="17" t="s">
        <v>758</v>
      </c>
      <c r="C41" s="19" t="n">
        <v>50</v>
      </c>
      <c r="D41" s="17"/>
      <c r="G41" s="17"/>
      <c r="H41" s="19"/>
      <c r="I41" s="17"/>
      <c r="L41" s="17"/>
      <c r="M41" s="19"/>
      <c r="N41" s="17"/>
      <c r="P41" s="86" t="n">
        <v>45159</v>
      </c>
      <c r="Q41" s="17" t="s">
        <v>759</v>
      </c>
      <c r="R41" s="19" t="n">
        <v>30.24</v>
      </c>
      <c r="S41" s="17"/>
    </row>
    <row r="42" customFormat="false" ht="15" hidden="false" customHeight="false" outlineLevel="0" collapsed="false">
      <c r="B42" s="17" t="s">
        <v>303</v>
      </c>
      <c r="C42" s="19" t="n">
        <f aca="false">SUM(C26:C41)</f>
        <v>804.41</v>
      </c>
      <c r="D42" s="17"/>
      <c r="G42" s="17" t="s">
        <v>303</v>
      </c>
      <c r="H42" s="19" t="n">
        <f aca="false">SUM(H26:H41)</f>
        <v>699.03</v>
      </c>
      <c r="I42" s="17"/>
      <c r="L42" s="17" t="s">
        <v>303</v>
      </c>
      <c r="M42" s="19" t="n">
        <f aca="false">SUM(M26:M41)</f>
        <v>617.62</v>
      </c>
      <c r="N42" s="17"/>
      <c r="P42" s="17"/>
      <c r="Q42" s="17" t="s">
        <v>303</v>
      </c>
      <c r="R42" s="19" t="n">
        <f aca="false">SUM(R26:R41)</f>
        <v>6126.13</v>
      </c>
      <c r="S42" s="17"/>
    </row>
    <row r="45" customFormat="false" ht="15" hidden="false" customHeight="false" outlineLevel="0" collapsed="false">
      <c r="B45" s="287" t="s">
        <v>97</v>
      </c>
      <c r="C45" s="287"/>
      <c r="D45" s="287"/>
      <c r="G45" s="287" t="s">
        <v>167</v>
      </c>
      <c r="H45" s="287"/>
      <c r="I45" s="287"/>
      <c r="L45" s="287" t="s">
        <v>102</v>
      </c>
      <c r="M45" s="287"/>
      <c r="N45" s="287"/>
      <c r="Q45" s="287" t="s">
        <v>203</v>
      </c>
      <c r="R45" s="287"/>
      <c r="S45" s="287"/>
    </row>
    <row r="46" customFormat="false" ht="15" hidden="false" customHeight="false" outlineLevel="0" collapsed="false">
      <c r="B46" s="287"/>
      <c r="C46" s="287"/>
      <c r="D46" s="287"/>
      <c r="G46" s="287"/>
      <c r="H46" s="287"/>
      <c r="I46" s="287"/>
      <c r="L46" s="287"/>
      <c r="M46" s="287"/>
      <c r="N46" s="287"/>
      <c r="Q46" s="287"/>
      <c r="R46" s="287"/>
      <c r="S46" s="287"/>
    </row>
    <row r="47" customFormat="false" ht="27" hidden="false" customHeight="false" outlineLevel="0" collapsed="false">
      <c r="C47" s="309"/>
      <c r="H47" s="289"/>
      <c r="M47" s="289"/>
      <c r="R47" s="289"/>
    </row>
    <row r="48" customFormat="false" ht="15" hidden="false" customHeight="false" outlineLevel="0" collapsed="false">
      <c r="A48" s="53" t="s">
        <v>2</v>
      </c>
      <c r="B48" s="5" t="s">
        <v>693</v>
      </c>
      <c r="C48" s="53" t="s">
        <v>669</v>
      </c>
      <c r="D48" s="53"/>
      <c r="F48" s="53" t="s">
        <v>2</v>
      </c>
      <c r="G48" s="5" t="s">
        <v>693</v>
      </c>
      <c r="H48" s="53" t="s">
        <v>669</v>
      </c>
      <c r="I48" s="53"/>
      <c r="K48" s="53" t="s">
        <v>2</v>
      </c>
      <c r="L48" s="5" t="s">
        <v>693</v>
      </c>
      <c r="M48" s="53" t="s">
        <v>669</v>
      </c>
      <c r="N48" s="53"/>
      <c r="P48" s="53" t="s">
        <v>2</v>
      </c>
      <c r="Q48" s="5" t="s">
        <v>693</v>
      </c>
      <c r="R48" s="53" t="s">
        <v>669</v>
      </c>
      <c r="S48" s="53"/>
    </row>
    <row r="49" customFormat="false" ht="15" hidden="false" customHeight="false" outlineLevel="0" collapsed="false">
      <c r="A49" s="86" t="n">
        <v>45139</v>
      </c>
      <c r="B49" s="17" t="s">
        <v>760</v>
      </c>
      <c r="C49" s="304" t="n">
        <v>20</v>
      </c>
      <c r="D49" s="17"/>
      <c r="F49" s="86" t="n">
        <v>45201</v>
      </c>
      <c r="G49" s="17" t="s">
        <v>761</v>
      </c>
      <c r="H49" s="304" t="n">
        <v>189</v>
      </c>
      <c r="I49" s="17"/>
      <c r="K49" s="86" t="n">
        <v>45232</v>
      </c>
      <c r="L49" s="17" t="s">
        <v>762</v>
      </c>
      <c r="M49" s="304" t="n">
        <v>60</v>
      </c>
      <c r="N49" s="17"/>
      <c r="P49" s="86" t="n">
        <v>45264</v>
      </c>
      <c r="Q49" s="17" t="s">
        <v>763</v>
      </c>
      <c r="R49" s="304" t="n">
        <v>660</v>
      </c>
      <c r="S49" s="17"/>
    </row>
    <row r="50" customFormat="false" ht="15" hidden="false" customHeight="false" outlineLevel="0" collapsed="false">
      <c r="A50" s="86" t="n">
        <v>45175</v>
      </c>
      <c r="B50" s="17" t="s">
        <v>764</v>
      </c>
      <c r="C50" s="304" t="n">
        <v>95.54</v>
      </c>
      <c r="D50" s="17"/>
      <c r="F50" s="86" t="n">
        <v>45203</v>
      </c>
      <c r="G50" s="17" t="s">
        <v>765</v>
      </c>
      <c r="H50" s="304" t="n">
        <v>118</v>
      </c>
      <c r="I50" s="17"/>
      <c r="K50" s="86" t="n">
        <v>45236</v>
      </c>
      <c r="L50" s="17" t="s">
        <v>766</v>
      </c>
      <c r="M50" s="307" t="n">
        <v>50</v>
      </c>
      <c r="N50" s="17"/>
      <c r="P50" s="86" t="n">
        <v>45266</v>
      </c>
      <c r="Q50" s="17" t="s">
        <v>767</v>
      </c>
      <c r="R50" s="304" t="n">
        <v>95.54</v>
      </c>
      <c r="S50" s="17"/>
    </row>
    <row r="51" customFormat="false" ht="15" hidden="false" customHeight="false" outlineLevel="0" collapsed="false">
      <c r="A51" s="86" t="n">
        <v>45175</v>
      </c>
      <c r="B51" s="17" t="s">
        <v>122</v>
      </c>
      <c r="C51" s="307" t="n">
        <v>59.1</v>
      </c>
      <c r="D51" s="17"/>
      <c r="F51" s="86" t="n">
        <v>45175</v>
      </c>
      <c r="G51" s="17" t="s">
        <v>767</v>
      </c>
      <c r="H51" s="304" t="n">
        <v>95.54</v>
      </c>
      <c r="I51" s="17"/>
      <c r="K51" s="86" t="n">
        <v>45236</v>
      </c>
      <c r="L51" s="17" t="s">
        <v>768</v>
      </c>
      <c r="M51" s="304" t="n">
        <v>150</v>
      </c>
      <c r="N51" s="17"/>
      <c r="P51" s="86" t="n">
        <v>45266</v>
      </c>
      <c r="Q51" s="17" t="s">
        <v>769</v>
      </c>
      <c r="R51" s="307" t="n">
        <v>59.1</v>
      </c>
      <c r="S51" s="17"/>
    </row>
    <row r="52" customFormat="false" ht="15" hidden="false" customHeight="false" outlineLevel="0" collapsed="false">
      <c r="A52" s="86" t="n">
        <v>45175</v>
      </c>
      <c r="B52" s="17" t="s">
        <v>681</v>
      </c>
      <c r="C52" s="304" t="n">
        <v>59.1</v>
      </c>
      <c r="D52" s="17"/>
      <c r="F52" s="86" t="n">
        <v>45175</v>
      </c>
      <c r="G52" s="17" t="s">
        <v>769</v>
      </c>
      <c r="H52" s="307" t="n">
        <v>59.1</v>
      </c>
      <c r="I52" s="17"/>
      <c r="K52" s="86" t="n">
        <v>45236</v>
      </c>
      <c r="L52" s="17" t="s">
        <v>770</v>
      </c>
      <c r="M52" s="307" t="n">
        <v>20</v>
      </c>
      <c r="N52" s="17"/>
      <c r="P52" s="86" t="n">
        <v>45266</v>
      </c>
      <c r="Q52" s="17" t="s">
        <v>771</v>
      </c>
      <c r="R52" s="304" t="n">
        <v>59.1</v>
      </c>
      <c r="S52" s="17"/>
    </row>
    <row r="53" customFormat="false" ht="15" hidden="false" customHeight="false" outlineLevel="0" collapsed="false">
      <c r="A53" s="86" t="n">
        <v>45175</v>
      </c>
      <c r="B53" s="17" t="s">
        <v>772</v>
      </c>
      <c r="C53" s="307" t="n">
        <v>59.1</v>
      </c>
      <c r="D53" s="17"/>
      <c r="F53" s="86" t="n">
        <v>45175</v>
      </c>
      <c r="G53" s="17" t="s">
        <v>771</v>
      </c>
      <c r="H53" s="304" t="n">
        <v>59.1</v>
      </c>
      <c r="I53" s="17"/>
      <c r="K53" s="86" t="n">
        <v>45237</v>
      </c>
      <c r="L53" s="17" t="s">
        <v>703</v>
      </c>
      <c r="M53" s="307" t="n">
        <v>90</v>
      </c>
      <c r="N53" s="17"/>
      <c r="P53" s="86" t="n">
        <v>45266</v>
      </c>
      <c r="Q53" s="17" t="s">
        <v>773</v>
      </c>
      <c r="R53" s="307" t="n">
        <v>62.72</v>
      </c>
      <c r="S53" s="17"/>
    </row>
    <row r="54" customFormat="false" ht="15" hidden="false" customHeight="false" outlineLevel="0" collapsed="false">
      <c r="A54" s="86" t="n">
        <v>45184</v>
      </c>
      <c r="B54" s="17" t="s">
        <v>774</v>
      </c>
      <c r="C54" s="304" t="n">
        <v>200</v>
      </c>
      <c r="D54" s="17"/>
      <c r="F54" s="86" t="n">
        <v>45175</v>
      </c>
      <c r="G54" s="17" t="s">
        <v>775</v>
      </c>
      <c r="H54" s="307" t="n">
        <v>59.1</v>
      </c>
      <c r="I54" s="17"/>
      <c r="K54" s="86" t="n">
        <v>45238</v>
      </c>
      <c r="L54" s="17" t="s">
        <v>767</v>
      </c>
      <c r="M54" s="304" t="n">
        <v>95.54</v>
      </c>
      <c r="N54" s="17"/>
      <c r="P54" s="86" t="n">
        <v>45268</v>
      </c>
      <c r="Q54" s="17" t="s">
        <v>776</v>
      </c>
      <c r="R54" s="304" t="n">
        <v>750</v>
      </c>
      <c r="S54" s="17"/>
    </row>
    <row r="55" customFormat="false" ht="15" hidden="false" customHeight="false" outlineLevel="0" collapsed="false">
      <c r="A55" s="86" t="n">
        <v>45188</v>
      </c>
      <c r="B55" s="17" t="s">
        <v>777</v>
      </c>
      <c r="C55" s="307" t="n">
        <v>4395.94</v>
      </c>
      <c r="D55" s="17"/>
      <c r="F55" s="86" t="n">
        <v>45212</v>
      </c>
      <c r="G55" s="17" t="s">
        <v>778</v>
      </c>
      <c r="H55" s="307" t="n">
        <v>270</v>
      </c>
      <c r="I55" s="17"/>
      <c r="K55" s="86" t="n">
        <v>45238</v>
      </c>
      <c r="L55" s="17" t="s">
        <v>769</v>
      </c>
      <c r="M55" s="307" t="n">
        <v>59.1</v>
      </c>
      <c r="N55" s="17"/>
      <c r="P55" s="86" t="n">
        <v>45272</v>
      </c>
      <c r="Q55" s="17" t="s">
        <v>776</v>
      </c>
      <c r="R55" s="307" t="n">
        <v>536</v>
      </c>
      <c r="S55" s="17"/>
    </row>
    <row r="56" customFormat="false" ht="15" hidden="false" customHeight="false" outlineLevel="0" collapsed="false">
      <c r="A56" s="86" t="n">
        <v>45190</v>
      </c>
      <c r="B56" s="17" t="s">
        <v>779</v>
      </c>
      <c r="C56" s="304" t="n">
        <v>217</v>
      </c>
      <c r="D56" s="17"/>
      <c r="F56" s="86" t="n">
        <v>45217</v>
      </c>
      <c r="G56" s="17" t="s">
        <v>780</v>
      </c>
      <c r="H56" s="115" t="n">
        <v>166.83</v>
      </c>
      <c r="I56" s="17"/>
      <c r="K56" s="86" t="n">
        <v>45238</v>
      </c>
      <c r="L56" s="17" t="s">
        <v>771</v>
      </c>
      <c r="M56" s="304" t="n">
        <v>59.1</v>
      </c>
      <c r="N56" s="17"/>
      <c r="P56" s="86" t="n">
        <v>45275</v>
      </c>
      <c r="Q56" s="17" t="s">
        <v>776</v>
      </c>
      <c r="R56" s="304" t="n">
        <v>810</v>
      </c>
      <c r="S56" s="17"/>
    </row>
    <row r="57" customFormat="false" ht="15" hidden="false" customHeight="false" outlineLevel="0" collapsed="false">
      <c r="A57" s="86" t="n">
        <v>45197</v>
      </c>
      <c r="B57" s="17" t="s">
        <v>781</v>
      </c>
      <c r="C57" s="304" t="n">
        <v>25</v>
      </c>
      <c r="D57" s="17"/>
      <c r="F57" s="86" t="n">
        <v>45218</v>
      </c>
      <c r="G57" s="17" t="s">
        <v>782</v>
      </c>
      <c r="H57" s="304" t="n">
        <v>30</v>
      </c>
      <c r="I57" s="17"/>
      <c r="K57" s="86" t="n">
        <v>45238</v>
      </c>
      <c r="L57" s="17" t="s">
        <v>775</v>
      </c>
      <c r="M57" s="307" t="n">
        <v>59.1</v>
      </c>
      <c r="N57" s="17"/>
      <c r="P57" s="86" t="n">
        <v>45278</v>
      </c>
      <c r="Q57" s="17" t="s">
        <v>783</v>
      </c>
      <c r="R57" s="307" t="n">
        <v>180</v>
      </c>
      <c r="S57" s="17"/>
    </row>
    <row r="58" customFormat="false" ht="15" hidden="false" customHeight="false" outlineLevel="0" collapsed="false">
      <c r="A58" s="86" t="n">
        <v>45197</v>
      </c>
      <c r="B58" s="17" t="s">
        <v>784</v>
      </c>
      <c r="C58" s="307" t="n">
        <v>20</v>
      </c>
      <c r="D58" s="17"/>
      <c r="F58" s="86" t="n">
        <v>45218</v>
      </c>
      <c r="G58" s="17" t="s">
        <v>785</v>
      </c>
      <c r="H58" s="307" t="n">
        <v>50</v>
      </c>
      <c r="I58" s="17"/>
      <c r="K58" s="86" t="n">
        <v>45238</v>
      </c>
      <c r="L58" s="17" t="s">
        <v>786</v>
      </c>
      <c r="M58" s="307" t="n">
        <v>270</v>
      </c>
      <c r="N58" s="17"/>
      <c r="P58" s="86" t="n">
        <v>45279</v>
      </c>
      <c r="Q58" s="17" t="s">
        <v>787</v>
      </c>
      <c r="R58" s="307" t="n">
        <v>60</v>
      </c>
      <c r="S58" s="17"/>
    </row>
    <row r="59" customFormat="false" ht="15" hidden="false" customHeight="false" outlineLevel="0" collapsed="false">
      <c r="A59" s="86" t="n">
        <v>45198</v>
      </c>
      <c r="B59" s="17" t="s">
        <v>788</v>
      </c>
      <c r="C59" s="19" t="n">
        <v>200</v>
      </c>
      <c r="D59" s="17"/>
      <c r="F59" s="86" t="n">
        <v>45223</v>
      </c>
      <c r="G59" s="17" t="s">
        <v>789</v>
      </c>
      <c r="H59" s="304" t="n">
        <v>18</v>
      </c>
      <c r="I59" s="17"/>
      <c r="K59" s="86" t="n">
        <v>45238</v>
      </c>
      <c r="L59" s="17" t="s">
        <v>790</v>
      </c>
      <c r="M59" s="19" t="n">
        <v>109.5</v>
      </c>
      <c r="N59" s="17"/>
      <c r="P59" s="86" t="n">
        <v>45281</v>
      </c>
      <c r="Q59" s="17" t="s">
        <v>791</v>
      </c>
      <c r="R59" s="19" t="n">
        <v>500</v>
      </c>
      <c r="S59" s="17"/>
    </row>
    <row r="60" customFormat="false" ht="15" hidden="false" customHeight="false" outlineLevel="0" collapsed="false">
      <c r="A60" s="86" t="n">
        <v>45198</v>
      </c>
      <c r="B60" s="17" t="s">
        <v>792</v>
      </c>
      <c r="C60" s="19" t="n">
        <v>189</v>
      </c>
      <c r="D60" s="17"/>
      <c r="F60" s="86" t="n">
        <v>45223</v>
      </c>
      <c r="G60" s="17" t="s">
        <v>793</v>
      </c>
      <c r="H60" s="304" t="n">
        <v>100</v>
      </c>
      <c r="I60" s="17"/>
      <c r="K60" s="86" t="n">
        <v>45240</v>
      </c>
      <c r="L60" s="17" t="s">
        <v>794</v>
      </c>
      <c r="M60" s="19" t="n">
        <v>500</v>
      </c>
      <c r="N60" s="17"/>
      <c r="P60" s="86" t="n">
        <v>45282</v>
      </c>
      <c r="Q60" s="17" t="s">
        <v>795</v>
      </c>
      <c r="R60" s="19" t="n">
        <v>300</v>
      </c>
      <c r="S60" s="17"/>
    </row>
    <row r="61" customFormat="false" ht="15" hidden="false" customHeight="false" outlineLevel="0" collapsed="false">
      <c r="A61" s="86" t="n">
        <v>45198</v>
      </c>
      <c r="B61" s="17" t="s">
        <v>796</v>
      </c>
      <c r="C61" s="19" t="n">
        <v>133.6</v>
      </c>
      <c r="D61" s="17"/>
      <c r="F61" s="86" t="n">
        <v>45223</v>
      </c>
      <c r="G61" s="17" t="s">
        <v>797</v>
      </c>
      <c r="H61" s="307" t="n">
        <v>140</v>
      </c>
      <c r="I61" s="17"/>
      <c r="K61" s="86" t="n">
        <v>45245</v>
      </c>
      <c r="L61" s="17" t="s">
        <v>798</v>
      </c>
      <c r="M61" s="19" t="n">
        <v>50</v>
      </c>
      <c r="N61" s="17"/>
      <c r="P61" s="86" t="n">
        <v>45288</v>
      </c>
      <c r="Q61" s="17" t="s">
        <v>799</v>
      </c>
      <c r="R61" s="19" t="n">
        <v>250</v>
      </c>
      <c r="S61" s="17"/>
    </row>
    <row r="62" customFormat="false" ht="15" hidden="false" customHeight="false" outlineLevel="0" collapsed="false">
      <c r="A62" s="86" t="n">
        <v>45199</v>
      </c>
      <c r="B62" s="17" t="s">
        <v>800</v>
      </c>
      <c r="C62" s="19" t="n">
        <v>100</v>
      </c>
      <c r="D62" s="17"/>
      <c r="F62" s="86" t="n">
        <v>45223</v>
      </c>
      <c r="G62" s="17" t="s">
        <v>801</v>
      </c>
      <c r="H62" s="19" t="n">
        <v>220</v>
      </c>
      <c r="I62" s="17"/>
      <c r="K62" s="86" t="n">
        <v>45245</v>
      </c>
      <c r="L62" s="17" t="s">
        <v>802</v>
      </c>
      <c r="M62" s="19" t="n">
        <v>250</v>
      </c>
      <c r="N62" s="17"/>
      <c r="P62" s="86"/>
      <c r="Q62" s="17"/>
      <c r="R62" s="19"/>
      <c r="S62" s="17"/>
    </row>
    <row r="63" customFormat="false" ht="15" hidden="false" customHeight="false" outlineLevel="0" collapsed="false">
      <c r="A63" s="86"/>
      <c r="B63" s="17"/>
      <c r="C63" s="19"/>
      <c r="D63" s="17"/>
      <c r="F63" s="86" t="n">
        <v>45223</v>
      </c>
      <c r="G63" s="17" t="s">
        <v>803</v>
      </c>
      <c r="H63" s="19" t="n">
        <v>20</v>
      </c>
      <c r="I63" s="17"/>
      <c r="K63" s="86" t="n">
        <v>45245</v>
      </c>
      <c r="L63" s="17" t="s">
        <v>804</v>
      </c>
      <c r="M63" s="19" t="n">
        <v>200</v>
      </c>
      <c r="N63" s="17"/>
      <c r="P63" s="86"/>
      <c r="Q63" s="17"/>
      <c r="R63" s="19"/>
      <c r="S63" s="17"/>
    </row>
    <row r="64" customFormat="false" ht="15" hidden="false" customHeight="false" outlineLevel="0" collapsed="false">
      <c r="A64" s="17"/>
      <c r="B64" s="17"/>
      <c r="C64" s="19"/>
      <c r="D64" s="17"/>
      <c r="F64" s="86" t="n">
        <v>45222</v>
      </c>
      <c r="G64" s="17" t="s">
        <v>805</v>
      </c>
      <c r="H64" s="19" t="n">
        <v>20</v>
      </c>
      <c r="I64" s="17"/>
      <c r="K64" s="86" t="n">
        <v>45252</v>
      </c>
      <c r="L64" s="17" t="s">
        <v>806</v>
      </c>
      <c r="M64" s="19" t="n">
        <v>30</v>
      </c>
      <c r="N64" s="17"/>
      <c r="P64" s="86"/>
      <c r="Q64" s="17"/>
      <c r="R64" s="19"/>
      <c r="S64" s="17"/>
    </row>
    <row r="65" customFormat="false" ht="15" hidden="false" customHeight="false" outlineLevel="0" collapsed="false">
      <c r="A65" s="17"/>
      <c r="B65" s="17"/>
      <c r="C65" s="19"/>
      <c r="D65" s="17"/>
      <c r="F65" s="86" t="n">
        <v>45224</v>
      </c>
      <c r="G65" s="17" t="s">
        <v>807</v>
      </c>
      <c r="H65" s="19" t="n">
        <v>100</v>
      </c>
      <c r="I65" s="17"/>
      <c r="K65" s="86"/>
      <c r="L65" s="17"/>
      <c r="M65" s="19"/>
      <c r="N65" s="17"/>
      <c r="P65" s="86"/>
      <c r="Q65" s="17"/>
      <c r="R65" s="19"/>
      <c r="S65" s="17"/>
    </row>
    <row r="66" customFormat="false" ht="15" hidden="false" customHeight="false" outlineLevel="0" collapsed="false">
      <c r="A66" s="17"/>
      <c r="B66" s="17" t="s">
        <v>303</v>
      </c>
      <c r="C66" s="19" t="n">
        <f aca="false">SUM(C49:C65)</f>
        <v>5773.38</v>
      </c>
      <c r="D66" s="17"/>
      <c r="F66" s="86" t="n">
        <v>45224</v>
      </c>
      <c r="G66" s="17" t="s">
        <v>808</v>
      </c>
      <c r="H66" s="19" t="n">
        <v>30</v>
      </c>
      <c r="I66" s="17"/>
      <c r="K66" s="86"/>
      <c r="L66" s="17"/>
      <c r="M66" s="19"/>
      <c r="N66" s="17"/>
      <c r="P66" s="86"/>
      <c r="Q66" s="17"/>
      <c r="R66" s="19"/>
      <c r="S66" s="17"/>
    </row>
    <row r="67" customFormat="false" ht="15" hidden="false" customHeight="false" outlineLevel="0" collapsed="false">
      <c r="F67" s="86" t="n">
        <v>45224</v>
      </c>
      <c r="G67" s="17" t="s">
        <v>809</v>
      </c>
      <c r="H67" s="19" t="n">
        <v>50</v>
      </c>
      <c r="I67" s="17"/>
      <c r="K67" s="86"/>
      <c r="L67" s="17"/>
      <c r="M67" s="19"/>
      <c r="N67" s="17"/>
      <c r="P67" s="86"/>
      <c r="Q67" s="17"/>
      <c r="R67" s="19"/>
      <c r="S67" s="17"/>
    </row>
    <row r="68" customFormat="false" ht="15" hidden="false" customHeight="false" outlineLevel="0" collapsed="false">
      <c r="F68" s="86" t="n">
        <v>45225</v>
      </c>
      <c r="G68" s="17" t="s">
        <v>810</v>
      </c>
      <c r="H68" s="19" t="n">
        <v>38.6</v>
      </c>
      <c r="I68" s="17"/>
      <c r="K68" s="86"/>
      <c r="L68" s="17"/>
      <c r="M68" s="19"/>
      <c r="N68" s="17"/>
      <c r="P68" s="86"/>
      <c r="Q68" s="17"/>
      <c r="R68" s="19"/>
      <c r="S68" s="17"/>
    </row>
    <row r="69" customFormat="false" ht="15" hidden="false" customHeight="false" outlineLevel="0" collapsed="false">
      <c r="F69" s="86" t="n">
        <v>45225</v>
      </c>
      <c r="G69" s="17" t="s">
        <v>811</v>
      </c>
      <c r="H69" s="19" t="n">
        <v>291.19</v>
      </c>
      <c r="I69" s="17"/>
      <c r="K69" s="86"/>
      <c r="L69" s="17"/>
      <c r="M69" s="19"/>
      <c r="N69" s="17"/>
      <c r="P69" s="86"/>
      <c r="Q69" s="17"/>
      <c r="R69" s="19"/>
      <c r="S69" s="17"/>
    </row>
    <row r="70" customFormat="false" ht="15" hidden="false" customHeight="false" outlineLevel="0" collapsed="false">
      <c r="F70" s="86" t="n">
        <v>45225</v>
      </c>
      <c r="G70" s="17" t="s">
        <v>812</v>
      </c>
      <c r="H70" s="17" t="n">
        <v>78.61</v>
      </c>
      <c r="I70" s="17"/>
      <c r="K70" s="86"/>
      <c r="L70" s="17"/>
      <c r="M70" s="19"/>
      <c r="N70" s="17"/>
      <c r="P70" s="86"/>
      <c r="Q70" s="17"/>
      <c r="R70" s="19"/>
      <c r="S70" s="17"/>
    </row>
    <row r="71" customFormat="false" ht="15" hidden="false" customHeight="false" outlineLevel="0" collapsed="false">
      <c r="F71" s="86"/>
      <c r="G71" s="17"/>
      <c r="H71" s="19"/>
      <c r="I71" s="17"/>
      <c r="K71" s="86"/>
      <c r="L71" s="17"/>
      <c r="M71" s="19"/>
      <c r="N71" s="17"/>
      <c r="P71" s="86"/>
      <c r="Q71" s="17"/>
      <c r="R71" s="19"/>
      <c r="S71" s="17"/>
    </row>
    <row r="72" customFormat="false" ht="15" hidden="false" customHeight="false" outlineLevel="0" collapsed="false">
      <c r="F72" s="86"/>
      <c r="G72" s="17"/>
      <c r="H72" s="19"/>
      <c r="I72" s="17"/>
      <c r="K72" s="17"/>
      <c r="L72" s="17"/>
      <c r="M72" s="19"/>
      <c r="N72" s="17"/>
      <c r="P72" s="17"/>
      <c r="Q72" s="17"/>
      <c r="R72" s="19"/>
      <c r="S72" s="17"/>
    </row>
    <row r="73" customFormat="false" ht="15" hidden="false" customHeight="false" outlineLevel="0" collapsed="false">
      <c r="F73" s="86"/>
      <c r="G73" s="17"/>
      <c r="H73" s="19"/>
      <c r="I73" s="17"/>
      <c r="K73" s="17"/>
      <c r="L73" s="17" t="s">
        <v>303</v>
      </c>
      <c r="M73" s="19" t="n">
        <f aca="false">SUM(M49:M72)</f>
        <v>2052.34</v>
      </c>
      <c r="N73" s="17"/>
      <c r="P73" s="17"/>
      <c r="Q73" s="17" t="s">
        <v>303</v>
      </c>
      <c r="R73" s="19" t="n">
        <f aca="false">SUM(R49:R72)</f>
        <v>4322.46</v>
      </c>
      <c r="S73" s="17"/>
    </row>
    <row r="74" customFormat="false" ht="15" hidden="false" customHeight="false" outlineLevel="0" collapsed="false">
      <c r="F74" s="17"/>
      <c r="G74" s="17"/>
      <c r="H74" s="19"/>
    </row>
    <row r="75" customFormat="false" ht="15" hidden="false" customHeight="false" outlineLevel="0" collapsed="false">
      <c r="F75" s="17"/>
      <c r="G75" s="17" t="s">
        <v>303</v>
      </c>
      <c r="H75" s="19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287"/>
      <c r="D1" s="287"/>
      <c r="E1" s="288"/>
    </row>
    <row r="2" customFormat="false" ht="27" hidden="false" customHeight="false" outlineLevel="0" collapsed="false">
      <c r="C2" s="287"/>
      <c r="D2" s="287"/>
      <c r="E2" s="288"/>
    </row>
    <row r="3" customFormat="false" ht="27" hidden="false" customHeight="false" outlineLevel="0" collapsed="false">
      <c r="C3" s="289" t="s">
        <v>0</v>
      </c>
      <c r="D3" s="288"/>
      <c r="E3" s="288"/>
      <c r="J3" s="289" t="s">
        <v>1</v>
      </c>
      <c r="K3" s="288"/>
      <c r="L3" s="288"/>
    </row>
    <row r="4" customFormat="false" ht="15" hidden="false" customHeight="false" outlineLevel="0" collapsed="false">
      <c r="B4" s="5" t="s">
        <v>360</v>
      </c>
      <c r="C4" s="53" t="s">
        <v>615</v>
      </c>
      <c r="D4" s="53" t="s">
        <v>617</v>
      </c>
      <c r="E4" s="53" t="s">
        <v>618</v>
      </c>
      <c r="F4" s="53"/>
      <c r="I4" s="5" t="s">
        <v>360</v>
      </c>
      <c r="J4" s="53" t="s">
        <v>615</v>
      </c>
      <c r="K4" s="53" t="s">
        <v>617</v>
      </c>
      <c r="L4" s="53" t="s">
        <v>618</v>
      </c>
      <c r="M4" s="53"/>
    </row>
    <row r="5" customFormat="false" ht="15" hidden="false" customHeight="false" outlineLevel="0" collapsed="false">
      <c r="B5" s="17" t="s">
        <v>104</v>
      </c>
      <c r="C5" s="17" t="n">
        <v>3</v>
      </c>
      <c r="D5" s="19" t="n">
        <v>30</v>
      </c>
      <c r="E5" s="19" t="n">
        <f aca="false">C5*D5</f>
        <v>90</v>
      </c>
      <c r="F5" s="17"/>
      <c r="I5" s="17" t="s">
        <v>104</v>
      </c>
      <c r="J5" s="17" t="n">
        <v>3</v>
      </c>
      <c r="K5" s="19"/>
      <c r="L5" s="19" t="n">
        <v>90</v>
      </c>
      <c r="M5" s="17"/>
    </row>
    <row r="6" customFormat="false" ht="15" hidden="false" customHeight="false" outlineLevel="0" collapsed="false">
      <c r="B6" s="17" t="s">
        <v>633</v>
      </c>
      <c r="C6" s="17"/>
      <c r="D6" s="19"/>
      <c r="E6" s="19" t="n">
        <f aca="false">C6*D6</f>
        <v>0</v>
      </c>
      <c r="F6" s="17"/>
      <c r="I6" s="17" t="s">
        <v>633</v>
      </c>
      <c r="J6" s="17"/>
      <c r="K6" s="19"/>
      <c r="L6" s="19" t="n">
        <f aca="false">J6*K6</f>
        <v>0</v>
      </c>
      <c r="M6" s="17"/>
    </row>
    <row r="7" customFormat="false" ht="15" hidden="false" customHeight="false" outlineLevel="0" collapsed="false">
      <c r="B7" s="17" t="s">
        <v>240</v>
      </c>
      <c r="C7" s="17" t="n">
        <v>1</v>
      </c>
      <c r="D7" s="19" t="n">
        <v>30</v>
      </c>
      <c r="E7" s="19" t="n">
        <f aca="false">C7*D7</f>
        <v>30</v>
      </c>
      <c r="F7" s="17"/>
      <c r="I7" s="17" t="s">
        <v>240</v>
      </c>
      <c r="J7" s="17" t="n">
        <v>1</v>
      </c>
      <c r="K7" s="19"/>
      <c r="L7" s="19" t="n">
        <v>30</v>
      </c>
      <c r="M7" s="17"/>
    </row>
    <row r="8" customFormat="false" ht="15" hidden="false" customHeight="false" outlineLevel="0" collapsed="false">
      <c r="B8" s="17" t="s">
        <v>186</v>
      </c>
      <c r="C8" s="17" t="n">
        <v>2</v>
      </c>
      <c r="D8" s="19" t="n">
        <v>30</v>
      </c>
      <c r="E8" s="19" t="n">
        <f aca="false">C8*D8</f>
        <v>60</v>
      </c>
      <c r="F8" s="17"/>
      <c r="I8" s="17" t="s">
        <v>186</v>
      </c>
      <c r="J8" s="17" t="n">
        <v>2</v>
      </c>
      <c r="K8" s="19"/>
      <c r="L8" s="19" t="n">
        <v>60</v>
      </c>
      <c r="M8" s="17"/>
    </row>
    <row r="9" customFormat="false" ht="15" hidden="false" customHeight="false" outlineLevel="0" collapsed="false">
      <c r="B9" s="17" t="s">
        <v>173</v>
      </c>
      <c r="C9" s="17" t="n">
        <v>2</v>
      </c>
      <c r="D9" s="19" t="n">
        <v>30</v>
      </c>
      <c r="E9" s="19" t="n">
        <f aca="false">C9*D9</f>
        <v>60</v>
      </c>
      <c r="F9" s="17"/>
      <c r="I9" s="17" t="s">
        <v>173</v>
      </c>
      <c r="J9" s="17" t="n">
        <v>2</v>
      </c>
      <c r="K9" s="19"/>
      <c r="L9" s="19" t="n">
        <f aca="false">J9*K9</f>
        <v>0</v>
      </c>
      <c r="M9" s="17"/>
    </row>
    <row r="10" customFormat="false" ht="15" hidden="false" customHeight="false" outlineLevel="0" collapsed="false">
      <c r="B10" s="17" t="s">
        <v>111</v>
      </c>
      <c r="C10" s="17" t="n">
        <v>1</v>
      </c>
      <c r="D10" s="19" t="n">
        <v>30</v>
      </c>
      <c r="E10" s="19" t="n">
        <f aca="false">C10*D10</f>
        <v>30</v>
      </c>
      <c r="F10" s="17"/>
      <c r="I10" s="17" t="s">
        <v>111</v>
      </c>
      <c r="J10" s="17" t="n">
        <v>1</v>
      </c>
      <c r="K10" s="19"/>
      <c r="L10" s="19" t="n">
        <v>30</v>
      </c>
      <c r="M10" s="17"/>
    </row>
    <row r="11" customFormat="false" ht="15" hidden="false" customHeight="false" outlineLevel="0" collapsed="false">
      <c r="B11" s="17" t="s">
        <v>624</v>
      </c>
      <c r="C11" s="17" t="n">
        <v>1</v>
      </c>
      <c r="D11" s="19" t="n">
        <v>30</v>
      </c>
      <c r="E11" s="19" t="n">
        <f aca="false">C11*D11</f>
        <v>30</v>
      </c>
      <c r="F11" s="17"/>
      <c r="I11" s="17" t="s">
        <v>624</v>
      </c>
      <c r="J11" s="17" t="n">
        <v>1</v>
      </c>
      <c r="K11" s="19"/>
      <c r="L11" s="19" t="n">
        <v>30</v>
      </c>
      <c r="M11" s="17"/>
    </row>
    <row r="12" customFormat="false" ht="15" hidden="false" customHeight="false" outlineLevel="0" collapsed="false">
      <c r="B12" s="17"/>
      <c r="C12" s="17" t="n">
        <v>1</v>
      </c>
      <c r="D12" s="19"/>
      <c r="E12" s="19" t="n">
        <f aca="false">C12*D12</f>
        <v>0</v>
      </c>
      <c r="F12" s="17"/>
      <c r="I12" s="17"/>
      <c r="J12" s="17" t="n">
        <v>1</v>
      </c>
      <c r="K12" s="19"/>
      <c r="L12" s="19" t="n">
        <f aca="false">J12*K12</f>
        <v>0</v>
      </c>
      <c r="M12" s="17"/>
    </row>
    <row r="13" customFormat="false" ht="15" hidden="false" customHeight="false" outlineLevel="0" collapsed="false">
      <c r="B13" s="17"/>
      <c r="C13" s="17"/>
      <c r="D13" s="19"/>
      <c r="E13" s="19"/>
      <c r="F13" s="17"/>
      <c r="I13" s="17"/>
      <c r="J13" s="17"/>
      <c r="K13" s="19"/>
      <c r="L13" s="19"/>
      <c r="M13" s="17"/>
    </row>
    <row r="14" customFormat="false" ht="15" hidden="false" customHeight="false" outlineLevel="0" collapsed="false">
      <c r="B14" s="128" t="s">
        <v>303</v>
      </c>
      <c r="C14" s="128"/>
      <c r="D14" s="128"/>
      <c r="E14" s="22" t="n">
        <f aca="false">SUM(E5:E13)</f>
        <v>300</v>
      </c>
      <c r="F14" s="17"/>
      <c r="I14" s="128" t="s">
        <v>303</v>
      </c>
      <c r="J14" s="128"/>
      <c r="K14" s="128"/>
      <c r="L14" s="22" t="n">
        <f aca="false">SUM(L5:L13)</f>
        <v>240</v>
      </c>
      <c r="M14" s="17"/>
    </row>
    <row r="15" customFormat="false" ht="15" hidden="false" customHeight="false" outlineLevel="0" collapsed="false">
      <c r="B15" s="17"/>
      <c r="C15" s="17"/>
      <c r="D15" s="19"/>
      <c r="E15" s="19"/>
      <c r="F15" s="17"/>
      <c r="I15" s="17"/>
      <c r="J15" s="17"/>
      <c r="K15" s="19"/>
      <c r="L15" s="19"/>
      <c r="M15" s="17"/>
    </row>
    <row r="16" customFormat="false" ht="15" hidden="false" customHeight="false" outlineLevel="0" collapsed="false">
      <c r="B16" s="17"/>
      <c r="C16" s="17"/>
      <c r="D16" s="19"/>
      <c r="E16" s="19"/>
      <c r="F16" s="17"/>
      <c r="I16" s="17"/>
      <c r="J16" s="17"/>
      <c r="K16" s="19"/>
      <c r="L16" s="19"/>
      <c r="M16" s="17"/>
    </row>
    <row r="20" customFormat="false" ht="27" hidden="false" customHeight="false" outlineLevel="0" collapsed="false">
      <c r="C20" s="289" t="s">
        <v>18</v>
      </c>
      <c r="D20" s="288"/>
      <c r="E20" s="288"/>
      <c r="J20" s="289" t="s">
        <v>19</v>
      </c>
      <c r="K20" s="288"/>
      <c r="L20" s="288"/>
    </row>
    <row r="21" customFormat="false" ht="15" hidden="false" customHeight="true" outlineLevel="0" collapsed="false">
      <c r="B21" s="5" t="s">
        <v>360</v>
      </c>
      <c r="C21" s="53" t="s">
        <v>615</v>
      </c>
      <c r="D21" s="53" t="s">
        <v>617</v>
      </c>
      <c r="E21" s="53" t="s">
        <v>618</v>
      </c>
      <c r="F21" s="53"/>
      <c r="I21" s="5" t="s">
        <v>360</v>
      </c>
      <c r="J21" s="53" t="s">
        <v>615</v>
      </c>
      <c r="K21" s="53" t="s">
        <v>617</v>
      </c>
      <c r="L21" s="53" t="s">
        <v>618</v>
      </c>
      <c r="M21" s="53"/>
    </row>
    <row r="22" customFormat="false" ht="15" hidden="false" customHeight="true" outlineLevel="0" collapsed="false">
      <c r="B22" s="17" t="s">
        <v>104</v>
      </c>
      <c r="C22" s="17" t="n">
        <v>2</v>
      </c>
      <c r="D22" s="19"/>
      <c r="E22" s="19" t="n">
        <v>10</v>
      </c>
      <c r="F22" s="17"/>
      <c r="I22" s="17" t="s">
        <v>104</v>
      </c>
      <c r="J22" s="17" t="n">
        <v>2</v>
      </c>
      <c r="K22" s="19"/>
      <c r="L22" s="19" t="n">
        <v>45</v>
      </c>
      <c r="M22" s="17"/>
    </row>
    <row r="23" customFormat="false" ht="15" hidden="false" customHeight="false" outlineLevel="0" collapsed="false">
      <c r="B23" s="17" t="s">
        <v>633</v>
      </c>
      <c r="C23" s="17"/>
      <c r="D23" s="19"/>
      <c r="E23" s="19" t="n">
        <f aca="false">C23*D23</f>
        <v>0</v>
      </c>
      <c r="F23" s="17"/>
      <c r="I23" s="17" t="s">
        <v>633</v>
      </c>
      <c r="J23" s="17"/>
      <c r="K23" s="19"/>
      <c r="L23" s="19" t="n">
        <f aca="false">J23*K23</f>
        <v>0</v>
      </c>
      <c r="M23" s="17"/>
    </row>
    <row r="24" customFormat="false" ht="15" hidden="false" customHeight="false" outlineLevel="0" collapsed="false">
      <c r="B24" s="17" t="s">
        <v>240</v>
      </c>
      <c r="C24" s="17" t="n">
        <v>1</v>
      </c>
      <c r="D24" s="19"/>
      <c r="E24" s="19" t="n">
        <v>10</v>
      </c>
      <c r="F24" s="17"/>
      <c r="I24" s="17" t="s">
        <v>240</v>
      </c>
      <c r="J24" s="17" t="n">
        <v>1</v>
      </c>
      <c r="K24" s="19"/>
      <c r="L24" s="19" t="n">
        <v>15</v>
      </c>
      <c r="M24" s="17"/>
    </row>
    <row r="25" customFormat="false" ht="15" hidden="false" customHeight="false" outlineLevel="0" collapsed="false">
      <c r="B25" s="17" t="s">
        <v>186</v>
      </c>
      <c r="C25" s="17" t="n">
        <v>2</v>
      </c>
      <c r="D25" s="19"/>
      <c r="E25" s="19" t="n">
        <v>10</v>
      </c>
      <c r="F25" s="17"/>
      <c r="I25" s="17" t="s">
        <v>186</v>
      </c>
      <c r="J25" s="17" t="n">
        <v>2</v>
      </c>
      <c r="K25" s="19"/>
      <c r="L25" s="19" t="n">
        <v>30</v>
      </c>
      <c r="M25" s="17"/>
    </row>
    <row r="26" customFormat="false" ht="15" hidden="false" customHeight="false" outlineLevel="0" collapsed="false">
      <c r="B26" s="17" t="s">
        <v>173</v>
      </c>
      <c r="C26" s="17" t="n">
        <v>2</v>
      </c>
      <c r="D26" s="19"/>
      <c r="E26" s="19" t="n">
        <v>10</v>
      </c>
      <c r="F26" s="17"/>
      <c r="I26" s="17" t="s">
        <v>173</v>
      </c>
      <c r="J26" s="17" t="n">
        <v>2</v>
      </c>
      <c r="K26" s="19"/>
      <c r="L26" s="19" t="n">
        <v>30</v>
      </c>
      <c r="M26" s="17"/>
    </row>
    <row r="27" customFormat="false" ht="15" hidden="false" customHeight="false" outlineLevel="0" collapsed="false">
      <c r="B27" s="17" t="s">
        <v>111</v>
      </c>
      <c r="C27" s="17" t="n">
        <v>1</v>
      </c>
      <c r="D27" s="19"/>
      <c r="E27" s="19" t="n">
        <v>10</v>
      </c>
      <c r="F27" s="17"/>
      <c r="I27" s="17" t="s">
        <v>111</v>
      </c>
      <c r="J27" s="17" t="n">
        <v>1</v>
      </c>
      <c r="K27" s="19"/>
      <c r="L27" s="19" t="n">
        <v>15</v>
      </c>
      <c r="M27" s="17"/>
    </row>
    <row r="28" customFormat="false" ht="15" hidden="false" customHeight="false" outlineLevel="0" collapsed="false">
      <c r="B28" s="17" t="s">
        <v>624</v>
      </c>
      <c r="C28" s="17" t="n">
        <v>1</v>
      </c>
      <c r="D28" s="19"/>
      <c r="E28" s="19" t="n">
        <v>10</v>
      </c>
      <c r="F28" s="17"/>
      <c r="I28" s="17" t="s">
        <v>624</v>
      </c>
      <c r="J28" s="17" t="n">
        <v>1</v>
      </c>
      <c r="K28" s="19"/>
      <c r="L28" s="19" t="n">
        <v>15</v>
      </c>
      <c r="M28" s="17"/>
    </row>
    <row r="29" customFormat="false" ht="15" hidden="false" customHeight="false" outlineLevel="0" collapsed="false">
      <c r="B29" s="17"/>
      <c r="C29" s="17" t="n">
        <v>1</v>
      </c>
      <c r="D29" s="19"/>
      <c r="E29" s="19" t="n">
        <f aca="false">C29*D29</f>
        <v>0</v>
      </c>
      <c r="F29" s="17"/>
      <c r="I29" s="17"/>
      <c r="J29" s="17" t="n">
        <v>1</v>
      </c>
      <c r="K29" s="19"/>
      <c r="L29" s="19" t="n">
        <f aca="false">J29*K29</f>
        <v>0</v>
      </c>
      <c r="M29" s="17"/>
    </row>
    <row r="30" customFormat="false" ht="15" hidden="false" customHeight="false" outlineLevel="0" collapsed="false">
      <c r="B30" s="17"/>
      <c r="C30" s="17"/>
      <c r="D30" s="19"/>
      <c r="E30" s="19"/>
      <c r="F30" s="17"/>
      <c r="I30" s="17"/>
      <c r="J30" s="17"/>
      <c r="K30" s="19"/>
      <c r="L30" s="19"/>
      <c r="M30" s="17"/>
    </row>
    <row r="31" customFormat="false" ht="15" hidden="false" customHeight="false" outlineLevel="0" collapsed="false">
      <c r="B31" s="128" t="s">
        <v>303</v>
      </c>
      <c r="C31" s="128"/>
      <c r="D31" s="128"/>
      <c r="E31" s="22" t="n">
        <f aca="false">SUM(E22:E30)</f>
        <v>60</v>
      </c>
      <c r="F31" s="17"/>
      <c r="I31" s="128" t="s">
        <v>303</v>
      </c>
      <c r="J31" s="128"/>
      <c r="K31" s="128"/>
      <c r="L31" s="22" t="n">
        <f aca="false">SUM(L22:L30)</f>
        <v>150</v>
      </c>
      <c r="M31" s="17"/>
    </row>
    <row r="32" customFormat="false" ht="15" hidden="false" customHeight="false" outlineLevel="0" collapsed="false">
      <c r="B32" s="17"/>
      <c r="C32" s="17"/>
      <c r="D32" s="19"/>
      <c r="E32" s="19"/>
      <c r="F32" s="17"/>
      <c r="I32" s="17"/>
      <c r="J32" s="17"/>
      <c r="K32" s="19"/>
      <c r="L32" s="19"/>
      <c r="M32" s="17"/>
    </row>
    <row r="33" customFormat="false" ht="15" hidden="false" customHeight="false" outlineLevel="0" collapsed="false">
      <c r="B33" s="17"/>
      <c r="C33" s="17"/>
      <c r="D33" s="19"/>
      <c r="E33" s="19"/>
      <c r="F33" s="17"/>
      <c r="I33" s="17"/>
      <c r="J33" s="17"/>
      <c r="K33" s="19"/>
      <c r="L33" s="19"/>
      <c r="M33" s="17"/>
    </row>
    <row r="37" customFormat="false" ht="27" hidden="false" customHeight="false" outlineLevel="0" collapsed="false">
      <c r="C37" s="289" t="s">
        <v>130</v>
      </c>
      <c r="D37" s="288"/>
      <c r="E37" s="288"/>
      <c r="J37" s="289" t="s">
        <v>21</v>
      </c>
      <c r="K37" s="288"/>
      <c r="L37" s="288"/>
    </row>
    <row r="38" customFormat="false" ht="15" hidden="false" customHeight="false" outlineLevel="0" collapsed="false">
      <c r="B38" s="5" t="s">
        <v>360</v>
      </c>
      <c r="C38" s="53" t="s">
        <v>615</v>
      </c>
      <c r="D38" s="53" t="s">
        <v>617</v>
      </c>
      <c r="E38" s="53" t="s">
        <v>618</v>
      </c>
      <c r="F38" s="53"/>
      <c r="I38" s="5" t="s">
        <v>360</v>
      </c>
      <c r="J38" s="53" t="s">
        <v>615</v>
      </c>
      <c r="K38" s="53" t="s">
        <v>617</v>
      </c>
      <c r="L38" s="53" t="s">
        <v>618</v>
      </c>
      <c r="M38" s="53"/>
    </row>
    <row r="39" customFormat="false" ht="15" hidden="false" customHeight="false" outlineLevel="0" collapsed="false">
      <c r="B39" s="17" t="s">
        <v>104</v>
      </c>
      <c r="C39" s="17" t="n">
        <v>2</v>
      </c>
      <c r="D39" s="19"/>
      <c r="E39" s="19" t="n">
        <v>30</v>
      </c>
      <c r="F39" s="17"/>
      <c r="I39" s="17" t="s">
        <v>104</v>
      </c>
      <c r="J39" s="17" t="n">
        <v>2</v>
      </c>
      <c r="K39" s="19"/>
      <c r="L39" s="19" t="n">
        <v>30</v>
      </c>
      <c r="M39" s="17"/>
    </row>
    <row r="40" customFormat="false" ht="15" hidden="false" customHeight="false" outlineLevel="0" collapsed="false">
      <c r="B40" s="17" t="s">
        <v>633</v>
      </c>
      <c r="C40" s="17"/>
      <c r="D40" s="19"/>
      <c r="E40" s="19" t="n">
        <f aca="false">C40*D40</f>
        <v>0</v>
      </c>
      <c r="F40" s="17"/>
      <c r="I40" s="17" t="s">
        <v>633</v>
      </c>
      <c r="J40" s="17"/>
      <c r="K40" s="19"/>
      <c r="L40" s="19" t="n">
        <f aca="false">J40*K40</f>
        <v>0</v>
      </c>
      <c r="M40" s="17"/>
    </row>
    <row r="41" customFormat="false" ht="15" hidden="false" customHeight="false" outlineLevel="0" collapsed="false">
      <c r="B41" s="17" t="s">
        <v>240</v>
      </c>
      <c r="C41" s="17" t="n">
        <v>1</v>
      </c>
      <c r="D41" s="19"/>
      <c r="E41" s="19" t="n">
        <v>15</v>
      </c>
      <c r="F41" s="17"/>
      <c r="I41" s="17" t="s">
        <v>240</v>
      </c>
      <c r="J41" s="17" t="n">
        <v>1</v>
      </c>
      <c r="K41" s="19"/>
      <c r="L41" s="19" t="n">
        <v>15</v>
      </c>
      <c r="M41" s="17"/>
    </row>
    <row r="42" customFormat="false" ht="15" hidden="false" customHeight="false" outlineLevel="0" collapsed="false">
      <c r="B42" s="17" t="s">
        <v>186</v>
      </c>
      <c r="C42" s="17" t="n">
        <v>2</v>
      </c>
      <c r="D42" s="19"/>
      <c r="E42" s="19" t="n">
        <v>30</v>
      </c>
      <c r="F42" s="17"/>
      <c r="I42" s="17" t="s">
        <v>186</v>
      </c>
      <c r="J42" s="17" t="n">
        <v>2</v>
      </c>
      <c r="K42" s="19"/>
      <c r="L42" s="19" t="n">
        <v>30</v>
      </c>
      <c r="M42" s="17"/>
    </row>
    <row r="43" customFormat="false" ht="15" hidden="false" customHeight="false" outlineLevel="0" collapsed="false">
      <c r="B43" s="17" t="s">
        <v>173</v>
      </c>
      <c r="C43" s="17" t="n">
        <v>2</v>
      </c>
      <c r="D43" s="19"/>
      <c r="E43" s="19" t="n">
        <v>45</v>
      </c>
      <c r="F43" s="17"/>
      <c r="I43" s="17" t="s">
        <v>173</v>
      </c>
      <c r="J43" s="17" t="n">
        <v>2</v>
      </c>
      <c r="K43" s="19"/>
      <c r="L43" s="19" t="n">
        <v>30</v>
      </c>
      <c r="M43" s="17"/>
    </row>
    <row r="44" customFormat="false" ht="15" hidden="false" customHeight="false" outlineLevel="0" collapsed="false">
      <c r="B44" s="17" t="s">
        <v>111</v>
      </c>
      <c r="C44" s="17" t="n">
        <v>1</v>
      </c>
      <c r="D44" s="19"/>
      <c r="E44" s="19" t="n">
        <v>15</v>
      </c>
      <c r="F44" s="17"/>
      <c r="I44" s="17" t="s">
        <v>111</v>
      </c>
      <c r="J44" s="17" t="n">
        <v>1</v>
      </c>
      <c r="K44" s="19"/>
      <c r="L44" s="19" t="n">
        <v>15</v>
      </c>
      <c r="M44" s="17"/>
    </row>
    <row r="45" customFormat="false" ht="15" hidden="false" customHeight="false" outlineLevel="0" collapsed="false">
      <c r="B45" s="17" t="s">
        <v>624</v>
      </c>
      <c r="C45" s="17" t="n">
        <v>1</v>
      </c>
      <c r="D45" s="19"/>
      <c r="E45" s="19" t="n">
        <v>15</v>
      </c>
      <c r="F45" s="17"/>
      <c r="I45" s="17" t="s">
        <v>624</v>
      </c>
      <c r="J45" s="17" t="n">
        <v>1</v>
      </c>
      <c r="K45" s="19"/>
      <c r="L45" s="19" t="n">
        <v>15</v>
      </c>
      <c r="M45" s="17"/>
    </row>
    <row r="46" customFormat="false" ht="15" hidden="false" customHeight="false" outlineLevel="0" collapsed="false">
      <c r="B46" s="17" t="s">
        <v>71</v>
      </c>
      <c r="C46" s="17" t="n">
        <v>1</v>
      </c>
      <c r="D46" s="19"/>
      <c r="E46" s="19" t="n">
        <v>15</v>
      </c>
      <c r="F46" s="17"/>
      <c r="I46" s="17" t="s">
        <v>813</v>
      </c>
      <c r="J46" s="17" t="n">
        <v>1</v>
      </c>
      <c r="K46" s="19"/>
      <c r="L46" s="19" t="n">
        <v>15</v>
      </c>
      <c r="M46" s="17"/>
    </row>
    <row r="47" customFormat="false" ht="15" hidden="false" customHeight="false" outlineLevel="0" collapsed="false">
      <c r="B47" s="17"/>
      <c r="C47" s="17"/>
      <c r="D47" s="19"/>
      <c r="E47" s="19"/>
      <c r="F47" s="17"/>
      <c r="I47" s="17"/>
      <c r="J47" s="17"/>
      <c r="K47" s="19"/>
      <c r="L47" s="19"/>
      <c r="M47" s="17"/>
    </row>
    <row r="48" customFormat="false" ht="15" hidden="false" customHeight="false" outlineLevel="0" collapsed="false">
      <c r="B48" s="128" t="s">
        <v>303</v>
      </c>
      <c r="C48" s="128"/>
      <c r="D48" s="128"/>
      <c r="E48" s="22" t="n">
        <f aca="false">SUM(E39:E47)</f>
        <v>165</v>
      </c>
      <c r="F48" s="17"/>
      <c r="I48" s="128" t="s">
        <v>303</v>
      </c>
      <c r="J48" s="128"/>
      <c r="K48" s="128"/>
      <c r="L48" s="22" t="n">
        <f aca="false">SUM(L39:L47)</f>
        <v>150</v>
      </c>
      <c r="M48" s="17"/>
    </row>
    <row r="49" customFormat="false" ht="15" hidden="false" customHeight="false" outlineLevel="0" collapsed="false">
      <c r="B49" s="17"/>
      <c r="C49" s="17"/>
      <c r="D49" s="19"/>
      <c r="E49" s="19"/>
      <c r="F49" s="17"/>
      <c r="I49" s="17"/>
      <c r="J49" s="17"/>
      <c r="K49" s="19"/>
      <c r="L49" s="19"/>
      <c r="M49" s="17"/>
    </row>
    <row r="50" customFormat="false" ht="15" hidden="false" customHeight="false" outlineLevel="0" collapsed="false">
      <c r="B50" s="17"/>
      <c r="C50" s="17"/>
      <c r="D50" s="19"/>
      <c r="E50" s="19"/>
      <c r="F50" s="17"/>
      <c r="I50" s="17"/>
      <c r="J50" s="17"/>
      <c r="K50" s="19"/>
      <c r="L50" s="19"/>
      <c r="M50" s="17"/>
    </row>
    <row r="54" customFormat="false" ht="27" hidden="false" customHeight="false" outlineLevel="0" collapsed="false">
      <c r="C54" s="289" t="s">
        <v>74</v>
      </c>
      <c r="D54" s="288"/>
      <c r="E54" s="288"/>
      <c r="J54" s="289" t="s">
        <v>75</v>
      </c>
      <c r="K54" s="288"/>
      <c r="L54" s="288"/>
    </row>
    <row r="55" customFormat="false" ht="15" hidden="false" customHeight="false" outlineLevel="0" collapsed="false">
      <c r="B55" s="5" t="s">
        <v>360</v>
      </c>
      <c r="C55" s="53" t="s">
        <v>615</v>
      </c>
      <c r="D55" s="53" t="s">
        <v>617</v>
      </c>
      <c r="E55" s="53" t="s">
        <v>618</v>
      </c>
      <c r="F55" s="53"/>
      <c r="I55" s="5" t="s">
        <v>360</v>
      </c>
      <c r="J55" s="53" t="s">
        <v>615</v>
      </c>
      <c r="K55" s="53" t="s">
        <v>617</v>
      </c>
      <c r="L55" s="53" t="s">
        <v>618</v>
      </c>
      <c r="M55" s="53"/>
    </row>
    <row r="56" customFormat="false" ht="15" hidden="false" customHeight="false" outlineLevel="0" collapsed="false">
      <c r="B56" s="17" t="s">
        <v>104</v>
      </c>
      <c r="C56" s="17" t="n">
        <v>2</v>
      </c>
      <c r="D56" s="19"/>
      <c r="E56" s="19" t="n">
        <v>60</v>
      </c>
      <c r="F56" s="17"/>
      <c r="I56" s="17" t="s">
        <v>104</v>
      </c>
      <c r="J56" s="17" t="n">
        <v>2</v>
      </c>
      <c r="K56" s="19"/>
      <c r="L56" s="19" t="n">
        <v>60</v>
      </c>
      <c r="M56" s="17"/>
    </row>
    <row r="57" customFormat="false" ht="15" hidden="false" customHeight="false" outlineLevel="0" collapsed="false">
      <c r="B57" s="17" t="s">
        <v>633</v>
      </c>
      <c r="C57" s="17"/>
      <c r="D57" s="19"/>
      <c r="E57" s="19" t="n">
        <f aca="false">C57*D57</f>
        <v>0</v>
      </c>
      <c r="F57" s="17"/>
      <c r="I57" s="17" t="s">
        <v>633</v>
      </c>
      <c r="J57" s="17"/>
      <c r="K57" s="19"/>
      <c r="L57" s="19" t="n">
        <f aca="false">J57*K57</f>
        <v>0</v>
      </c>
      <c r="M57" s="17"/>
    </row>
    <row r="58" customFormat="false" ht="15" hidden="false" customHeight="false" outlineLevel="0" collapsed="false">
      <c r="B58" s="17" t="s">
        <v>240</v>
      </c>
      <c r="C58" s="17" t="n">
        <v>1</v>
      </c>
      <c r="D58" s="19"/>
      <c r="E58" s="19" t="n">
        <v>30</v>
      </c>
      <c r="F58" s="17"/>
      <c r="I58" s="17" t="s">
        <v>240</v>
      </c>
      <c r="J58" s="17" t="n">
        <v>1</v>
      </c>
      <c r="K58" s="19"/>
      <c r="L58" s="19" t="n">
        <v>30</v>
      </c>
      <c r="M58" s="17"/>
    </row>
    <row r="59" customFormat="false" ht="15" hidden="false" customHeight="false" outlineLevel="0" collapsed="false">
      <c r="B59" s="17" t="s">
        <v>186</v>
      </c>
      <c r="C59" s="17" t="n">
        <v>2</v>
      </c>
      <c r="D59" s="19"/>
      <c r="E59" s="19" t="n">
        <v>60</v>
      </c>
      <c r="F59" s="17"/>
      <c r="I59" s="17" t="s">
        <v>186</v>
      </c>
      <c r="J59" s="17" t="n">
        <v>2</v>
      </c>
      <c r="K59" s="19"/>
      <c r="L59" s="19" t="n">
        <v>60</v>
      </c>
      <c r="M59" s="17"/>
    </row>
    <row r="60" customFormat="false" ht="15" hidden="false" customHeight="false" outlineLevel="0" collapsed="false">
      <c r="B60" s="17" t="s">
        <v>173</v>
      </c>
      <c r="C60" s="17" t="n">
        <v>2</v>
      </c>
      <c r="D60" s="19"/>
      <c r="E60" s="19" t="n">
        <v>60</v>
      </c>
      <c r="F60" s="17"/>
      <c r="I60" s="17" t="s">
        <v>173</v>
      </c>
      <c r="J60" s="17" t="n">
        <v>2</v>
      </c>
      <c r="K60" s="19"/>
      <c r="L60" s="19" t="n">
        <v>60</v>
      </c>
      <c r="M60" s="17"/>
    </row>
    <row r="61" customFormat="false" ht="15" hidden="false" customHeight="false" outlineLevel="0" collapsed="false">
      <c r="B61" s="17" t="s">
        <v>111</v>
      </c>
      <c r="C61" s="17" t="n">
        <v>1</v>
      </c>
      <c r="D61" s="19"/>
      <c r="E61" s="19" t="n">
        <v>30</v>
      </c>
      <c r="F61" s="17"/>
      <c r="I61" s="17" t="s">
        <v>111</v>
      </c>
      <c r="J61" s="17" t="n">
        <v>1</v>
      </c>
      <c r="K61" s="19"/>
      <c r="L61" s="19" t="n">
        <v>30</v>
      </c>
      <c r="M61" s="17"/>
    </row>
    <row r="62" customFormat="false" ht="15" hidden="false" customHeight="false" outlineLevel="0" collapsed="false">
      <c r="B62" s="17" t="s">
        <v>624</v>
      </c>
      <c r="C62" s="17" t="n">
        <v>1</v>
      </c>
      <c r="D62" s="19"/>
      <c r="E62" s="19" t="n">
        <v>30</v>
      </c>
      <c r="F62" s="17"/>
      <c r="I62" s="17" t="s">
        <v>624</v>
      </c>
      <c r="J62" s="17" t="n">
        <v>1</v>
      </c>
      <c r="K62" s="19"/>
      <c r="L62" s="19" t="n">
        <v>30</v>
      </c>
      <c r="M62" s="17"/>
    </row>
    <row r="63" customFormat="false" ht="15" hidden="false" customHeight="false" outlineLevel="0" collapsed="false">
      <c r="B63" s="17" t="s">
        <v>814</v>
      </c>
      <c r="C63" s="17" t="n">
        <v>1</v>
      </c>
      <c r="D63" s="19"/>
      <c r="E63" s="19" t="n">
        <v>30</v>
      </c>
      <c r="F63" s="17"/>
      <c r="I63" s="17" t="s">
        <v>90</v>
      </c>
      <c r="J63" s="17" t="n">
        <v>1</v>
      </c>
      <c r="K63" s="19"/>
      <c r="L63" s="19" t="n">
        <v>30</v>
      </c>
      <c r="M63" s="17"/>
    </row>
    <row r="64" customFormat="false" ht="15" hidden="false" customHeight="false" outlineLevel="0" collapsed="false">
      <c r="B64" s="17"/>
      <c r="C64" s="17"/>
      <c r="D64" s="19"/>
      <c r="E64" s="19"/>
      <c r="F64" s="17"/>
      <c r="I64" s="17"/>
      <c r="J64" s="17"/>
      <c r="K64" s="19"/>
      <c r="L64" s="19"/>
      <c r="M64" s="17"/>
    </row>
    <row r="65" customFormat="false" ht="15" hidden="false" customHeight="false" outlineLevel="0" collapsed="false">
      <c r="B65" s="128" t="s">
        <v>303</v>
      </c>
      <c r="C65" s="128"/>
      <c r="D65" s="128"/>
      <c r="E65" s="22" t="n">
        <f aca="false">SUM(E56:E64)</f>
        <v>300</v>
      </c>
      <c r="F65" s="17"/>
      <c r="I65" s="128" t="s">
        <v>303</v>
      </c>
      <c r="J65" s="128"/>
      <c r="K65" s="128"/>
      <c r="L65" s="22" t="n">
        <f aca="false">SUM(L56:L64)</f>
        <v>300</v>
      </c>
      <c r="M65" s="17"/>
    </row>
    <row r="66" customFormat="false" ht="15" hidden="false" customHeight="false" outlineLevel="0" collapsed="false">
      <c r="B66" s="17"/>
      <c r="C66" s="17"/>
      <c r="D66" s="19"/>
      <c r="E66" s="19"/>
      <c r="F66" s="17"/>
      <c r="I66" s="17"/>
      <c r="J66" s="17"/>
      <c r="K66" s="19"/>
      <c r="L66" s="19"/>
      <c r="M66" s="17"/>
    </row>
    <row r="67" customFormat="false" ht="15" hidden="false" customHeight="false" outlineLevel="0" collapsed="false">
      <c r="B67" s="17"/>
      <c r="C67" s="17"/>
      <c r="D67" s="19"/>
      <c r="E67" s="19"/>
      <c r="F67" s="17"/>
      <c r="I67" s="17"/>
      <c r="J67" s="17"/>
      <c r="K67" s="19"/>
      <c r="L67" s="19"/>
      <c r="M67" s="17"/>
    </row>
    <row r="72" customFormat="false" ht="27" hidden="false" customHeight="false" outlineLevel="0" collapsed="false">
      <c r="C72" s="289" t="s">
        <v>97</v>
      </c>
      <c r="D72" s="288"/>
      <c r="E72" s="288"/>
      <c r="J72" s="289" t="s">
        <v>167</v>
      </c>
      <c r="K72" s="288"/>
      <c r="L72" s="288"/>
    </row>
    <row r="73" customFormat="false" ht="15" hidden="false" customHeight="false" outlineLevel="0" collapsed="false">
      <c r="B73" s="5" t="s">
        <v>360</v>
      </c>
      <c r="C73" s="53" t="s">
        <v>615</v>
      </c>
      <c r="D73" s="53" t="s">
        <v>617</v>
      </c>
      <c r="E73" s="53" t="s">
        <v>618</v>
      </c>
      <c r="F73" s="53"/>
      <c r="I73" s="5" t="s">
        <v>360</v>
      </c>
      <c r="J73" s="53" t="s">
        <v>615</v>
      </c>
      <c r="K73" s="53" t="s">
        <v>617</v>
      </c>
      <c r="L73" s="53" t="s">
        <v>618</v>
      </c>
      <c r="M73" s="53"/>
    </row>
    <row r="74" customFormat="false" ht="15" hidden="false" customHeight="false" outlineLevel="0" collapsed="false">
      <c r="B74" s="17" t="s">
        <v>104</v>
      </c>
      <c r="C74" s="17" t="n">
        <v>2</v>
      </c>
      <c r="D74" s="19"/>
      <c r="E74" s="19" t="n">
        <f aca="false">C74*D74</f>
        <v>0</v>
      </c>
      <c r="F74" s="17"/>
      <c r="I74" s="17" t="s">
        <v>104</v>
      </c>
      <c r="J74" s="17" t="n">
        <v>2</v>
      </c>
      <c r="K74" s="19"/>
      <c r="L74" s="19" t="n">
        <f aca="false">J74*K74</f>
        <v>0</v>
      </c>
      <c r="M74" s="17"/>
    </row>
    <row r="75" customFormat="false" ht="15" hidden="false" customHeight="false" outlineLevel="0" collapsed="false">
      <c r="B75" s="17" t="s">
        <v>633</v>
      </c>
      <c r="C75" s="17"/>
      <c r="D75" s="19"/>
      <c r="E75" s="19" t="n">
        <f aca="false">C75*D75</f>
        <v>0</v>
      </c>
      <c r="F75" s="17"/>
      <c r="I75" s="17" t="s">
        <v>633</v>
      </c>
      <c r="J75" s="17"/>
      <c r="K75" s="19"/>
      <c r="L75" s="19" t="n">
        <f aca="false">J75*K75</f>
        <v>0</v>
      </c>
      <c r="M75" s="17"/>
    </row>
    <row r="76" customFormat="false" ht="15" hidden="false" customHeight="false" outlineLevel="0" collapsed="false">
      <c r="B76" s="17" t="s">
        <v>240</v>
      </c>
      <c r="C76" s="17" t="n">
        <v>1</v>
      </c>
      <c r="D76" s="19"/>
      <c r="E76" s="19" t="n">
        <f aca="false">C76*D76</f>
        <v>0</v>
      </c>
      <c r="F76" s="17"/>
      <c r="I76" s="17" t="s">
        <v>240</v>
      </c>
      <c r="J76" s="17" t="n">
        <v>1</v>
      </c>
      <c r="K76" s="19"/>
      <c r="L76" s="19" t="n">
        <f aca="false">J76*K76</f>
        <v>0</v>
      </c>
      <c r="M76" s="17"/>
    </row>
    <row r="77" customFormat="false" ht="15" hidden="false" customHeight="false" outlineLevel="0" collapsed="false">
      <c r="B77" s="17" t="s">
        <v>186</v>
      </c>
      <c r="C77" s="17" t="n">
        <v>2</v>
      </c>
      <c r="D77" s="19"/>
      <c r="E77" s="19" t="n">
        <f aca="false">C77*D77</f>
        <v>0</v>
      </c>
      <c r="F77" s="17"/>
      <c r="I77" s="17" t="s">
        <v>186</v>
      </c>
      <c r="J77" s="17" t="n">
        <v>2</v>
      </c>
      <c r="K77" s="19"/>
      <c r="L77" s="19" t="n">
        <f aca="false">J77*K77</f>
        <v>0</v>
      </c>
      <c r="M77" s="17"/>
    </row>
    <row r="78" customFormat="false" ht="15" hidden="false" customHeight="false" outlineLevel="0" collapsed="false">
      <c r="B78" s="17" t="s">
        <v>173</v>
      </c>
      <c r="C78" s="17" t="n">
        <v>2</v>
      </c>
      <c r="D78" s="19"/>
      <c r="E78" s="19" t="n">
        <f aca="false">C78*D78</f>
        <v>0</v>
      </c>
      <c r="F78" s="17"/>
      <c r="I78" s="17" t="s">
        <v>173</v>
      </c>
      <c r="J78" s="17" t="n">
        <v>2</v>
      </c>
      <c r="K78" s="19"/>
      <c r="L78" s="19" t="n">
        <f aca="false">J78*K78</f>
        <v>0</v>
      </c>
      <c r="M78" s="17"/>
    </row>
    <row r="79" customFormat="false" ht="15" hidden="false" customHeight="false" outlineLevel="0" collapsed="false">
      <c r="B79" s="17" t="s">
        <v>111</v>
      </c>
      <c r="C79" s="17" t="n">
        <v>1</v>
      </c>
      <c r="D79" s="19"/>
      <c r="E79" s="19" t="n">
        <f aca="false">C79*D79</f>
        <v>0</v>
      </c>
      <c r="F79" s="17"/>
      <c r="I79" s="17" t="s">
        <v>111</v>
      </c>
      <c r="J79" s="17" t="n">
        <v>1</v>
      </c>
      <c r="K79" s="19"/>
      <c r="L79" s="19" t="n">
        <f aca="false">J79*K79</f>
        <v>0</v>
      </c>
      <c r="M79" s="17"/>
    </row>
    <row r="80" customFormat="false" ht="15" hidden="false" customHeight="false" outlineLevel="0" collapsed="false">
      <c r="B80" s="17" t="s">
        <v>624</v>
      </c>
      <c r="C80" s="17" t="n">
        <v>1</v>
      </c>
      <c r="D80" s="19"/>
      <c r="E80" s="19" t="n">
        <f aca="false">C80*D80</f>
        <v>0</v>
      </c>
      <c r="F80" s="17"/>
      <c r="I80" s="17" t="s">
        <v>624</v>
      </c>
      <c r="J80" s="17" t="n">
        <v>1</v>
      </c>
      <c r="K80" s="19"/>
      <c r="L80" s="19" t="n">
        <f aca="false">J80*K80</f>
        <v>0</v>
      </c>
      <c r="M80" s="17"/>
    </row>
    <row r="81" customFormat="false" ht="15" hidden="false" customHeight="false" outlineLevel="0" collapsed="false">
      <c r="B81" s="17" t="s">
        <v>625</v>
      </c>
      <c r="C81" s="17" t="n">
        <v>1</v>
      </c>
      <c r="D81" s="19"/>
      <c r="E81" s="19" t="n">
        <f aca="false">C81*D81</f>
        <v>0</v>
      </c>
      <c r="F81" s="17"/>
      <c r="I81" s="17" t="s">
        <v>625</v>
      </c>
      <c r="J81" s="17" t="n">
        <v>1</v>
      </c>
      <c r="K81" s="19"/>
      <c r="L81" s="19" t="n">
        <f aca="false">J81*K81</f>
        <v>0</v>
      </c>
      <c r="M81" s="17"/>
    </row>
    <row r="82" customFormat="false" ht="15" hidden="false" customHeight="false" outlineLevel="0" collapsed="false">
      <c r="B82" s="17"/>
      <c r="C82" s="17"/>
      <c r="D82" s="19"/>
      <c r="E82" s="19"/>
      <c r="F82" s="17"/>
      <c r="I82" s="17"/>
      <c r="J82" s="17"/>
      <c r="K82" s="19"/>
      <c r="L82" s="19"/>
      <c r="M82" s="17"/>
    </row>
    <row r="83" customFormat="false" ht="15" hidden="false" customHeight="false" outlineLevel="0" collapsed="false">
      <c r="B83" s="128" t="s">
        <v>303</v>
      </c>
      <c r="C83" s="128"/>
      <c r="D83" s="128"/>
      <c r="E83" s="22" t="n">
        <f aca="false">SUM(E74:E82)</f>
        <v>0</v>
      </c>
      <c r="F83" s="17"/>
      <c r="I83" s="128" t="s">
        <v>303</v>
      </c>
      <c r="J83" s="128"/>
      <c r="K83" s="128"/>
      <c r="L83" s="22" t="n">
        <f aca="false">SUM(L74:L82)</f>
        <v>0</v>
      </c>
      <c r="M83" s="17"/>
    </row>
    <row r="84" customFormat="false" ht="15" hidden="false" customHeight="false" outlineLevel="0" collapsed="false">
      <c r="B84" s="17"/>
      <c r="C84" s="17"/>
      <c r="D84" s="19"/>
      <c r="E84" s="19"/>
      <c r="F84" s="17"/>
      <c r="I84" s="17"/>
      <c r="J84" s="17"/>
      <c r="K84" s="19"/>
      <c r="L84" s="19"/>
      <c r="M84" s="17"/>
    </row>
    <row r="85" customFormat="false" ht="15" hidden="false" customHeight="false" outlineLevel="0" collapsed="false">
      <c r="B85" s="17"/>
      <c r="C85" s="17"/>
      <c r="D85" s="19"/>
      <c r="E85" s="19"/>
      <c r="F85" s="17"/>
      <c r="I85" s="17"/>
      <c r="J85" s="17"/>
      <c r="K85" s="19"/>
      <c r="L85" s="19"/>
      <c r="M85" s="17"/>
    </row>
    <row r="90" customFormat="false" ht="27" hidden="false" customHeight="false" outlineLevel="0" collapsed="false">
      <c r="C90" s="289" t="s">
        <v>102</v>
      </c>
      <c r="D90" s="288"/>
      <c r="E90" s="288"/>
      <c r="J90" s="289" t="s">
        <v>203</v>
      </c>
      <c r="K90" s="288"/>
      <c r="L90" s="288"/>
    </row>
    <row r="91" customFormat="false" ht="15" hidden="false" customHeight="false" outlineLevel="0" collapsed="false">
      <c r="B91" s="5" t="s">
        <v>360</v>
      </c>
      <c r="C91" s="53" t="s">
        <v>615</v>
      </c>
      <c r="D91" s="53" t="s">
        <v>617</v>
      </c>
      <c r="E91" s="53" t="s">
        <v>618</v>
      </c>
      <c r="F91" s="53"/>
      <c r="I91" s="5" t="s">
        <v>360</v>
      </c>
      <c r="J91" s="53" t="s">
        <v>615</v>
      </c>
      <c r="K91" s="53" t="s">
        <v>617</v>
      </c>
      <c r="L91" s="53" t="s">
        <v>618</v>
      </c>
      <c r="M91" s="53"/>
    </row>
    <row r="92" customFormat="false" ht="15" hidden="false" customHeight="false" outlineLevel="0" collapsed="false">
      <c r="B92" s="17" t="s">
        <v>104</v>
      </c>
      <c r="C92" s="17" t="n">
        <v>2</v>
      </c>
      <c r="D92" s="19"/>
      <c r="E92" s="19" t="n">
        <f aca="false">C92*D92</f>
        <v>0</v>
      </c>
      <c r="F92" s="17"/>
      <c r="I92" s="17" t="s">
        <v>104</v>
      </c>
      <c r="J92" s="17" t="n">
        <v>2</v>
      </c>
      <c r="K92" s="19"/>
      <c r="L92" s="19" t="n">
        <f aca="false">J92*K92</f>
        <v>0</v>
      </c>
      <c r="M92" s="17"/>
    </row>
    <row r="93" customFormat="false" ht="15" hidden="false" customHeight="false" outlineLevel="0" collapsed="false">
      <c r="B93" s="17" t="s">
        <v>633</v>
      </c>
      <c r="C93" s="17"/>
      <c r="D93" s="19"/>
      <c r="E93" s="19" t="n">
        <f aca="false">C93*D93</f>
        <v>0</v>
      </c>
      <c r="F93" s="17"/>
      <c r="I93" s="17" t="s">
        <v>633</v>
      </c>
      <c r="J93" s="17"/>
      <c r="K93" s="19"/>
      <c r="L93" s="19" t="n">
        <f aca="false">J93*K93</f>
        <v>0</v>
      </c>
      <c r="M93" s="17"/>
    </row>
    <row r="94" customFormat="false" ht="15" hidden="false" customHeight="false" outlineLevel="0" collapsed="false">
      <c r="B94" s="17" t="s">
        <v>240</v>
      </c>
      <c r="C94" s="17" t="n">
        <v>1</v>
      </c>
      <c r="D94" s="19"/>
      <c r="E94" s="19" t="n">
        <f aca="false">C94*D94</f>
        <v>0</v>
      </c>
      <c r="F94" s="17"/>
      <c r="I94" s="17" t="s">
        <v>240</v>
      </c>
      <c r="J94" s="17" t="n">
        <v>1</v>
      </c>
      <c r="K94" s="19"/>
      <c r="L94" s="19" t="n">
        <f aca="false">J94*K94</f>
        <v>0</v>
      </c>
      <c r="M94" s="17"/>
    </row>
    <row r="95" customFormat="false" ht="15" hidden="false" customHeight="false" outlineLevel="0" collapsed="false">
      <c r="B95" s="17" t="s">
        <v>186</v>
      </c>
      <c r="C95" s="17" t="n">
        <v>2</v>
      </c>
      <c r="D95" s="19"/>
      <c r="E95" s="19" t="n">
        <f aca="false">C95*D95</f>
        <v>0</v>
      </c>
      <c r="F95" s="17"/>
      <c r="I95" s="17" t="s">
        <v>186</v>
      </c>
      <c r="J95" s="17" t="n">
        <v>2</v>
      </c>
      <c r="K95" s="19"/>
      <c r="L95" s="19" t="n">
        <f aca="false">J95*K95</f>
        <v>0</v>
      </c>
      <c r="M95" s="17"/>
    </row>
    <row r="96" customFormat="false" ht="15" hidden="false" customHeight="false" outlineLevel="0" collapsed="false">
      <c r="B96" s="17" t="s">
        <v>173</v>
      </c>
      <c r="C96" s="17" t="n">
        <v>2</v>
      </c>
      <c r="D96" s="19"/>
      <c r="E96" s="19" t="n">
        <f aca="false">C96*D96</f>
        <v>0</v>
      </c>
      <c r="F96" s="17"/>
      <c r="I96" s="17" t="s">
        <v>173</v>
      </c>
      <c r="J96" s="17" t="n">
        <v>2</v>
      </c>
      <c r="K96" s="19"/>
      <c r="L96" s="19" t="n">
        <f aca="false">J96*K96</f>
        <v>0</v>
      </c>
      <c r="M96" s="17"/>
    </row>
    <row r="97" customFormat="false" ht="15" hidden="false" customHeight="false" outlineLevel="0" collapsed="false">
      <c r="B97" s="17" t="s">
        <v>111</v>
      </c>
      <c r="C97" s="17" t="n">
        <v>1</v>
      </c>
      <c r="D97" s="19"/>
      <c r="E97" s="19" t="n">
        <f aca="false">C97*D97</f>
        <v>0</v>
      </c>
      <c r="F97" s="17"/>
      <c r="I97" s="17" t="s">
        <v>111</v>
      </c>
      <c r="J97" s="17" t="n">
        <v>1</v>
      </c>
      <c r="K97" s="19"/>
      <c r="L97" s="19" t="n">
        <f aca="false">J97*K97</f>
        <v>0</v>
      </c>
      <c r="M97" s="17"/>
    </row>
    <row r="98" customFormat="false" ht="15" hidden="false" customHeight="false" outlineLevel="0" collapsed="false">
      <c r="B98" s="17" t="s">
        <v>624</v>
      </c>
      <c r="C98" s="17" t="n">
        <v>1</v>
      </c>
      <c r="D98" s="19"/>
      <c r="E98" s="19" t="n">
        <f aca="false">C98*D98</f>
        <v>0</v>
      </c>
      <c r="F98" s="17"/>
      <c r="I98" s="17" t="s">
        <v>624</v>
      </c>
      <c r="J98" s="17" t="n">
        <v>1</v>
      </c>
      <c r="K98" s="19"/>
      <c r="L98" s="19" t="n">
        <f aca="false">J98*K98</f>
        <v>0</v>
      </c>
      <c r="M98" s="17"/>
    </row>
    <row r="99" customFormat="false" ht="15" hidden="false" customHeight="false" outlineLevel="0" collapsed="false">
      <c r="B99" s="17" t="s">
        <v>625</v>
      </c>
      <c r="C99" s="17" t="n">
        <v>1</v>
      </c>
      <c r="D99" s="19"/>
      <c r="E99" s="19" t="n">
        <f aca="false">C99*D99</f>
        <v>0</v>
      </c>
      <c r="F99" s="17"/>
      <c r="I99" s="17" t="s">
        <v>625</v>
      </c>
      <c r="J99" s="17" t="n">
        <v>1</v>
      </c>
      <c r="K99" s="19"/>
      <c r="L99" s="19" t="n">
        <f aca="false">J99*K99</f>
        <v>0</v>
      </c>
      <c r="M99" s="17"/>
    </row>
    <row r="100" customFormat="false" ht="15" hidden="false" customHeight="false" outlineLevel="0" collapsed="false">
      <c r="B100" s="17"/>
      <c r="C100" s="17"/>
      <c r="D100" s="19"/>
      <c r="E100" s="19"/>
      <c r="F100" s="17"/>
      <c r="I100" s="17"/>
      <c r="J100" s="17"/>
      <c r="K100" s="19"/>
      <c r="L100" s="19"/>
      <c r="M100" s="17"/>
    </row>
    <row r="101" customFormat="false" ht="15" hidden="false" customHeight="false" outlineLevel="0" collapsed="false">
      <c r="B101" s="128" t="s">
        <v>303</v>
      </c>
      <c r="C101" s="128"/>
      <c r="D101" s="128"/>
      <c r="E101" s="22" t="n">
        <f aca="false">SUM(E92:E100)</f>
        <v>0</v>
      </c>
      <c r="F101" s="17"/>
      <c r="I101" s="128" t="s">
        <v>303</v>
      </c>
      <c r="J101" s="128"/>
      <c r="K101" s="128"/>
      <c r="L101" s="22" t="n">
        <f aca="false">SUM(L92:L100)</f>
        <v>0</v>
      </c>
      <c r="M101" s="17"/>
    </row>
    <row r="102" customFormat="false" ht="15" hidden="false" customHeight="false" outlineLevel="0" collapsed="false">
      <c r="B102" s="17"/>
      <c r="C102" s="17"/>
      <c r="D102" s="19"/>
      <c r="E102" s="19"/>
      <c r="F102" s="17"/>
      <c r="I102" s="17"/>
      <c r="J102" s="17"/>
      <c r="K102" s="19"/>
      <c r="L102" s="19"/>
      <c r="M102" s="17"/>
    </row>
    <row r="103" customFormat="false" ht="15" hidden="false" customHeight="false" outlineLevel="0" collapsed="false">
      <c r="B103" s="17"/>
      <c r="C103" s="17"/>
      <c r="D103" s="19"/>
      <c r="E103" s="19"/>
      <c r="F103" s="17"/>
      <c r="I103" s="17"/>
      <c r="J103" s="17"/>
      <c r="K103" s="19"/>
      <c r="L103" s="19"/>
      <c r="M103" s="17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I51" activeCellId="0" sqref="I51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287" t="s">
        <v>0</v>
      </c>
      <c r="B1" s="287"/>
      <c r="C1" s="287"/>
      <c r="F1" s="287" t="s">
        <v>1</v>
      </c>
      <c r="G1" s="287"/>
      <c r="H1" s="287"/>
      <c r="K1" s="287" t="s">
        <v>18</v>
      </c>
      <c r="L1" s="287"/>
      <c r="M1" s="287"/>
      <c r="O1" s="287" t="s">
        <v>668</v>
      </c>
      <c r="P1" s="287"/>
      <c r="Q1" s="287"/>
    </row>
    <row r="2" customFormat="false" ht="15" hidden="false" customHeight="false" outlineLevel="0" collapsed="false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customFormat="false" ht="27" hidden="false" customHeight="false" outlineLevel="0" collapsed="false">
      <c r="B3" s="289"/>
      <c r="G3" s="289"/>
      <c r="L3" s="289"/>
      <c r="P3" s="289"/>
    </row>
    <row r="4" customFormat="false" ht="15" hidden="false" customHeight="false" outlineLevel="0" collapsed="false">
      <c r="A4" s="5" t="s">
        <v>693</v>
      </c>
      <c r="B4" s="53" t="s">
        <v>669</v>
      </c>
      <c r="C4" s="53"/>
      <c r="F4" s="5" t="s">
        <v>693</v>
      </c>
      <c r="G4" s="53" t="s">
        <v>669</v>
      </c>
      <c r="H4" s="53"/>
      <c r="K4" s="5" t="s">
        <v>693</v>
      </c>
      <c r="L4" s="53" t="s">
        <v>669</v>
      </c>
      <c r="M4" s="53"/>
      <c r="O4" s="5" t="s">
        <v>815</v>
      </c>
      <c r="P4" s="53" t="s">
        <v>244</v>
      </c>
      <c r="Q4" s="53" t="s">
        <v>303</v>
      </c>
    </row>
    <row r="5" customFormat="false" ht="15" hidden="false" customHeight="false" outlineLevel="0" collapsed="false">
      <c r="A5" s="17"/>
      <c r="B5" s="304"/>
      <c r="C5" s="17"/>
      <c r="F5" s="17"/>
      <c r="G5" s="304"/>
      <c r="H5" s="86"/>
      <c r="K5" s="86"/>
      <c r="L5" s="304"/>
      <c r="M5" s="17"/>
      <c r="O5" s="86" t="s">
        <v>691</v>
      </c>
      <c r="P5" s="304" t="n">
        <v>85</v>
      </c>
      <c r="Q5" s="17" t="n">
        <v>58.33</v>
      </c>
    </row>
    <row r="6" customFormat="false" ht="15" hidden="false" customHeight="false" outlineLevel="0" collapsed="false">
      <c r="A6" s="17"/>
      <c r="B6" s="304"/>
      <c r="C6" s="17"/>
      <c r="F6" s="17"/>
      <c r="G6" s="304"/>
      <c r="H6" s="17"/>
      <c r="K6" s="17"/>
      <c r="L6" s="304"/>
      <c r="M6" s="17"/>
      <c r="O6" s="17" t="s">
        <v>816</v>
      </c>
      <c r="P6" s="304"/>
      <c r="Q6" s="17" t="n">
        <v>58.33</v>
      </c>
    </row>
    <row r="7" customFormat="false" ht="15" hidden="false" customHeight="false" outlineLevel="0" collapsed="false">
      <c r="A7" s="17"/>
      <c r="B7" s="307"/>
      <c r="C7" s="17"/>
      <c r="F7" s="17"/>
      <c r="G7" s="307"/>
      <c r="H7" s="17"/>
      <c r="K7" s="17"/>
      <c r="L7" s="307"/>
      <c r="M7" s="17"/>
      <c r="O7" s="17" t="s">
        <v>607</v>
      </c>
      <c r="P7" s="307"/>
      <c r="Q7" s="17" t="n">
        <v>46.66</v>
      </c>
    </row>
    <row r="8" customFormat="false" ht="15" hidden="false" customHeight="false" outlineLevel="0" collapsed="false">
      <c r="A8" s="17"/>
      <c r="B8" s="304"/>
      <c r="C8" s="17"/>
      <c r="F8" s="17"/>
      <c r="G8" s="304"/>
      <c r="H8" s="17"/>
      <c r="K8" s="17"/>
      <c r="L8" s="304"/>
      <c r="M8" s="17"/>
      <c r="O8" s="17"/>
      <c r="P8" s="304"/>
      <c r="Q8" s="17"/>
    </row>
    <row r="9" customFormat="false" ht="15" hidden="false" customHeight="false" outlineLevel="0" collapsed="false">
      <c r="A9" s="17"/>
      <c r="B9" s="307"/>
      <c r="C9" s="17"/>
      <c r="F9" s="17"/>
      <c r="G9" s="307"/>
      <c r="H9" s="17"/>
      <c r="K9" s="17"/>
      <c r="L9" s="307"/>
      <c r="M9" s="17"/>
      <c r="O9" s="17"/>
      <c r="P9" s="307"/>
      <c r="Q9" s="17"/>
    </row>
    <row r="10" customFormat="false" ht="15" hidden="false" customHeight="false" outlineLevel="0" collapsed="false">
      <c r="A10" s="17"/>
      <c r="B10" s="304"/>
      <c r="C10" s="17"/>
      <c r="F10" s="17"/>
      <c r="G10" s="304"/>
      <c r="H10" s="17"/>
      <c r="K10" s="17"/>
      <c r="L10" s="304"/>
      <c r="M10" s="17"/>
      <c r="O10" s="17"/>
      <c r="P10" s="304"/>
      <c r="Q10" s="17"/>
    </row>
    <row r="11" customFormat="false" ht="15" hidden="false" customHeight="false" outlineLevel="0" collapsed="false">
      <c r="A11" s="17"/>
      <c r="B11" s="307"/>
      <c r="C11" s="17"/>
      <c r="F11" s="17"/>
      <c r="G11" s="307"/>
      <c r="H11" s="17"/>
      <c r="K11" s="17"/>
      <c r="L11" s="307"/>
      <c r="M11" s="17"/>
      <c r="O11" s="17"/>
      <c r="P11" s="307"/>
      <c r="Q11" s="17"/>
    </row>
    <row r="12" customFormat="false" ht="15" hidden="false" customHeight="false" outlineLevel="0" collapsed="false">
      <c r="A12" s="17"/>
      <c r="B12" s="304"/>
      <c r="C12" s="17"/>
      <c r="F12" s="17"/>
      <c r="G12" s="304"/>
      <c r="H12" s="17"/>
      <c r="K12" s="17"/>
      <c r="L12" s="304"/>
      <c r="M12" s="17"/>
      <c r="O12" s="17"/>
      <c r="P12" s="304"/>
      <c r="Q12" s="17"/>
    </row>
    <row r="13" customFormat="false" ht="15" hidden="false" customHeight="false" outlineLevel="0" collapsed="false">
      <c r="A13" s="17"/>
      <c r="B13" s="304"/>
      <c r="C13" s="17"/>
      <c r="F13" s="17"/>
      <c r="G13" s="304"/>
      <c r="H13" s="17"/>
      <c r="K13" s="17"/>
      <c r="L13" s="304"/>
      <c r="M13" s="17"/>
      <c r="O13" s="17"/>
      <c r="P13" s="307"/>
      <c r="Q13" s="17"/>
    </row>
    <row r="14" customFormat="false" ht="15" hidden="false" customHeight="false" outlineLevel="0" collapsed="false">
      <c r="A14" s="17"/>
      <c r="B14" s="307"/>
      <c r="C14" s="17"/>
      <c r="F14" s="17"/>
      <c r="G14" s="307"/>
      <c r="H14" s="17"/>
      <c r="K14" s="17"/>
      <c r="L14" s="307"/>
      <c r="M14" s="17"/>
      <c r="O14" s="17"/>
      <c r="P14" s="17"/>
      <c r="Q14" s="17"/>
    </row>
    <row r="15" customFormat="false" ht="15" hidden="false" customHeight="false" outlineLevel="0" collapsed="false">
      <c r="A15" s="17"/>
      <c r="B15" s="19"/>
      <c r="C15" s="17"/>
      <c r="F15" s="17"/>
      <c r="G15" s="304"/>
      <c r="H15" s="17"/>
      <c r="K15" s="17"/>
      <c r="L15" s="19"/>
      <c r="M15" s="17"/>
      <c r="O15" s="17"/>
      <c r="P15" s="19"/>
      <c r="Q15" s="17"/>
    </row>
    <row r="16" customFormat="false" ht="15" hidden="false" customHeight="false" outlineLevel="0" collapsed="false">
      <c r="A16" s="17"/>
      <c r="B16" s="19"/>
      <c r="C16" s="17"/>
      <c r="F16" s="17"/>
      <c r="G16" s="19"/>
      <c r="H16" s="17"/>
      <c r="K16" s="17"/>
      <c r="L16" s="19"/>
      <c r="M16" s="17"/>
      <c r="O16" s="17"/>
      <c r="P16" s="19"/>
      <c r="Q16" s="17"/>
    </row>
    <row r="17" customFormat="false" ht="15" hidden="false" customHeight="false" outlineLevel="0" collapsed="false">
      <c r="A17" s="17"/>
      <c r="B17" s="19"/>
      <c r="C17" s="17"/>
      <c r="F17" s="17"/>
      <c r="G17" s="19"/>
      <c r="H17" s="17"/>
      <c r="K17" s="17"/>
      <c r="L17" s="19"/>
      <c r="M17" s="17"/>
      <c r="O17" s="17"/>
      <c r="P17" s="19"/>
      <c r="Q17" s="17"/>
    </row>
    <row r="18" customFormat="false" ht="15" hidden="false" customHeight="false" outlineLevel="0" collapsed="false">
      <c r="A18" s="17"/>
      <c r="B18" s="19"/>
      <c r="C18" s="17"/>
      <c r="F18" s="17"/>
      <c r="G18" s="19"/>
      <c r="H18" s="17"/>
      <c r="K18" s="17"/>
      <c r="L18" s="19"/>
      <c r="M18" s="17"/>
      <c r="O18" s="17" t="s">
        <v>817</v>
      </c>
      <c r="P18" s="19"/>
      <c r="Q18" s="17" t="n">
        <f aca="false">SUM(Q5:Q17)</f>
        <v>163.32</v>
      </c>
    </row>
    <row r="22" customFormat="false" ht="15" hidden="false" customHeight="true" outlineLevel="0" collapsed="false">
      <c r="A22" s="287" t="s">
        <v>130</v>
      </c>
      <c r="B22" s="287"/>
      <c r="C22" s="287"/>
      <c r="F22" s="287" t="s">
        <v>21</v>
      </c>
      <c r="G22" s="287"/>
      <c r="H22" s="287"/>
      <c r="K22" s="287" t="s">
        <v>74</v>
      </c>
      <c r="L22" s="287"/>
      <c r="M22" s="287"/>
      <c r="O22" s="287" t="s">
        <v>75</v>
      </c>
      <c r="P22" s="287"/>
      <c r="Q22" s="287"/>
    </row>
    <row r="23" customFormat="false" ht="15" hidden="false" customHeight="true" outlineLevel="0" collapsed="false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customFormat="false" ht="27" hidden="false" customHeight="false" outlineLevel="0" collapsed="false">
      <c r="B24" s="289"/>
      <c r="G24" s="289"/>
      <c r="L24" s="289"/>
      <c r="P24" s="289"/>
    </row>
    <row r="25" customFormat="false" ht="15" hidden="false" customHeight="false" outlineLevel="0" collapsed="false">
      <c r="A25" s="5" t="s">
        <v>693</v>
      </c>
      <c r="B25" s="53" t="s">
        <v>818</v>
      </c>
      <c r="C25" s="53"/>
      <c r="F25" s="5" t="s">
        <v>693</v>
      </c>
      <c r="G25" s="53" t="s">
        <v>669</v>
      </c>
      <c r="H25" s="53"/>
      <c r="K25" s="5" t="s">
        <v>693</v>
      </c>
      <c r="L25" s="53" t="s">
        <v>669</v>
      </c>
      <c r="M25" s="53"/>
      <c r="O25" s="5" t="s">
        <v>693</v>
      </c>
      <c r="P25" s="53" t="s">
        <v>669</v>
      </c>
      <c r="Q25" s="53"/>
    </row>
    <row r="26" customFormat="false" ht="15" hidden="false" customHeight="false" outlineLevel="0" collapsed="false">
      <c r="A26" s="86" t="s">
        <v>691</v>
      </c>
      <c r="B26" s="304"/>
      <c r="C26" s="17" t="n">
        <v>165</v>
      </c>
      <c r="F26" s="17" t="s">
        <v>819</v>
      </c>
      <c r="G26" s="304" t="n">
        <v>300</v>
      </c>
      <c r="H26" s="17" t="n">
        <v>1325</v>
      </c>
      <c r="K26" s="17" t="s">
        <v>607</v>
      </c>
      <c r="L26" s="304" t="n">
        <v>200</v>
      </c>
      <c r="M26" s="17"/>
      <c r="O26" s="17" t="s">
        <v>690</v>
      </c>
      <c r="P26" s="304" t="n">
        <v>125</v>
      </c>
      <c r="Q26" s="17"/>
    </row>
    <row r="27" customFormat="false" ht="15" hidden="false" customHeight="false" outlineLevel="0" collapsed="false">
      <c r="A27" s="17" t="s">
        <v>816</v>
      </c>
      <c r="B27" s="304"/>
      <c r="C27" s="17" t="n">
        <v>200</v>
      </c>
      <c r="F27" s="17" t="s">
        <v>690</v>
      </c>
      <c r="G27" s="304" t="n">
        <v>100</v>
      </c>
      <c r="H27" s="17"/>
      <c r="K27" s="17" t="s">
        <v>820</v>
      </c>
      <c r="L27" s="304" t="n">
        <v>8.76</v>
      </c>
      <c r="M27" s="17"/>
      <c r="O27" s="17" t="s">
        <v>821</v>
      </c>
      <c r="P27" s="304" t="n">
        <v>250</v>
      </c>
      <c r="Q27" s="17"/>
    </row>
    <row r="28" customFormat="false" ht="15" hidden="false" customHeight="false" outlineLevel="0" collapsed="false">
      <c r="A28" s="17" t="s">
        <v>607</v>
      </c>
      <c r="B28" s="307"/>
      <c r="C28" s="17" t="n">
        <v>300</v>
      </c>
      <c r="F28" s="17" t="s">
        <v>819</v>
      </c>
      <c r="G28" s="307" t="n">
        <v>400</v>
      </c>
      <c r="H28" s="17"/>
      <c r="K28" s="17" t="s">
        <v>607</v>
      </c>
      <c r="L28" s="307" t="n">
        <v>520</v>
      </c>
      <c r="M28" s="17"/>
      <c r="O28" s="17" t="s">
        <v>690</v>
      </c>
      <c r="P28" s="307" t="n">
        <v>125</v>
      </c>
      <c r="Q28" s="17"/>
    </row>
    <row r="29" customFormat="false" ht="15" hidden="false" customHeight="false" outlineLevel="0" collapsed="false">
      <c r="A29" s="17"/>
      <c r="B29" s="304"/>
      <c r="C29" s="17"/>
      <c r="F29" s="17" t="s">
        <v>690</v>
      </c>
      <c r="G29" s="304" t="n">
        <v>150</v>
      </c>
      <c r="H29" s="17"/>
      <c r="K29" s="17" t="s">
        <v>690</v>
      </c>
      <c r="L29" s="304" t="n">
        <v>241.26</v>
      </c>
      <c r="M29" s="17"/>
      <c r="O29" s="17" t="s">
        <v>821</v>
      </c>
      <c r="P29" s="304" t="n">
        <v>450</v>
      </c>
      <c r="Q29" s="17"/>
    </row>
    <row r="30" customFormat="false" ht="15" hidden="false" customHeight="false" outlineLevel="0" collapsed="false">
      <c r="A30" s="17"/>
      <c r="B30" s="307"/>
      <c r="C30" s="17"/>
      <c r="F30" s="17"/>
      <c r="G30" s="307"/>
      <c r="H30" s="17"/>
      <c r="K30" s="17"/>
      <c r="L30" s="307"/>
      <c r="M30" s="17"/>
      <c r="O30" s="17"/>
      <c r="P30" s="307"/>
      <c r="Q30" s="17"/>
    </row>
    <row r="31" customFormat="false" ht="15" hidden="false" customHeight="false" outlineLevel="0" collapsed="false">
      <c r="A31" s="17"/>
      <c r="B31" s="304"/>
      <c r="C31" s="17"/>
      <c r="F31" s="17"/>
      <c r="G31" s="304"/>
      <c r="H31" s="17"/>
      <c r="K31" s="17"/>
      <c r="L31" s="304"/>
      <c r="M31" s="17"/>
      <c r="O31" s="17"/>
      <c r="P31" s="304"/>
      <c r="Q31" s="17"/>
    </row>
    <row r="32" customFormat="false" ht="15" hidden="false" customHeight="false" outlineLevel="0" collapsed="false">
      <c r="A32" s="17"/>
      <c r="B32" s="307"/>
      <c r="C32" s="17"/>
      <c r="F32" s="17"/>
      <c r="G32" s="307"/>
      <c r="H32" s="17"/>
      <c r="K32" s="17"/>
      <c r="L32" s="307"/>
      <c r="M32" s="17"/>
      <c r="O32" s="17"/>
      <c r="P32" s="307"/>
      <c r="Q32" s="17"/>
    </row>
    <row r="33" customFormat="false" ht="15" hidden="false" customHeight="false" outlineLevel="0" collapsed="false">
      <c r="A33" s="17"/>
      <c r="B33" s="304"/>
      <c r="C33" s="17"/>
      <c r="F33" s="17"/>
      <c r="G33" s="304"/>
      <c r="H33" s="17"/>
      <c r="K33" s="17"/>
      <c r="L33" s="304"/>
      <c r="M33" s="17"/>
      <c r="O33" s="17"/>
      <c r="P33" s="304"/>
      <c r="Q33" s="17"/>
    </row>
    <row r="34" customFormat="false" ht="15" hidden="false" customHeight="false" outlineLevel="0" collapsed="false">
      <c r="A34" s="17"/>
      <c r="B34" s="304"/>
      <c r="C34" s="17"/>
      <c r="F34" s="17"/>
      <c r="G34" s="304"/>
      <c r="H34" s="17"/>
      <c r="K34" s="17"/>
      <c r="L34" s="304"/>
      <c r="M34" s="17"/>
      <c r="O34" s="17"/>
      <c r="P34" s="304"/>
      <c r="Q34" s="17"/>
    </row>
    <row r="35" customFormat="false" ht="15" hidden="false" customHeight="false" outlineLevel="0" collapsed="false">
      <c r="A35" s="17"/>
      <c r="B35" s="307"/>
      <c r="C35" s="17"/>
      <c r="F35" s="17"/>
      <c r="G35" s="307"/>
      <c r="H35" s="17"/>
      <c r="K35" s="17"/>
      <c r="L35" s="307"/>
      <c r="M35" s="17"/>
      <c r="O35" s="17"/>
      <c r="P35" s="307"/>
      <c r="Q35" s="17"/>
    </row>
    <row r="36" customFormat="false" ht="15" hidden="false" customHeight="false" outlineLevel="0" collapsed="false">
      <c r="A36" s="17"/>
      <c r="B36" s="19"/>
      <c r="C36" s="17"/>
      <c r="F36" s="17"/>
      <c r="G36" s="19"/>
      <c r="H36" s="17"/>
      <c r="K36" s="17"/>
      <c r="L36" s="19"/>
      <c r="M36" s="17"/>
      <c r="O36" s="17"/>
      <c r="P36" s="19"/>
      <c r="Q36" s="17"/>
    </row>
    <row r="37" customFormat="false" ht="15" hidden="false" customHeight="false" outlineLevel="0" collapsed="false">
      <c r="A37" s="17"/>
      <c r="B37" s="19"/>
      <c r="C37" s="17"/>
      <c r="F37" s="17"/>
      <c r="G37" s="19"/>
      <c r="H37" s="17"/>
      <c r="K37" s="17"/>
      <c r="L37" s="19"/>
      <c r="M37" s="17"/>
      <c r="O37" s="17"/>
      <c r="P37" s="19"/>
      <c r="Q37" s="17"/>
    </row>
    <row r="38" customFormat="false" ht="15" hidden="false" customHeight="false" outlineLevel="0" collapsed="false">
      <c r="A38" s="17"/>
      <c r="B38" s="19"/>
      <c r="C38" s="17"/>
      <c r="F38" s="17"/>
      <c r="G38" s="19"/>
      <c r="H38" s="17"/>
      <c r="K38" s="17"/>
      <c r="L38" s="19"/>
      <c r="M38" s="17"/>
      <c r="O38" s="17"/>
      <c r="P38" s="19"/>
      <c r="Q38" s="17"/>
    </row>
    <row r="39" customFormat="false" ht="15" hidden="false" customHeight="false" outlineLevel="0" collapsed="false">
      <c r="A39" s="17" t="s">
        <v>303</v>
      </c>
      <c r="B39" s="19" t="n">
        <v>665</v>
      </c>
      <c r="C39" s="19" t="n">
        <f aca="false">SUM(C26:C38)</f>
        <v>665</v>
      </c>
      <c r="F39" s="17" t="s">
        <v>303</v>
      </c>
      <c r="G39" s="19" t="n">
        <f aca="false">SUM(G26:G38)</f>
        <v>950</v>
      </c>
      <c r="H39" s="17"/>
      <c r="K39" s="17" t="s">
        <v>303</v>
      </c>
      <c r="L39" s="19" t="n">
        <f aca="false">SUM(L26:L38)</f>
        <v>970.02</v>
      </c>
      <c r="M39" s="17"/>
      <c r="O39" s="17" t="s">
        <v>303</v>
      </c>
      <c r="P39" s="19" t="n">
        <f aca="false">SUM(P26:P38)</f>
        <v>950</v>
      </c>
      <c r="Q39" s="17"/>
    </row>
    <row r="42" customFormat="false" ht="15" hidden="false" customHeight="false" outlineLevel="0" collapsed="false">
      <c r="A42" s="287" t="s">
        <v>97</v>
      </c>
      <c r="B42" s="287"/>
      <c r="C42" s="287"/>
      <c r="F42" s="287" t="s">
        <v>167</v>
      </c>
      <c r="G42" s="287"/>
      <c r="H42" s="287"/>
      <c r="K42" s="287" t="s">
        <v>102</v>
      </c>
      <c r="L42" s="287"/>
      <c r="M42" s="287"/>
      <c r="O42" s="287" t="s">
        <v>203</v>
      </c>
      <c r="P42" s="287"/>
      <c r="Q42" s="287"/>
    </row>
    <row r="43" customFormat="false" ht="15" hidden="false" customHeight="false" outlineLevel="0" collapsed="false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customFormat="false" ht="27" hidden="false" customHeight="false" outlineLevel="0" collapsed="false">
      <c r="B44" s="289"/>
      <c r="G44" s="289"/>
      <c r="L44" s="289"/>
      <c r="P44" s="289"/>
    </row>
    <row r="45" customFormat="false" ht="15" hidden="false" customHeight="false" outlineLevel="0" collapsed="false">
      <c r="A45" s="5" t="s">
        <v>693</v>
      </c>
      <c r="B45" s="53" t="s">
        <v>669</v>
      </c>
      <c r="C45" s="53"/>
      <c r="F45" s="5" t="s">
        <v>693</v>
      </c>
      <c r="G45" s="53" t="s">
        <v>669</v>
      </c>
      <c r="H45" s="53"/>
      <c r="K45" s="5" t="s">
        <v>693</v>
      </c>
      <c r="L45" s="53" t="s">
        <v>669</v>
      </c>
      <c r="M45" s="53"/>
      <c r="O45" s="5" t="s">
        <v>693</v>
      </c>
      <c r="P45" s="53" t="s">
        <v>669</v>
      </c>
      <c r="Q45" s="53" t="s">
        <v>822</v>
      </c>
    </row>
    <row r="46" customFormat="false" ht="15" hidden="false" customHeight="false" outlineLevel="0" collapsed="false">
      <c r="A46" s="17" t="s">
        <v>111</v>
      </c>
      <c r="B46" s="304" t="n">
        <v>300</v>
      </c>
      <c r="C46" s="17"/>
      <c r="F46" s="17" t="s">
        <v>823</v>
      </c>
      <c r="G46" s="304" t="n">
        <v>200</v>
      </c>
      <c r="H46" s="17"/>
      <c r="K46" s="17" t="s">
        <v>824</v>
      </c>
      <c r="L46" s="304" t="n">
        <v>365</v>
      </c>
      <c r="M46" s="17"/>
      <c r="O46" s="17" t="s">
        <v>825</v>
      </c>
      <c r="P46" s="304" t="n">
        <v>300</v>
      </c>
      <c r="Q46" s="17"/>
    </row>
    <row r="47" customFormat="false" ht="15" hidden="false" customHeight="false" outlineLevel="0" collapsed="false">
      <c r="A47" s="17" t="s">
        <v>772</v>
      </c>
      <c r="B47" s="304" t="n">
        <v>250</v>
      </c>
      <c r="C47" s="17"/>
      <c r="F47" s="17" t="s">
        <v>826</v>
      </c>
      <c r="G47" s="304" t="n">
        <v>100</v>
      </c>
      <c r="H47" s="17"/>
      <c r="K47" s="17" t="s">
        <v>827</v>
      </c>
      <c r="L47" s="304" t="n">
        <v>300</v>
      </c>
      <c r="M47" s="17"/>
      <c r="O47" s="17" t="s">
        <v>828</v>
      </c>
      <c r="P47" s="304" t="n">
        <v>340</v>
      </c>
      <c r="Q47" s="17"/>
    </row>
    <row r="48" customFormat="false" ht="15" hidden="false" customHeight="false" outlineLevel="0" collapsed="false">
      <c r="A48" s="17" t="s">
        <v>111</v>
      </c>
      <c r="B48" s="307" t="n">
        <v>400</v>
      </c>
      <c r="C48" s="17"/>
      <c r="F48" s="17" t="s">
        <v>829</v>
      </c>
      <c r="G48" s="307" t="n">
        <v>450</v>
      </c>
      <c r="H48" s="17"/>
      <c r="K48" s="17" t="s">
        <v>830</v>
      </c>
      <c r="L48" s="307" t="n">
        <v>250</v>
      </c>
      <c r="M48" s="17"/>
      <c r="O48" s="17" t="s">
        <v>831</v>
      </c>
      <c r="P48" s="307" t="n">
        <v>250</v>
      </c>
      <c r="Q48" s="17" t="n">
        <v>54</v>
      </c>
    </row>
    <row r="49" customFormat="false" ht="15" hidden="false" customHeight="false" outlineLevel="0" collapsed="false">
      <c r="A49" s="17"/>
      <c r="B49" s="304"/>
      <c r="C49" s="17"/>
      <c r="F49" s="17" t="s">
        <v>832</v>
      </c>
      <c r="G49" s="304" t="n">
        <v>141.26</v>
      </c>
      <c r="H49" s="17"/>
      <c r="K49" s="17"/>
      <c r="L49" s="304"/>
      <c r="M49" s="17"/>
      <c r="O49" s="17"/>
      <c r="P49" s="304"/>
      <c r="Q49" s="17"/>
    </row>
    <row r="50" customFormat="false" ht="15" hidden="false" customHeight="false" outlineLevel="0" collapsed="false">
      <c r="A50" s="17"/>
      <c r="B50" s="307"/>
      <c r="C50" s="17"/>
      <c r="F50" s="17" t="s">
        <v>833</v>
      </c>
      <c r="G50" s="307" t="n">
        <v>58.74</v>
      </c>
      <c r="H50" s="17"/>
      <c r="K50" s="17"/>
      <c r="L50" s="307"/>
      <c r="M50" s="17"/>
      <c r="O50" s="17"/>
      <c r="P50" s="307"/>
      <c r="Q50" s="17"/>
    </row>
    <row r="51" customFormat="false" ht="15" hidden="false" customHeight="false" outlineLevel="0" collapsed="false">
      <c r="A51" s="17"/>
      <c r="B51" s="304"/>
      <c r="C51" s="17"/>
      <c r="F51" s="17"/>
      <c r="G51" s="304"/>
      <c r="H51" s="17"/>
      <c r="K51" s="17"/>
      <c r="L51" s="304"/>
      <c r="M51" s="17"/>
      <c r="O51" s="17"/>
      <c r="P51" s="304"/>
      <c r="Q51" s="17"/>
    </row>
    <row r="52" customFormat="false" ht="15" hidden="false" customHeight="false" outlineLevel="0" collapsed="false">
      <c r="A52" s="17"/>
      <c r="B52" s="307"/>
      <c r="C52" s="17"/>
      <c r="F52" s="17"/>
      <c r="G52" s="307"/>
      <c r="H52" s="17"/>
      <c r="K52" s="17"/>
      <c r="L52" s="307"/>
      <c r="M52" s="17"/>
      <c r="O52" s="17"/>
      <c r="P52" s="307"/>
      <c r="Q52" s="17"/>
    </row>
    <row r="53" customFormat="false" ht="15" hidden="false" customHeight="false" outlineLevel="0" collapsed="false">
      <c r="A53" s="17"/>
      <c r="B53" s="304"/>
      <c r="C53" s="17"/>
      <c r="F53" s="17"/>
      <c r="G53" s="304"/>
      <c r="H53" s="17"/>
      <c r="K53" s="17"/>
      <c r="L53" s="304"/>
      <c r="M53" s="17"/>
      <c r="O53" s="17"/>
      <c r="P53" s="304"/>
      <c r="Q53" s="17"/>
    </row>
    <row r="54" customFormat="false" ht="15" hidden="false" customHeight="false" outlineLevel="0" collapsed="false">
      <c r="A54" s="17"/>
      <c r="B54" s="304"/>
      <c r="C54" s="17"/>
      <c r="F54" s="17"/>
      <c r="G54" s="304"/>
      <c r="H54" s="17"/>
      <c r="K54" s="17"/>
      <c r="L54" s="304"/>
      <c r="M54" s="17"/>
      <c r="O54" s="17"/>
      <c r="P54" s="304"/>
      <c r="Q54" s="17"/>
    </row>
    <row r="55" customFormat="false" ht="15" hidden="false" customHeight="false" outlineLevel="0" collapsed="false">
      <c r="A55" s="17"/>
      <c r="B55" s="307"/>
      <c r="C55" s="17"/>
      <c r="F55" s="17"/>
      <c r="G55" s="307"/>
      <c r="H55" s="17"/>
      <c r="K55" s="17"/>
      <c r="L55" s="307"/>
      <c r="M55" s="17"/>
      <c r="O55" s="17"/>
      <c r="P55" s="307"/>
      <c r="Q55" s="17"/>
    </row>
    <row r="56" customFormat="false" ht="15" hidden="false" customHeight="false" outlineLevel="0" collapsed="false">
      <c r="A56" s="17"/>
      <c r="B56" s="19"/>
      <c r="C56" s="17"/>
      <c r="F56" s="17"/>
      <c r="G56" s="19"/>
      <c r="H56" s="17"/>
      <c r="K56" s="17"/>
      <c r="L56" s="19"/>
      <c r="M56" s="17"/>
      <c r="O56" s="17"/>
      <c r="P56" s="19"/>
      <c r="Q56" s="17"/>
    </row>
    <row r="57" customFormat="false" ht="15" hidden="false" customHeight="false" outlineLevel="0" collapsed="false">
      <c r="A57" s="17"/>
      <c r="B57" s="19"/>
      <c r="C57" s="17"/>
      <c r="F57" s="17"/>
      <c r="G57" s="19"/>
      <c r="H57" s="17"/>
      <c r="K57" s="17"/>
      <c r="L57" s="19"/>
      <c r="M57" s="17"/>
      <c r="O57" s="17"/>
      <c r="P57" s="19"/>
      <c r="Q57" s="17"/>
    </row>
    <row r="58" customFormat="false" ht="15" hidden="false" customHeight="false" outlineLevel="0" collapsed="false">
      <c r="A58" s="17"/>
      <c r="B58" s="19"/>
      <c r="C58" s="17"/>
      <c r="F58" s="17"/>
      <c r="G58" s="19"/>
      <c r="H58" s="17"/>
      <c r="K58" s="17"/>
      <c r="L58" s="19"/>
      <c r="M58" s="17"/>
      <c r="O58" s="17"/>
      <c r="P58" s="19"/>
      <c r="Q58" s="17"/>
    </row>
    <row r="59" customFormat="false" ht="15" hidden="false" customHeight="false" outlineLevel="0" collapsed="false">
      <c r="A59" s="17" t="s">
        <v>303</v>
      </c>
      <c r="B59" s="19" t="n">
        <f aca="false">SUM(B46:B58)</f>
        <v>950</v>
      </c>
      <c r="C59" s="17"/>
      <c r="F59" s="17" t="s">
        <v>303</v>
      </c>
      <c r="G59" s="19" t="n">
        <f aca="false">SUM(G46:G58)</f>
        <v>950</v>
      </c>
      <c r="H59" s="17"/>
      <c r="K59" s="17" t="s">
        <v>303</v>
      </c>
      <c r="L59" s="19" t="n">
        <f aca="false">SUM(L46:L58)</f>
        <v>915</v>
      </c>
      <c r="M59" s="17"/>
      <c r="O59" s="17" t="s">
        <v>303</v>
      </c>
      <c r="P59" s="19" t="n">
        <f aca="false">SUM(P46:P58)</f>
        <v>890</v>
      </c>
      <c r="Q59" s="17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7" activeCellId="0" sqref="J7"/>
    </sheetView>
  </sheetViews>
  <sheetFormatPr defaultColWidth="10.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0" t="s">
        <v>834</v>
      </c>
      <c r="I2" s="254" t="s">
        <v>835</v>
      </c>
      <c r="J2" s="254"/>
      <c r="K2" s="254"/>
    </row>
    <row r="3" customFormat="false" ht="15" hidden="false" customHeight="false" outlineLevel="0" collapsed="false">
      <c r="D3" s="310" t="s">
        <v>0</v>
      </c>
      <c r="E3" s="310"/>
      <c r="H3" s="311" t="s">
        <v>0</v>
      </c>
      <c r="I3" s="311"/>
      <c r="J3" s="311"/>
      <c r="K3" s="311"/>
      <c r="L3" s="311"/>
    </row>
    <row r="4" customFormat="false" ht="15" hidden="false" customHeight="false" outlineLevel="0" collapsed="false">
      <c r="D4" s="5" t="s">
        <v>836</v>
      </c>
      <c r="E4" s="5" t="s">
        <v>837</v>
      </c>
      <c r="F4" s="30"/>
      <c r="G4" s="30"/>
      <c r="H4" s="5" t="s">
        <v>228</v>
      </c>
      <c r="I4" s="5" t="s">
        <v>838</v>
      </c>
      <c r="J4" s="5" t="s">
        <v>8</v>
      </c>
      <c r="K4" s="5" t="s">
        <v>839</v>
      </c>
      <c r="L4" s="5"/>
    </row>
    <row r="5" customFormat="false" ht="15" hidden="false" customHeight="false" outlineLevel="0" collapsed="false">
      <c r="D5" s="312" t="s">
        <v>840</v>
      </c>
      <c r="E5" s="11" t="n">
        <f aca="false">mensualidades!G21</f>
        <v>560</v>
      </c>
      <c r="H5" s="17"/>
      <c r="I5" s="17" t="s">
        <v>841</v>
      </c>
      <c r="J5" s="18"/>
      <c r="K5" s="17"/>
      <c r="L5" s="17"/>
    </row>
    <row r="6" customFormat="false" ht="15" hidden="false" customHeight="false" outlineLevel="0" collapsed="false">
      <c r="D6" s="21" t="s">
        <v>842</v>
      </c>
      <c r="E6" s="19" t="n">
        <f aca="false">agripac!J55</f>
        <v>0</v>
      </c>
      <c r="H6" s="17"/>
      <c r="I6" s="17" t="s">
        <v>843</v>
      </c>
      <c r="J6" s="18" t="n">
        <v>800</v>
      </c>
      <c r="K6" s="17"/>
      <c r="L6" s="17"/>
    </row>
    <row r="7" customFormat="false" ht="15" hidden="false" customHeight="false" outlineLevel="0" collapsed="false">
      <c r="D7" s="21" t="s">
        <v>109</v>
      </c>
      <c r="E7" s="19" t="n">
        <f aca="false">'yupi '!I53</f>
        <v>295.6</v>
      </c>
      <c r="H7" s="17"/>
      <c r="I7" s="17" t="s">
        <v>844</v>
      </c>
      <c r="J7" s="18"/>
      <c r="K7" s="17"/>
      <c r="L7" s="17"/>
    </row>
    <row r="8" customFormat="false" ht="15" hidden="false" customHeight="false" outlineLevel="0" collapsed="false">
      <c r="D8" s="21" t="s">
        <v>238</v>
      </c>
      <c r="E8" s="19" t="n">
        <f aca="false">inpaecsa!I38</f>
        <v>247.5</v>
      </c>
      <c r="H8" s="17"/>
      <c r="I8" s="17" t="s">
        <v>845</v>
      </c>
      <c r="J8" s="18"/>
      <c r="K8" s="17"/>
      <c r="L8" s="17"/>
    </row>
    <row r="9" customFormat="false" ht="15" hidden="false" customHeight="false" outlineLevel="0" collapsed="false">
      <c r="D9" s="21" t="s">
        <v>846</v>
      </c>
      <c r="E9" s="19" t="n">
        <f aca="false">familia!J24</f>
        <v>8.5</v>
      </c>
      <c r="H9" s="17"/>
      <c r="I9" s="17" t="s">
        <v>847</v>
      </c>
      <c r="J9" s="18"/>
      <c r="K9" s="17"/>
      <c r="L9" s="17"/>
    </row>
    <row r="10" customFormat="false" ht="15" hidden="false" customHeight="false" outlineLevel="0" collapsed="false">
      <c r="D10" s="21" t="s">
        <v>848</v>
      </c>
      <c r="E10" s="19" t="n">
        <f aca="false">UNIVIAST!J24</f>
        <v>8.69999999999999</v>
      </c>
      <c r="H10" s="17"/>
      <c r="I10" s="17" t="s">
        <v>849</v>
      </c>
      <c r="J10" s="18"/>
      <c r="K10" s="17"/>
      <c r="L10" s="17"/>
    </row>
    <row r="11" customFormat="false" ht="15" hidden="false" customHeight="false" outlineLevel="0" collapsed="false">
      <c r="D11" s="21" t="s">
        <v>850</v>
      </c>
      <c r="E11" s="19" t="n">
        <f aca="false">holtrans!J15</f>
        <v>0</v>
      </c>
      <c r="H11" s="17"/>
      <c r="I11" s="17" t="s">
        <v>851</v>
      </c>
      <c r="J11" s="18" t="n">
        <v>241</v>
      </c>
      <c r="K11" s="17"/>
      <c r="L11" s="17"/>
    </row>
    <row r="12" customFormat="false" ht="15" hidden="false" customHeight="false" outlineLevel="0" collapsed="false">
      <c r="D12" s="21" t="s">
        <v>852</v>
      </c>
      <c r="E12" s="19" t="n">
        <f aca="false">nestle!I63</f>
        <v>429.05</v>
      </c>
      <c r="H12" s="17"/>
      <c r="I12" s="17" t="s">
        <v>853</v>
      </c>
      <c r="J12" s="18"/>
      <c r="K12" s="17"/>
      <c r="L12" s="17"/>
    </row>
    <row r="13" customFormat="false" ht="15" hidden="false" customHeight="false" outlineLevel="0" collapsed="false">
      <c r="D13" s="21" t="s">
        <v>854</v>
      </c>
      <c r="E13" s="19" t="n">
        <f aca="false">'detergente '!I17</f>
        <v>0</v>
      </c>
      <c r="H13" s="17"/>
      <c r="I13" s="17" t="s">
        <v>855</v>
      </c>
      <c r="J13" s="18"/>
      <c r="K13" s="17"/>
      <c r="L13" s="17"/>
    </row>
    <row r="14" customFormat="false" ht="15" hidden="false" customHeight="false" outlineLevel="0" collapsed="false">
      <c r="D14" s="21" t="s">
        <v>431</v>
      </c>
      <c r="E14" s="19" t="n">
        <f aca="false">PARAISO!J17</f>
        <v>8.8</v>
      </c>
      <c r="H14" s="17"/>
      <c r="I14" s="17" t="s">
        <v>796</v>
      </c>
      <c r="J14" s="18"/>
      <c r="K14" s="17"/>
      <c r="L14" s="17"/>
    </row>
    <row r="15" customFormat="false" ht="15" hidden="false" customHeight="false" outlineLevel="0" collapsed="false">
      <c r="D15" s="21" t="s">
        <v>856</v>
      </c>
      <c r="E15" s="19" t="n">
        <f aca="false">YOBEL!I19</f>
        <v>320.76</v>
      </c>
      <c r="H15" s="17"/>
      <c r="I15" s="17"/>
      <c r="J15" s="18"/>
      <c r="K15" s="17"/>
      <c r="L15" s="17"/>
    </row>
    <row r="16" customFormat="false" ht="15" hidden="false" customHeight="false" outlineLevel="0" collapsed="false">
      <c r="D16" s="21" t="s">
        <v>857</v>
      </c>
      <c r="E16" s="19" t="n">
        <f aca="false">aldia!K25</f>
        <v>7.62300000000005</v>
      </c>
      <c r="H16" s="17"/>
      <c r="I16" s="17"/>
      <c r="J16" s="18"/>
      <c r="K16" s="17"/>
      <c r="L16" s="17"/>
    </row>
    <row r="17" customFormat="false" ht="15" hidden="false" customHeight="false" outlineLevel="0" collapsed="false">
      <c r="D17" s="21" t="s">
        <v>858</v>
      </c>
      <c r="E17" s="19" t="n">
        <f aca="false">'plasticos Ester'!I28</f>
        <v>12</v>
      </c>
      <c r="H17" s="17"/>
      <c r="I17" s="17"/>
      <c r="J17" s="18"/>
      <c r="K17" s="17"/>
      <c r="L17" s="17"/>
    </row>
    <row r="18" customFormat="false" ht="15" hidden="false" customHeight="false" outlineLevel="0" collapsed="false">
      <c r="D18" s="21" t="s">
        <v>859</v>
      </c>
      <c r="E18" s="19" t="n">
        <f aca="false">sear!J26</f>
        <v>8.40000000000001</v>
      </c>
      <c r="H18" s="17"/>
      <c r="I18" s="17"/>
      <c r="J18" s="18"/>
      <c r="K18" s="17"/>
      <c r="L18" s="17"/>
    </row>
    <row r="19" customFormat="false" ht="15" hidden="false" customHeight="false" outlineLevel="0" collapsed="false">
      <c r="D19" s="21" t="s">
        <v>860</v>
      </c>
      <c r="E19" s="19" t="n">
        <f aca="false">'OTROS CLIENTES 2.'!J26</f>
        <v>18.2</v>
      </c>
      <c r="H19" s="17"/>
      <c r="I19" s="17"/>
      <c r="J19" s="18"/>
      <c r="K19" s="17"/>
      <c r="L19" s="17"/>
    </row>
    <row r="20" customFormat="false" ht="15" hidden="false" customHeight="false" outlineLevel="0" collapsed="false">
      <c r="D20" s="21" t="s">
        <v>861</v>
      </c>
      <c r="E20" s="19" t="n">
        <f aca="false">empetrans!J26</f>
        <v>0</v>
      </c>
      <c r="H20" s="17"/>
      <c r="I20" s="17"/>
      <c r="J20" s="18"/>
      <c r="K20" s="17"/>
      <c r="L20" s="17"/>
    </row>
    <row r="21" customFormat="false" ht="15" hidden="false" customHeight="false" outlineLevel="0" collapsed="false">
      <c r="D21" s="21" t="s">
        <v>862</v>
      </c>
      <c r="E21" s="19" t="n">
        <f aca="false">'Dream fig'!J26</f>
        <v>0</v>
      </c>
      <c r="H21" s="17"/>
      <c r="I21" s="17"/>
      <c r="J21" s="18"/>
      <c r="K21" s="17"/>
      <c r="L21" s="17"/>
    </row>
    <row r="22" customFormat="false" ht="15" hidden="false" customHeight="false" outlineLevel="0" collapsed="false">
      <c r="D22" s="21" t="s">
        <v>863</v>
      </c>
      <c r="E22" s="19"/>
      <c r="H22" s="17"/>
      <c r="I22" s="17"/>
      <c r="J22" s="18"/>
      <c r="K22" s="17"/>
      <c r="L22" s="17"/>
    </row>
    <row r="23" customFormat="false" ht="15" hidden="false" customHeight="false" outlineLevel="0" collapsed="false">
      <c r="D23" s="21" t="s">
        <v>864</v>
      </c>
      <c r="E23" s="19" t="n">
        <f aca="false">'Garaje '!E14</f>
        <v>300</v>
      </c>
      <c r="H23" s="17"/>
      <c r="I23" s="17"/>
      <c r="J23" s="18"/>
      <c r="K23" s="17"/>
      <c r="L23" s="17"/>
    </row>
    <row r="24" customFormat="false" ht="15" hidden="false" customHeight="false" outlineLevel="0" collapsed="false">
      <c r="D24" s="21" t="s">
        <v>865</v>
      </c>
      <c r="E24" s="19" t="n">
        <f aca="false">'MENSUAL MARIA MOYA '!B18</f>
        <v>100</v>
      </c>
      <c r="H24" s="17"/>
      <c r="I24" s="17"/>
      <c r="J24" s="18"/>
      <c r="K24" s="17"/>
      <c r="L24" s="17"/>
    </row>
    <row r="25" customFormat="false" ht="15" hidden="false" customHeight="false" outlineLevel="0" collapsed="false">
      <c r="D25" s="21" t="s">
        <v>866</v>
      </c>
      <c r="E25" s="19" t="n">
        <f aca="false">'RASTREO ICSSE'!B18</f>
        <v>473.85</v>
      </c>
      <c r="H25" s="17"/>
      <c r="I25" s="17"/>
      <c r="J25" s="18"/>
      <c r="K25" s="17"/>
      <c r="L25" s="17"/>
    </row>
    <row r="26" customFormat="false" ht="15" hidden="false" customHeight="false" outlineLevel="0" collapsed="false">
      <c r="D26" s="313" t="s">
        <v>867</v>
      </c>
      <c r="E26" s="19" t="n">
        <f aca="false">IESS!B18</f>
        <v>788.95</v>
      </c>
      <c r="H26" s="17"/>
      <c r="I26" s="17"/>
      <c r="J26" s="18"/>
      <c r="K26" s="17"/>
      <c r="L26" s="17"/>
    </row>
    <row r="27" customFormat="false" ht="15" hidden="false" customHeight="false" outlineLevel="0" collapsed="false">
      <c r="D27" s="313"/>
      <c r="E27" s="19"/>
      <c r="H27" s="17"/>
      <c r="I27" s="17"/>
      <c r="J27" s="18"/>
      <c r="K27" s="17"/>
      <c r="L27" s="17"/>
    </row>
    <row r="28" customFormat="false" ht="15" hidden="false" customHeight="false" outlineLevel="0" collapsed="false">
      <c r="D28" s="313"/>
      <c r="E28" s="19"/>
      <c r="H28" s="17"/>
      <c r="I28" s="17"/>
      <c r="J28" s="18"/>
      <c r="K28" s="17"/>
      <c r="L28" s="17"/>
    </row>
    <row r="29" customFormat="false" ht="15" hidden="false" customHeight="false" outlineLevel="0" collapsed="false">
      <c r="D29" s="313"/>
      <c r="E29" s="19"/>
      <c r="H29" s="17"/>
      <c r="I29" s="17"/>
      <c r="J29" s="18"/>
      <c r="K29" s="17"/>
      <c r="L29" s="17"/>
    </row>
    <row r="30" customFormat="false" ht="15" hidden="false" customHeight="false" outlineLevel="0" collapsed="false">
      <c r="D30" s="313"/>
      <c r="E30" s="19"/>
      <c r="H30" s="17"/>
      <c r="I30" s="17"/>
      <c r="J30" s="18"/>
      <c r="K30" s="17"/>
      <c r="L30" s="17"/>
    </row>
    <row r="31" customFormat="false" ht="15" hidden="false" customHeight="false" outlineLevel="0" collapsed="false">
      <c r="D31" s="313"/>
      <c r="E31" s="19"/>
      <c r="H31" s="17"/>
      <c r="I31" s="17"/>
      <c r="J31" s="18"/>
      <c r="K31" s="17"/>
      <c r="L31" s="17"/>
    </row>
    <row r="32" customFormat="false" ht="15" hidden="false" customHeight="false" outlineLevel="0" collapsed="false">
      <c r="D32" s="128" t="s">
        <v>509</v>
      </c>
      <c r="E32" s="314" t="n">
        <f aca="false">SUM(E5:E31)</f>
        <v>3587.933</v>
      </c>
      <c r="H32" s="17"/>
      <c r="I32" s="17"/>
      <c r="J32" s="315" t="n">
        <f aca="false">SUM(J5:J31)</f>
        <v>1041</v>
      </c>
      <c r="K32" s="17"/>
      <c r="L32" s="17"/>
    </row>
    <row r="33" customFormat="false" ht="15" hidden="false" customHeight="false" outlineLevel="0" collapsed="false">
      <c r="D33" s="128"/>
      <c r="E33" s="314"/>
      <c r="H33" s="316" t="s">
        <v>303</v>
      </c>
      <c r="I33" s="316"/>
      <c r="J33" s="315"/>
      <c r="K33" s="17"/>
      <c r="L33" s="17"/>
    </row>
    <row r="38" customFormat="false" ht="15" hidden="false" customHeight="false" outlineLevel="0" collapsed="false">
      <c r="D38" s="30" t="s">
        <v>835</v>
      </c>
      <c r="I38" s="254" t="s">
        <v>835</v>
      </c>
      <c r="J38" s="254"/>
      <c r="K38" s="254"/>
    </row>
    <row r="39" customFormat="false" ht="15" hidden="false" customHeight="false" outlineLevel="0" collapsed="false">
      <c r="D39" s="310" t="s">
        <v>1</v>
      </c>
      <c r="E39" s="310"/>
      <c r="H39" s="311" t="s">
        <v>1</v>
      </c>
      <c r="I39" s="311"/>
      <c r="J39" s="311"/>
      <c r="K39" s="311"/>
      <c r="L39" s="311"/>
    </row>
    <row r="40" customFormat="false" ht="15" hidden="false" customHeight="false" outlineLevel="0" collapsed="false">
      <c r="D40" s="53" t="s">
        <v>836</v>
      </c>
      <c r="E40" s="53" t="s">
        <v>837</v>
      </c>
      <c r="H40" s="317" t="s">
        <v>228</v>
      </c>
      <c r="I40" s="317" t="s">
        <v>838</v>
      </c>
      <c r="J40" s="317" t="s">
        <v>8</v>
      </c>
      <c r="K40" s="317" t="s">
        <v>839</v>
      </c>
      <c r="L40" s="317"/>
    </row>
    <row r="41" customFormat="false" ht="15" hidden="false" customHeight="false" outlineLevel="0" collapsed="false">
      <c r="D41" s="312" t="s">
        <v>840</v>
      </c>
      <c r="E41" s="11" t="n">
        <f aca="false">mensualidades!G21</f>
        <v>560</v>
      </c>
      <c r="H41" s="17"/>
      <c r="I41" s="17" t="s">
        <v>841</v>
      </c>
      <c r="J41" s="18" t="n">
        <v>140</v>
      </c>
      <c r="K41" s="17"/>
      <c r="L41" s="17"/>
    </row>
    <row r="42" customFormat="false" ht="15" hidden="false" customHeight="false" outlineLevel="0" collapsed="false">
      <c r="D42" s="21" t="s">
        <v>842</v>
      </c>
      <c r="E42" s="19" t="n">
        <f aca="false">agripac!V56</f>
        <v>0</v>
      </c>
      <c r="H42" s="17"/>
      <c r="I42" s="17" t="s">
        <v>843</v>
      </c>
      <c r="J42" s="18" t="n">
        <v>150</v>
      </c>
      <c r="K42" s="17"/>
      <c r="L42" s="17"/>
    </row>
    <row r="43" customFormat="false" ht="15" hidden="false" customHeight="false" outlineLevel="0" collapsed="false">
      <c r="D43" s="21" t="s">
        <v>109</v>
      </c>
      <c r="E43" s="19" t="n">
        <f aca="false">'yupi '!U53</f>
        <v>0</v>
      </c>
      <c r="H43" s="17"/>
      <c r="I43" s="17" t="s">
        <v>844</v>
      </c>
      <c r="J43" s="18" t="n">
        <v>32</v>
      </c>
      <c r="K43" s="17"/>
      <c r="L43" s="17"/>
    </row>
    <row r="44" customFormat="false" ht="15" hidden="false" customHeight="false" outlineLevel="0" collapsed="false">
      <c r="D44" s="21" t="s">
        <v>238</v>
      </c>
      <c r="E44" s="19" t="n">
        <f aca="false">inpaecsa!V38</f>
        <v>0</v>
      </c>
      <c r="H44" s="17"/>
      <c r="I44" s="17" t="s">
        <v>845</v>
      </c>
      <c r="J44" s="18" t="n">
        <v>700</v>
      </c>
      <c r="K44" s="17"/>
      <c r="L44" s="17"/>
    </row>
    <row r="45" customFormat="false" ht="15" hidden="false" customHeight="false" outlineLevel="0" collapsed="false">
      <c r="D45" s="21" t="s">
        <v>846</v>
      </c>
      <c r="E45" s="19" t="n">
        <f aca="false">familia!J52</f>
        <v>0</v>
      </c>
      <c r="H45" s="17"/>
      <c r="I45" s="17" t="s">
        <v>847</v>
      </c>
      <c r="J45" s="18" t="n">
        <v>10</v>
      </c>
      <c r="K45" s="17"/>
      <c r="L45" s="17"/>
    </row>
    <row r="46" customFormat="false" ht="15" hidden="false" customHeight="false" outlineLevel="0" collapsed="false">
      <c r="D46" s="21" t="s">
        <v>848</v>
      </c>
      <c r="E46" s="19" t="n">
        <f aca="false">UNIVIAST!V24</f>
        <v>0</v>
      </c>
      <c r="H46" s="17"/>
      <c r="I46" s="17" t="s">
        <v>849</v>
      </c>
      <c r="J46" s="18" t="n">
        <v>250</v>
      </c>
      <c r="K46" s="17"/>
      <c r="L46" s="17"/>
    </row>
    <row r="47" customFormat="false" ht="15" hidden="false" customHeight="false" outlineLevel="0" collapsed="false">
      <c r="D47" s="21" t="s">
        <v>850</v>
      </c>
      <c r="E47" s="19" t="n">
        <f aca="false">holtrans!U15</f>
        <v>0</v>
      </c>
      <c r="H47" s="17"/>
      <c r="I47" s="17" t="s">
        <v>851</v>
      </c>
      <c r="J47" s="18" t="n">
        <v>200</v>
      </c>
      <c r="K47" s="17"/>
      <c r="L47" s="17"/>
    </row>
    <row r="48" customFormat="false" ht="15" hidden="false" customHeight="false" outlineLevel="0" collapsed="false">
      <c r="D48" s="21" t="s">
        <v>852</v>
      </c>
      <c r="E48" s="19" t="n">
        <f aca="false">nestle!T63</f>
        <v>0</v>
      </c>
      <c r="H48" s="17"/>
      <c r="I48" s="17" t="s">
        <v>868</v>
      </c>
      <c r="J48" s="18" t="n">
        <v>470.4</v>
      </c>
      <c r="K48" s="17"/>
      <c r="L48" s="17"/>
    </row>
    <row r="49" customFormat="false" ht="15" hidden="false" customHeight="false" outlineLevel="0" collapsed="false">
      <c r="D49" s="21" t="s">
        <v>854</v>
      </c>
      <c r="E49" s="19" t="n">
        <f aca="false">'detergente '!S17</f>
        <v>0</v>
      </c>
      <c r="H49" s="17"/>
      <c r="I49" s="17" t="s">
        <v>855</v>
      </c>
      <c r="J49" s="18" t="n">
        <v>940</v>
      </c>
      <c r="K49" s="17"/>
      <c r="L49" s="17"/>
    </row>
    <row r="50" customFormat="false" ht="15" hidden="false" customHeight="false" outlineLevel="0" collapsed="false">
      <c r="D50" s="21" t="s">
        <v>431</v>
      </c>
      <c r="E50" s="19" t="n">
        <f aca="false">PARAISO!J48</f>
        <v>0</v>
      </c>
      <c r="H50" s="17"/>
      <c r="I50" s="17" t="s">
        <v>796</v>
      </c>
      <c r="J50" s="18" t="n">
        <f aca="false">'OTROS GASTOS'!H18</f>
        <v>0</v>
      </c>
      <c r="K50" s="17"/>
      <c r="L50" s="17"/>
    </row>
    <row r="51" customFormat="false" ht="15" hidden="false" customHeight="false" outlineLevel="0" collapsed="false">
      <c r="D51" s="21" t="s">
        <v>856</v>
      </c>
      <c r="E51" s="19" t="n">
        <f aca="false">YOBEL!T19</f>
        <v>0</v>
      </c>
      <c r="H51" s="17"/>
      <c r="I51" s="17" t="s">
        <v>869</v>
      </c>
      <c r="J51" s="18" t="n">
        <v>36.1</v>
      </c>
      <c r="K51" s="17"/>
      <c r="L51" s="17"/>
    </row>
    <row r="52" customFormat="false" ht="15" hidden="false" customHeight="false" outlineLevel="0" collapsed="false">
      <c r="D52" s="21" t="s">
        <v>857</v>
      </c>
      <c r="E52" s="19" t="n">
        <f aca="false">aldia!Z26</f>
        <v>0</v>
      </c>
      <c r="H52" s="17"/>
      <c r="I52" s="17"/>
      <c r="J52" s="18"/>
      <c r="K52" s="17"/>
      <c r="L52" s="17"/>
    </row>
    <row r="53" customFormat="false" ht="15" hidden="false" customHeight="false" outlineLevel="0" collapsed="false">
      <c r="D53" s="21" t="s">
        <v>858</v>
      </c>
      <c r="E53" s="19" t="n">
        <f aca="false">'plasticos Ester'!S28</f>
        <v>0</v>
      </c>
      <c r="H53" s="17"/>
      <c r="I53" s="17"/>
      <c r="J53" s="18"/>
      <c r="K53" s="17"/>
      <c r="L53" s="17"/>
    </row>
    <row r="54" customFormat="false" ht="15" hidden="false" customHeight="false" outlineLevel="0" collapsed="false">
      <c r="D54" s="21" t="s">
        <v>859</v>
      </c>
      <c r="E54" s="19" t="n">
        <f aca="false">sear!U26</f>
        <v>0</v>
      </c>
      <c r="H54" s="17"/>
      <c r="I54" s="17"/>
      <c r="J54" s="18"/>
      <c r="K54" s="17"/>
      <c r="L54" s="17"/>
    </row>
    <row r="55" customFormat="false" ht="15" hidden="false" customHeight="false" outlineLevel="0" collapsed="false">
      <c r="D55" s="21" t="s">
        <v>860</v>
      </c>
      <c r="E55" s="19" t="n">
        <f aca="false">'OTROS CLIENTES 2.'!U26</f>
        <v>198</v>
      </c>
      <c r="H55" s="17"/>
      <c r="I55" s="17"/>
      <c r="J55" s="18"/>
      <c r="K55" s="17"/>
      <c r="L55" s="17"/>
    </row>
    <row r="56" customFormat="false" ht="15" hidden="false" customHeight="false" outlineLevel="0" collapsed="false">
      <c r="D56" s="21" t="s">
        <v>861</v>
      </c>
      <c r="E56" s="19" t="n">
        <f aca="false">empetrans!J57</f>
        <v>0</v>
      </c>
      <c r="H56" s="17"/>
      <c r="I56" s="17"/>
      <c r="J56" s="18"/>
      <c r="K56" s="17"/>
      <c r="L56" s="17"/>
    </row>
    <row r="57" customFormat="false" ht="15" hidden="false" customHeight="false" outlineLevel="0" collapsed="false">
      <c r="D57" s="21" t="s">
        <v>862</v>
      </c>
      <c r="E57" s="19" t="n">
        <f aca="false">empetrans!U26</f>
        <v>0</v>
      </c>
      <c r="H57" s="17"/>
      <c r="I57" s="17"/>
      <c r="J57" s="18"/>
      <c r="K57" s="17"/>
      <c r="L57" s="17"/>
    </row>
    <row r="58" customFormat="false" ht="15" hidden="false" customHeight="false" outlineLevel="0" collapsed="false">
      <c r="D58" s="21" t="s">
        <v>870</v>
      </c>
      <c r="E58" s="19" t="n">
        <f aca="false">'Dream fig'!U26</f>
        <v>0</v>
      </c>
      <c r="H58" s="17"/>
      <c r="I58" s="17"/>
      <c r="J58" s="18"/>
      <c r="K58" s="17"/>
      <c r="L58" s="17"/>
    </row>
    <row r="59" customFormat="false" ht="15" hidden="false" customHeight="false" outlineLevel="0" collapsed="false">
      <c r="D59" s="21" t="s">
        <v>864</v>
      </c>
      <c r="E59" s="19" t="n">
        <f aca="false">'Garaje '!L14</f>
        <v>240</v>
      </c>
      <c r="H59" s="17"/>
      <c r="I59" s="17"/>
      <c r="J59" s="18"/>
      <c r="K59" s="17"/>
      <c r="L59" s="17"/>
    </row>
    <row r="60" customFormat="false" ht="15" hidden="false" customHeight="false" outlineLevel="0" collapsed="false">
      <c r="D60" s="21" t="s">
        <v>865</v>
      </c>
      <c r="E60" s="19" t="n">
        <f aca="false">'MENSUAL MARIA MOYA '!F18</f>
        <v>100</v>
      </c>
      <c r="H60" s="17"/>
      <c r="I60" s="17"/>
      <c r="J60" s="18"/>
      <c r="K60" s="17"/>
      <c r="L60" s="17"/>
    </row>
    <row r="61" customFormat="false" ht="15" hidden="false" customHeight="false" outlineLevel="0" collapsed="false">
      <c r="D61" s="21" t="s">
        <v>866</v>
      </c>
      <c r="E61" s="19" t="e">
        <f aca="false">'RASTREO ICSSE'!F18</f>
        <v>#REF!</v>
      </c>
      <c r="H61" s="17"/>
      <c r="I61" s="17"/>
      <c r="J61" s="18"/>
      <c r="K61" s="17"/>
      <c r="L61" s="17"/>
    </row>
    <row r="62" customFormat="false" ht="15" hidden="false" customHeight="false" outlineLevel="0" collapsed="false">
      <c r="D62" s="313" t="s">
        <v>867</v>
      </c>
      <c r="E62" s="318" t="n">
        <f aca="false">IESS!F18</f>
        <v>729.78</v>
      </c>
      <c r="H62" s="17"/>
      <c r="I62" s="17"/>
      <c r="J62" s="18"/>
      <c r="K62" s="17"/>
      <c r="L62" s="17"/>
    </row>
    <row r="63" customFormat="false" ht="15" hidden="false" customHeight="false" outlineLevel="0" collapsed="false">
      <c r="D63" s="128" t="s">
        <v>509</v>
      </c>
      <c r="E63" s="314" t="e">
        <f aca="false">SUM(E41:E62)</f>
        <v>#REF!</v>
      </c>
      <c r="H63" s="17"/>
      <c r="I63" s="17"/>
      <c r="J63" s="18"/>
      <c r="K63" s="17"/>
      <c r="L63" s="17"/>
    </row>
    <row r="64" customFormat="false" ht="15" hidden="false" customHeight="false" outlineLevel="0" collapsed="false">
      <c r="D64" s="128"/>
      <c r="E64" s="314"/>
      <c r="H64" s="316" t="s">
        <v>303</v>
      </c>
      <c r="I64" s="316"/>
      <c r="J64" s="48" t="n">
        <f aca="false">SUM(J41:J63)</f>
        <v>2928.5</v>
      </c>
      <c r="K64" s="17"/>
      <c r="L64" s="17"/>
    </row>
    <row r="68" customFormat="false" ht="15" hidden="false" customHeight="false" outlineLevel="0" collapsed="false">
      <c r="D68" s="30" t="s">
        <v>871</v>
      </c>
      <c r="I68" s="254" t="s">
        <v>835</v>
      </c>
      <c r="J68" s="254"/>
      <c r="K68" s="254"/>
    </row>
    <row r="69" customFormat="false" ht="15" hidden="false" customHeight="false" outlineLevel="0" collapsed="false">
      <c r="D69" s="310" t="s">
        <v>18</v>
      </c>
      <c r="E69" s="310"/>
      <c r="H69" s="311" t="s">
        <v>18</v>
      </c>
      <c r="I69" s="311"/>
      <c r="J69" s="311"/>
      <c r="K69" s="311"/>
      <c r="L69" s="311"/>
    </row>
    <row r="70" customFormat="false" ht="15" hidden="false" customHeight="false" outlineLevel="0" collapsed="false">
      <c r="D70" s="53" t="s">
        <v>836</v>
      </c>
      <c r="E70" s="53" t="s">
        <v>837</v>
      </c>
      <c r="H70" s="317" t="s">
        <v>228</v>
      </c>
      <c r="I70" s="317" t="s">
        <v>838</v>
      </c>
      <c r="J70" s="317" t="s">
        <v>8</v>
      </c>
      <c r="K70" s="317" t="s">
        <v>839</v>
      </c>
      <c r="L70" s="317"/>
    </row>
    <row r="71" customFormat="false" ht="15" hidden="false" customHeight="false" outlineLevel="0" collapsed="false">
      <c r="D71" s="312" t="s">
        <v>840</v>
      </c>
      <c r="E71" s="11" t="n">
        <f aca="false">mensualidades!G48</f>
        <v>560</v>
      </c>
      <c r="H71" s="17"/>
      <c r="I71" s="17" t="s">
        <v>841</v>
      </c>
      <c r="J71" s="18" t="n">
        <v>140</v>
      </c>
      <c r="K71" s="17" t="n">
        <v>1189</v>
      </c>
      <c r="L71" s="17"/>
    </row>
    <row r="72" customFormat="false" ht="15" hidden="false" customHeight="false" outlineLevel="0" collapsed="false">
      <c r="D72" s="21" t="s">
        <v>842</v>
      </c>
      <c r="E72" s="19" t="n">
        <f aca="false">agripac!J117</f>
        <v>0</v>
      </c>
      <c r="H72" s="17"/>
      <c r="I72" s="17" t="s">
        <v>843</v>
      </c>
      <c r="J72" s="18"/>
      <c r="K72" s="17"/>
      <c r="L72" s="17"/>
    </row>
    <row r="73" customFormat="false" ht="15" hidden="false" customHeight="false" outlineLevel="0" collapsed="false">
      <c r="D73" s="21" t="s">
        <v>109</v>
      </c>
      <c r="E73" s="19" t="n">
        <f aca="false">'yupi '!I111</f>
        <v>0</v>
      </c>
      <c r="H73" s="17"/>
      <c r="I73" s="17" t="s">
        <v>844</v>
      </c>
      <c r="J73" s="18" t="n">
        <v>33</v>
      </c>
      <c r="K73" s="17"/>
      <c r="L73" s="17"/>
    </row>
    <row r="74" customFormat="false" ht="15" hidden="false" customHeight="false" outlineLevel="0" collapsed="false">
      <c r="D74" s="21" t="s">
        <v>238</v>
      </c>
      <c r="E74" s="19" t="n">
        <f aca="false">inpaecsa!I80</f>
        <v>0</v>
      </c>
      <c r="H74" s="17"/>
      <c r="I74" s="17" t="s">
        <v>845</v>
      </c>
      <c r="J74" s="18" t="n">
        <v>700</v>
      </c>
      <c r="K74" s="17" t="n">
        <v>1194</v>
      </c>
      <c r="L74" s="17"/>
    </row>
    <row r="75" customFormat="false" ht="15" hidden="false" customHeight="false" outlineLevel="0" collapsed="false">
      <c r="D75" s="21" t="s">
        <v>846</v>
      </c>
      <c r="E75" s="19" t="n">
        <f aca="false">familia!J79</f>
        <v>0</v>
      </c>
      <c r="H75" s="17"/>
      <c r="I75" s="17" t="s">
        <v>847</v>
      </c>
      <c r="J75" s="18" t="n">
        <v>5</v>
      </c>
      <c r="K75" s="17"/>
      <c r="L75" s="17"/>
    </row>
    <row r="76" customFormat="false" ht="15" hidden="false" customHeight="false" outlineLevel="0" collapsed="false">
      <c r="D76" s="21" t="s">
        <v>848</v>
      </c>
      <c r="E76" s="19" t="n">
        <f aca="false">UNIVIAST!J52</f>
        <v>0</v>
      </c>
      <c r="H76" s="17"/>
      <c r="I76" s="17" t="s">
        <v>849</v>
      </c>
      <c r="J76" s="18" t="n">
        <v>150</v>
      </c>
      <c r="K76" s="17" t="n">
        <v>1160</v>
      </c>
      <c r="L76" s="17"/>
    </row>
    <row r="77" customFormat="false" ht="15" hidden="false" customHeight="false" outlineLevel="0" collapsed="false">
      <c r="D77" s="21" t="s">
        <v>850</v>
      </c>
      <c r="E77" s="19" t="n">
        <f aca="false">holtrans!J34</f>
        <v>0</v>
      </c>
      <c r="H77" s="17"/>
      <c r="I77" s="17" t="s">
        <v>851</v>
      </c>
      <c r="J77" s="18" t="n">
        <v>200</v>
      </c>
      <c r="K77" s="17" t="n">
        <v>1136</v>
      </c>
      <c r="L77" s="17"/>
    </row>
    <row r="78" customFormat="false" ht="15" hidden="false" customHeight="false" outlineLevel="0" collapsed="false">
      <c r="D78" s="21" t="s">
        <v>852</v>
      </c>
      <c r="E78" s="19" t="n">
        <f aca="false">nestle!I131</f>
        <v>0</v>
      </c>
      <c r="H78" s="17"/>
      <c r="I78" s="17" t="s">
        <v>868</v>
      </c>
      <c r="J78" s="18" t="n">
        <v>470.41</v>
      </c>
      <c r="K78" s="17" t="n">
        <v>1184</v>
      </c>
      <c r="L78" s="17"/>
    </row>
    <row r="79" customFormat="false" ht="15" hidden="false" customHeight="false" outlineLevel="0" collapsed="false">
      <c r="D79" s="21" t="s">
        <v>854</v>
      </c>
      <c r="E79" s="19" t="n">
        <f aca="false">'detergente '!I38</f>
        <v>0</v>
      </c>
      <c r="H79" s="17"/>
      <c r="I79" s="17" t="s">
        <v>855</v>
      </c>
      <c r="J79" s="18" t="n">
        <v>1054.82</v>
      </c>
      <c r="K79" s="17" t="n">
        <v>1146</v>
      </c>
      <c r="L79" s="17"/>
    </row>
    <row r="80" customFormat="false" ht="15" hidden="false" customHeight="false" outlineLevel="0" collapsed="false">
      <c r="D80" s="21" t="s">
        <v>431</v>
      </c>
      <c r="E80" s="19" t="n">
        <f aca="false">PARAISO!J40</f>
        <v>0</v>
      </c>
      <c r="H80" s="17"/>
      <c r="I80" s="17" t="s">
        <v>872</v>
      </c>
      <c r="J80" s="18" t="n">
        <v>145</v>
      </c>
      <c r="K80" s="17" t="n">
        <v>1146</v>
      </c>
      <c r="L80" s="17"/>
    </row>
    <row r="81" customFormat="false" ht="15" hidden="false" customHeight="false" outlineLevel="0" collapsed="false">
      <c r="D81" s="21" t="s">
        <v>856</v>
      </c>
      <c r="E81" s="19" t="n">
        <f aca="false">YOBEL!I41</f>
        <v>0</v>
      </c>
      <c r="H81" s="17"/>
      <c r="I81" s="17" t="s">
        <v>796</v>
      </c>
      <c r="J81" s="18" t="n">
        <f aca="false">'OTROS GASTOS'!M18</f>
        <v>759.08</v>
      </c>
      <c r="K81" s="17"/>
      <c r="L81" s="17"/>
    </row>
    <row r="82" customFormat="false" ht="15" hidden="false" customHeight="false" outlineLevel="0" collapsed="false">
      <c r="D82" s="21" t="s">
        <v>857</v>
      </c>
      <c r="E82" s="19" t="n">
        <f aca="false">aldia!K54</f>
        <v>0</v>
      </c>
      <c r="H82" s="17"/>
      <c r="I82" s="17" t="s">
        <v>869</v>
      </c>
      <c r="J82" s="18" t="n">
        <v>36.04</v>
      </c>
      <c r="K82" s="17" t="s">
        <v>873</v>
      </c>
      <c r="L82" s="17"/>
    </row>
    <row r="83" customFormat="false" ht="15" hidden="false" customHeight="false" outlineLevel="0" collapsed="false">
      <c r="D83" s="21" t="s">
        <v>858</v>
      </c>
      <c r="E83" s="19" t="n">
        <f aca="false">'plasticos Ester'!I66</f>
        <v>0</v>
      </c>
      <c r="H83" s="17"/>
      <c r="I83" s="17"/>
      <c r="J83" s="18"/>
      <c r="K83" s="17"/>
      <c r="L83" s="17"/>
    </row>
    <row r="84" customFormat="false" ht="15" hidden="false" customHeight="false" outlineLevel="0" collapsed="false">
      <c r="D84" s="21" t="s">
        <v>859</v>
      </c>
      <c r="E84" s="19" t="n">
        <f aca="false">sear!J55</f>
        <v>0</v>
      </c>
      <c r="H84" s="17"/>
      <c r="I84" s="17"/>
      <c r="J84" s="18"/>
      <c r="K84" s="17"/>
      <c r="L84" s="17"/>
    </row>
    <row r="85" customFormat="false" ht="15" hidden="false" customHeight="false" outlineLevel="0" collapsed="false">
      <c r="D85" s="21" t="s">
        <v>860</v>
      </c>
      <c r="E85" s="19" t="n">
        <f aca="false">'OTROS CLIENTES 2.'!J55</f>
        <v>0</v>
      </c>
      <c r="H85" s="17"/>
      <c r="I85" s="17"/>
      <c r="J85" s="18"/>
      <c r="K85" s="17"/>
      <c r="L85" s="17"/>
    </row>
    <row r="86" customFormat="false" ht="15" hidden="false" customHeight="false" outlineLevel="0" collapsed="false">
      <c r="D86" s="21" t="s">
        <v>874</v>
      </c>
      <c r="E86" s="19" t="n">
        <f aca="false">empetrans!J55</f>
        <v>0</v>
      </c>
      <c r="H86" s="17"/>
      <c r="I86" s="17"/>
      <c r="J86" s="18"/>
      <c r="K86" s="17"/>
      <c r="L86" s="17"/>
    </row>
    <row r="87" customFormat="false" ht="15" hidden="false" customHeight="false" outlineLevel="0" collapsed="false">
      <c r="D87" s="21" t="s">
        <v>862</v>
      </c>
      <c r="E87" s="19" t="n">
        <f aca="false">'Dream fig'!J87</f>
        <v>0</v>
      </c>
      <c r="H87" s="17"/>
      <c r="I87" s="17"/>
      <c r="J87" s="18"/>
      <c r="K87" s="17"/>
      <c r="L87" s="17"/>
    </row>
    <row r="88" customFormat="false" ht="15" hidden="false" customHeight="false" outlineLevel="0" collapsed="false">
      <c r="D88" s="21" t="s">
        <v>870</v>
      </c>
      <c r="E88" s="19" t="n">
        <f aca="false">'Dream fig'!J55</f>
        <v>0</v>
      </c>
      <c r="H88" s="17"/>
      <c r="I88" s="17"/>
      <c r="J88" s="18"/>
      <c r="K88" s="17"/>
      <c r="L88" s="17"/>
    </row>
    <row r="89" customFormat="false" ht="15" hidden="false" customHeight="false" outlineLevel="0" collapsed="false">
      <c r="D89" s="21" t="s">
        <v>864</v>
      </c>
      <c r="E89" s="19" t="n">
        <f aca="false">'Garaje '!E31</f>
        <v>60</v>
      </c>
      <c r="H89" s="17"/>
      <c r="I89" s="17"/>
      <c r="J89" s="18"/>
      <c r="K89" s="17"/>
      <c r="L89" s="17"/>
    </row>
    <row r="90" customFormat="false" ht="15" hidden="false" customHeight="false" outlineLevel="0" collapsed="false">
      <c r="D90" s="21" t="s">
        <v>865</v>
      </c>
      <c r="E90" s="19" t="n">
        <f aca="false">'MENSUAL MARIA MOYA '!J18</f>
        <v>110</v>
      </c>
      <c r="H90" s="17"/>
      <c r="I90" s="17"/>
      <c r="J90" s="18"/>
      <c r="K90" s="17"/>
      <c r="L90" s="17"/>
    </row>
    <row r="91" customFormat="false" ht="15" hidden="false" customHeight="false" outlineLevel="0" collapsed="false">
      <c r="D91" s="21" t="s">
        <v>875</v>
      </c>
      <c r="E91" s="19" t="n">
        <f aca="false">'RASTREO ICSSE'!J18</f>
        <v>471.9</v>
      </c>
      <c r="H91" s="17"/>
      <c r="I91" s="17"/>
      <c r="J91" s="18"/>
      <c r="K91" s="17"/>
      <c r="L91" s="17"/>
    </row>
    <row r="92" customFormat="false" ht="15" hidden="false" customHeight="false" outlineLevel="0" collapsed="false">
      <c r="D92" s="313" t="s">
        <v>876</v>
      </c>
      <c r="E92" s="19" t="n">
        <f aca="false">'RASTREO CARSYNC'!J18</f>
        <v>36.04</v>
      </c>
      <c r="H92" s="17"/>
      <c r="I92" s="17"/>
      <c r="J92" s="18"/>
      <c r="K92" s="17"/>
      <c r="L92" s="17"/>
    </row>
    <row r="93" customFormat="false" ht="15" hidden="false" customHeight="false" outlineLevel="0" collapsed="false">
      <c r="D93" s="313" t="s">
        <v>867</v>
      </c>
      <c r="E93" s="19" t="n">
        <f aca="false">IESS!J20</f>
        <v>980.18</v>
      </c>
      <c r="H93" s="17"/>
      <c r="I93" s="17"/>
      <c r="J93" s="18"/>
      <c r="K93" s="17"/>
      <c r="L93" s="17"/>
    </row>
    <row r="94" customFormat="false" ht="15" hidden="false" customHeight="false" outlineLevel="0" collapsed="false">
      <c r="D94" s="128" t="s">
        <v>509</v>
      </c>
      <c r="E94" s="314" t="n">
        <f aca="false">SUM(E71:E93)</f>
        <v>2218.12</v>
      </c>
      <c r="H94" s="316" t="s">
        <v>303</v>
      </c>
      <c r="I94" s="316"/>
      <c r="J94" s="48" t="n">
        <f aca="false">SUM(J71:J93)</f>
        <v>3693.35</v>
      </c>
      <c r="K94" s="17"/>
      <c r="L94" s="17"/>
    </row>
    <row r="95" customFormat="false" ht="15" hidden="false" customHeight="false" outlineLevel="0" collapsed="false">
      <c r="D95" s="128"/>
      <c r="E95" s="314"/>
    </row>
    <row r="99" customFormat="false" ht="15" hidden="false" customHeight="false" outlineLevel="0" collapsed="false">
      <c r="I99" s="254" t="s">
        <v>835</v>
      </c>
      <c r="J99" s="254"/>
      <c r="K99" s="254"/>
    </row>
    <row r="100" customFormat="false" ht="15" hidden="false" customHeight="false" outlineLevel="0" collapsed="false">
      <c r="D100" s="30" t="s">
        <v>877</v>
      </c>
      <c r="H100" s="311" t="s">
        <v>19</v>
      </c>
      <c r="I100" s="311"/>
      <c r="J100" s="311"/>
      <c r="K100" s="311"/>
      <c r="L100" s="311"/>
    </row>
    <row r="101" customFormat="false" ht="15" hidden="false" customHeight="false" outlineLevel="0" collapsed="false">
      <c r="D101" s="310" t="s">
        <v>19</v>
      </c>
      <c r="E101" s="310"/>
      <c r="H101" s="317" t="s">
        <v>228</v>
      </c>
      <c r="I101" s="317" t="s">
        <v>838</v>
      </c>
      <c r="J101" s="317" t="s">
        <v>8</v>
      </c>
      <c r="K101" s="317" t="s">
        <v>839</v>
      </c>
      <c r="L101" s="317"/>
    </row>
    <row r="102" customFormat="false" ht="15" hidden="false" customHeight="false" outlineLevel="0" collapsed="false">
      <c r="D102" s="53" t="s">
        <v>836</v>
      </c>
      <c r="E102" s="53" t="s">
        <v>837</v>
      </c>
      <c r="H102" s="17"/>
      <c r="I102" s="17" t="s">
        <v>841</v>
      </c>
      <c r="J102" s="18" t="n">
        <v>330</v>
      </c>
      <c r="K102" s="17"/>
      <c r="L102" s="17"/>
    </row>
    <row r="103" customFormat="false" ht="15" hidden="false" customHeight="false" outlineLevel="0" collapsed="false">
      <c r="D103" s="312" t="s">
        <v>840</v>
      </c>
      <c r="E103" s="11" t="n">
        <f aca="false">mensualidades!P48</f>
        <v>590</v>
      </c>
      <c r="H103" s="17"/>
      <c r="I103" s="17" t="s">
        <v>843</v>
      </c>
      <c r="J103" s="18"/>
      <c r="K103" s="17"/>
      <c r="L103" s="17"/>
    </row>
    <row r="104" customFormat="false" ht="15" hidden="false" customHeight="false" outlineLevel="0" collapsed="false">
      <c r="D104" s="21" t="s">
        <v>842</v>
      </c>
      <c r="E104" s="19" t="n">
        <f aca="false">agripac!V118</f>
        <v>523</v>
      </c>
      <c r="H104" s="17"/>
      <c r="I104" s="17" t="s">
        <v>844</v>
      </c>
      <c r="J104" s="18" t="n">
        <v>33</v>
      </c>
      <c r="K104" s="17"/>
      <c r="L104" s="17"/>
    </row>
    <row r="105" customFormat="false" ht="15" hidden="false" customHeight="false" outlineLevel="0" collapsed="false">
      <c r="D105" s="21" t="s">
        <v>109</v>
      </c>
      <c r="E105" s="19" t="n">
        <f aca="false">'yupi '!U110</f>
        <v>0</v>
      </c>
      <c r="H105" s="17"/>
      <c r="I105" s="17" t="s">
        <v>845</v>
      </c>
      <c r="J105" s="18" t="n">
        <v>489.93</v>
      </c>
      <c r="K105" s="17" t="n">
        <v>1223</v>
      </c>
      <c r="L105" s="17"/>
    </row>
    <row r="106" customFormat="false" ht="15" hidden="false" customHeight="false" outlineLevel="0" collapsed="false">
      <c r="D106" s="21" t="s">
        <v>238</v>
      </c>
      <c r="E106" s="19" t="n">
        <f aca="false">inpaecsa!V80</f>
        <v>0</v>
      </c>
      <c r="H106" s="17"/>
      <c r="I106" s="17" t="s">
        <v>847</v>
      </c>
      <c r="J106" s="18" t="n">
        <v>10</v>
      </c>
      <c r="K106" s="17"/>
      <c r="L106" s="17"/>
    </row>
    <row r="107" customFormat="false" ht="15" hidden="false" customHeight="false" outlineLevel="0" collapsed="false">
      <c r="D107" s="21" t="s">
        <v>846</v>
      </c>
      <c r="E107" s="19" t="n">
        <f aca="false">familia!J111</f>
        <v>0</v>
      </c>
      <c r="H107" s="17"/>
      <c r="I107" s="17" t="s">
        <v>849</v>
      </c>
      <c r="J107" s="18" t="n">
        <v>150</v>
      </c>
      <c r="K107" s="17" t="n">
        <v>1206</v>
      </c>
      <c r="L107" s="17"/>
    </row>
    <row r="108" customFormat="false" ht="15" hidden="false" customHeight="false" outlineLevel="0" collapsed="false">
      <c r="D108" s="21" t="s">
        <v>848</v>
      </c>
      <c r="E108" s="19" t="n">
        <f aca="false">UNIVIAST!V52</f>
        <v>0</v>
      </c>
      <c r="H108" s="17"/>
      <c r="I108" s="17" t="s">
        <v>851</v>
      </c>
      <c r="J108" s="18" t="n">
        <v>200</v>
      </c>
      <c r="K108" s="17" t="n">
        <v>1201</v>
      </c>
      <c r="L108" s="17"/>
    </row>
    <row r="109" customFormat="false" ht="15" hidden="false" customHeight="false" outlineLevel="0" collapsed="false">
      <c r="D109" s="21" t="s">
        <v>850</v>
      </c>
      <c r="E109" s="19" t="n">
        <f aca="false">holtrans!U34</f>
        <v>0</v>
      </c>
      <c r="H109" s="17"/>
      <c r="I109" s="17" t="s">
        <v>868</v>
      </c>
      <c r="J109" s="18" t="n">
        <v>470.41</v>
      </c>
      <c r="K109" s="17" t="n">
        <v>1220</v>
      </c>
      <c r="L109" s="17"/>
    </row>
    <row r="110" customFormat="false" ht="15" hidden="false" customHeight="false" outlineLevel="0" collapsed="false">
      <c r="D110" s="21" t="s">
        <v>852</v>
      </c>
      <c r="E110" s="19" t="n">
        <f aca="false">nestle!T131</f>
        <v>0</v>
      </c>
      <c r="H110" s="17"/>
      <c r="I110" s="17" t="s">
        <v>855</v>
      </c>
      <c r="J110" s="18" t="n">
        <v>1138.34</v>
      </c>
      <c r="K110" s="17"/>
      <c r="L110" s="17"/>
    </row>
    <row r="111" customFormat="false" ht="15" hidden="false" customHeight="false" outlineLevel="0" collapsed="false">
      <c r="D111" s="21" t="s">
        <v>854</v>
      </c>
      <c r="E111" s="19" t="n">
        <f aca="false">'detergente '!I70</f>
        <v>0</v>
      </c>
      <c r="H111" s="17"/>
      <c r="I111" s="17" t="s">
        <v>872</v>
      </c>
      <c r="J111" s="18" t="n">
        <v>69.58</v>
      </c>
      <c r="K111" s="17"/>
      <c r="L111" s="17"/>
    </row>
    <row r="112" customFormat="false" ht="15" hidden="false" customHeight="false" outlineLevel="0" collapsed="false">
      <c r="D112" s="21" t="s">
        <v>431</v>
      </c>
      <c r="E112" s="19" t="n">
        <f aca="false">PARAISO!J40</f>
        <v>0</v>
      </c>
      <c r="H112" s="17"/>
      <c r="I112" s="17" t="s">
        <v>796</v>
      </c>
      <c r="J112" s="18" t="n">
        <f aca="false">'OTROS GASTOS'!R18</f>
        <v>469.19</v>
      </c>
      <c r="K112" s="17"/>
      <c r="L112" s="17"/>
    </row>
    <row r="113" customFormat="false" ht="15" hidden="false" customHeight="false" outlineLevel="0" collapsed="false">
      <c r="D113" s="21" t="s">
        <v>856</v>
      </c>
      <c r="E113" s="19" t="n">
        <f aca="false">YOBEL!I73</f>
        <v>0</v>
      </c>
      <c r="H113" s="17"/>
      <c r="I113" s="17" t="s">
        <v>869</v>
      </c>
      <c r="J113" s="18" t="n">
        <v>36.04</v>
      </c>
      <c r="K113" s="17" t="s">
        <v>873</v>
      </c>
      <c r="L113" s="17"/>
    </row>
    <row r="114" customFormat="false" ht="15" hidden="false" customHeight="false" outlineLevel="0" collapsed="false">
      <c r="D114" s="21" t="s">
        <v>857</v>
      </c>
      <c r="E114" s="19" t="n">
        <f aca="false">aldia!Z55</f>
        <v>0</v>
      </c>
      <c r="H114" s="17"/>
      <c r="I114" s="17" t="s">
        <v>878</v>
      </c>
      <c r="J114" s="18" t="n">
        <v>85</v>
      </c>
      <c r="K114" s="17" t="n">
        <v>1225</v>
      </c>
      <c r="L114" s="17"/>
    </row>
    <row r="115" customFormat="false" ht="15" hidden="false" customHeight="false" outlineLevel="0" collapsed="false">
      <c r="D115" s="21" t="s">
        <v>858</v>
      </c>
      <c r="E115" s="19" t="n">
        <f aca="false">'plasticos Ester'!S66</f>
        <v>0</v>
      </c>
      <c r="H115" s="17"/>
      <c r="I115" s="17" t="s">
        <v>879</v>
      </c>
      <c r="J115" s="18" t="n">
        <f aca="false">NOMINA!Q18</f>
        <v>163.32</v>
      </c>
      <c r="K115" s="17"/>
      <c r="L115" s="17"/>
    </row>
    <row r="116" customFormat="false" ht="15" hidden="false" customHeight="false" outlineLevel="0" collapsed="false">
      <c r="D116" s="21" t="s">
        <v>859</v>
      </c>
      <c r="E116" s="19" t="n">
        <f aca="false">sear!U55</f>
        <v>0</v>
      </c>
      <c r="H116" s="17"/>
      <c r="I116" s="17"/>
      <c r="J116" s="18"/>
      <c r="K116" s="17"/>
      <c r="L116" s="17"/>
    </row>
    <row r="117" customFormat="false" ht="15" hidden="false" customHeight="false" outlineLevel="0" collapsed="false">
      <c r="D117" s="21" t="s">
        <v>860</v>
      </c>
      <c r="E117" s="19" t="n">
        <f aca="false">'OTROS CLIENTES 2.'!U55</f>
        <v>0</v>
      </c>
      <c r="H117" s="17"/>
      <c r="I117" s="17"/>
      <c r="J117" s="18"/>
      <c r="K117" s="17"/>
      <c r="L117" s="17"/>
    </row>
    <row r="118" customFormat="false" ht="15" hidden="false" customHeight="false" outlineLevel="0" collapsed="false">
      <c r="D118" s="21" t="s">
        <v>874</v>
      </c>
      <c r="E118" s="19" t="n">
        <f aca="false">empetrans!U55</f>
        <v>0</v>
      </c>
      <c r="H118" s="17"/>
      <c r="I118" s="17"/>
      <c r="J118" s="18"/>
      <c r="K118" s="17"/>
      <c r="L118" s="17"/>
    </row>
    <row r="119" customFormat="false" ht="15" hidden="false" customHeight="false" outlineLevel="0" collapsed="false">
      <c r="D119" s="21" t="s">
        <v>862</v>
      </c>
      <c r="E119" s="19" t="n">
        <f aca="false">'Dream fig'!J119</f>
        <v>0</v>
      </c>
      <c r="H119" s="17"/>
      <c r="I119" s="17"/>
      <c r="J119" s="18"/>
      <c r="K119" s="17"/>
      <c r="L119" s="17"/>
    </row>
    <row r="120" customFormat="false" ht="15" hidden="false" customHeight="false" outlineLevel="0" collapsed="false">
      <c r="D120" s="21" t="s">
        <v>870</v>
      </c>
      <c r="E120" s="19" t="n">
        <f aca="false">'Dream fig'!J87</f>
        <v>0</v>
      </c>
      <c r="H120" s="17"/>
      <c r="I120" s="17"/>
      <c r="J120" s="18"/>
      <c r="K120" s="17"/>
      <c r="L120" s="17"/>
    </row>
    <row r="121" customFormat="false" ht="15" hidden="false" customHeight="false" outlineLevel="0" collapsed="false">
      <c r="D121" s="21" t="s">
        <v>864</v>
      </c>
      <c r="E121" s="19" t="n">
        <f aca="false">'Garaje '!L31</f>
        <v>150</v>
      </c>
      <c r="H121" s="17"/>
      <c r="I121" s="17"/>
      <c r="J121" s="18"/>
      <c r="K121" s="17"/>
      <c r="L121" s="17"/>
    </row>
    <row r="122" customFormat="false" ht="15" hidden="false" customHeight="false" outlineLevel="0" collapsed="false">
      <c r="D122" s="21" t="s">
        <v>865</v>
      </c>
      <c r="E122" s="19" t="n">
        <f aca="false">'MENSUAL MARIA MOYA '!N18</f>
        <v>100</v>
      </c>
      <c r="H122" s="17"/>
      <c r="I122" s="17"/>
      <c r="J122" s="18"/>
      <c r="K122" s="17"/>
      <c r="L122" s="17"/>
    </row>
    <row r="123" customFormat="false" ht="15" hidden="false" customHeight="false" outlineLevel="0" collapsed="false">
      <c r="D123" s="21" t="s">
        <v>875</v>
      </c>
      <c r="E123" s="19" t="n">
        <f aca="false">'RASTREO ICSSE'!N18</f>
        <v>472.1</v>
      </c>
      <c r="H123" s="17"/>
      <c r="I123" s="17"/>
      <c r="J123" s="18"/>
      <c r="K123" s="17"/>
      <c r="L123" s="17"/>
    </row>
    <row r="124" customFormat="false" ht="15" hidden="false" customHeight="false" outlineLevel="0" collapsed="false">
      <c r="D124" s="313" t="s">
        <v>876</v>
      </c>
      <c r="E124" s="19" t="n">
        <f aca="false">'RASTREO CARSYNC'!N18</f>
        <v>36.04</v>
      </c>
      <c r="H124" s="17"/>
      <c r="I124" s="17"/>
      <c r="J124" s="18"/>
      <c r="K124" s="17"/>
      <c r="L124" s="17"/>
    </row>
    <row r="125" customFormat="false" ht="15" hidden="false" customHeight="false" outlineLevel="0" collapsed="false">
      <c r="D125" s="313" t="s">
        <v>867</v>
      </c>
      <c r="E125" s="19" t="n">
        <f aca="false">IESS!N22</f>
        <v>926.29</v>
      </c>
      <c r="H125" s="316" t="s">
        <v>303</v>
      </c>
      <c r="I125" s="316"/>
      <c r="J125" s="48" t="n">
        <f aca="false">SUM(J102:J124)</f>
        <v>3644.81</v>
      </c>
      <c r="K125" s="17"/>
      <c r="L125" s="17"/>
    </row>
    <row r="126" customFormat="false" ht="15" hidden="false" customHeight="false" outlineLevel="0" collapsed="false">
      <c r="D126" s="128" t="s">
        <v>509</v>
      </c>
      <c r="E126" s="314" t="n">
        <f aca="false">SUM(E103:E125)</f>
        <v>2797.43</v>
      </c>
    </row>
    <row r="127" customFormat="false" ht="15" hidden="false" customHeight="false" outlineLevel="0" collapsed="false">
      <c r="D127" s="128"/>
      <c r="E127" s="314"/>
    </row>
    <row r="129" customFormat="false" ht="15" hidden="false" customHeight="false" outlineLevel="0" collapsed="false">
      <c r="I129" s="254" t="s">
        <v>835</v>
      </c>
      <c r="J129" s="254"/>
      <c r="K129" s="254"/>
    </row>
    <row r="130" customFormat="false" ht="15" hidden="false" customHeight="false" outlineLevel="0" collapsed="false">
      <c r="D130" s="30" t="s">
        <v>880</v>
      </c>
      <c r="H130" s="311" t="s">
        <v>130</v>
      </c>
      <c r="I130" s="311"/>
      <c r="J130" s="311"/>
      <c r="K130" s="311"/>
      <c r="L130" s="311"/>
    </row>
    <row r="131" customFormat="false" ht="15" hidden="false" customHeight="false" outlineLevel="0" collapsed="false">
      <c r="D131" s="310" t="s">
        <v>130</v>
      </c>
      <c r="E131" s="310"/>
      <c r="H131" s="317" t="s">
        <v>228</v>
      </c>
      <c r="I131" s="317" t="s">
        <v>838</v>
      </c>
      <c r="J131" s="317" t="s">
        <v>8</v>
      </c>
      <c r="K131" s="317" t="s">
        <v>839</v>
      </c>
      <c r="L131" s="317"/>
    </row>
    <row r="132" customFormat="false" ht="15" hidden="false" customHeight="false" outlineLevel="0" collapsed="false">
      <c r="D132" s="53" t="s">
        <v>836</v>
      </c>
      <c r="E132" s="53" t="s">
        <v>837</v>
      </c>
      <c r="H132" s="17"/>
      <c r="I132" s="17" t="s">
        <v>841</v>
      </c>
      <c r="J132" s="18" t="n">
        <v>100</v>
      </c>
      <c r="K132" s="17" t="n">
        <v>1290</v>
      </c>
      <c r="L132" s="17"/>
    </row>
    <row r="133" customFormat="false" ht="15" hidden="false" customHeight="false" outlineLevel="0" collapsed="false">
      <c r="D133" s="312" t="s">
        <v>840</v>
      </c>
      <c r="E133" s="11" t="n">
        <f aca="false">mensualidades!G75</f>
        <v>520</v>
      </c>
      <c r="H133" s="17"/>
      <c r="I133" s="17" t="s">
        <v>843</v>
      </c>
      <c r="J133" s="18"/>
      <c r="K133" s="17"/>
      <c r="L133" s="17"/>
    </row>
    <row r="134" customFormat="false" ht="15" hidden="false" customHeight="false" outlineLevel="0" collapsed="false">
      <c r="D134" s="21" t="s">
        <v>842</v>
      </c>
      <c r="E134" s="19" t="n">
        <f aca="false">agripac!J175</f>
        <v>464.51</v>
      </c>
      <c r="H134" s="17"/>
      <c r="I134" s="17" t="s">
        <v>844</v>
      </c>
      <c r="J134" s="18" t="n">
        <v>33</v>
      </c>
      <c r="K134" s="17"/>
      <c r="L134" s="17"/>
    </row>
    <row r="135" customFormat="false" ht="15" hidden="false" customHeight="false" outlineLevel="0" collapsed="false">
      <c r="D135" s="21" t="s">
        <v>109</v>
      </c>
      <c r="E135" s="19" t="n">
        <f aca="false">'yupi '!I168</f>
        <v>0</v>
      </c>
      <c r="H135" s="17"/>
      <c r="I135" s="17" t="s">
        <v>845</v>
      </c>
      <c r="J135" s="18"/>
      <c r="K135" s="17"/>
      <c r="L135" s="17"/>
    </row>
    <row r="136" customFormat="false" ht="15" hidden="false" customHeight="false" outlineLevel="0" collapsed="false">
      <c r="D136" s="21" t="s">
        <v>238</v>
      </c>
      <c r="E136" s="19" t="n">
        <f aca="false">inpaecsa!I123</f>
        <v>0</v>
      </c>
      <c r="H136" s="17"/>
      <c r="I136" s="17" t="s">
        <v>847</v>
      </c>
      <c r="J136" s="18"/>
      <c r="K136" s="17"/>
      <c r="L136" s="17"/>
    </row>
    <row r="137" customFormat="false" ht="15" hidden="false" customHeight="false" outlineLevel="0" collapsed="false">
      <c r="D137" s="21" t="s">
        <v>846</v>
      </c>
      <c r="E137" s="19" t="n">
        <f aca="false">familia!J131</f>
        <v>0</v>
      </c>
      <c r="H137" s="17"/>
      <c r="I137" s="17" t="s">
        <v>849</v>
      </c>
      <c r="J137" s="18" t="n">
        <v>150</v>
      </c>
      <c r="K137" s="17"/>
      <c r="L137" s="17"/>
    </row>
    <row r="138" customFormat="false" ht="15" hidden="false" customHeight="false" outlineLevel="0" collapsed="false">
      <c r="D138" s="21" t="s">
        <v>848</v>
      </c>
      <c r="E138" s="19" t="n">
        <f aca="false">UNIVIAST!J80</f>
        <v>69.5999999999999</v>
      </c>
      <c r="H138" s="17"/>
      <c r="I138" s="17" t="s">
        <v>851</v>
      </c>
      <c r="J138" s="18" t="n">
        <v>200</v>
      </c>
      <c r="K138" s="17"/>
      <c r="L138" s="17"/>
    </row>
    <row r="139" customFormat="false" ht="15" hidden="false" customHeight="false" outlineLevel="0" collapsed="false">
      <c r="D139" s="21" t="s">
        <v>850</v>
      </c>
      <c r="E139" s="19" t="n">
        <f aca="false">holtrans!J52</f>
        <v>0</v>
      </c>
      <c r="H139" s="17"/>
      <c r="I139" s="17" t="s">
        <v>868</v>
      </c>
      <c r="J139" s="18" t="n">
        <v>486.64</v>
      </c>
      <c r="K139" s="17"/>
      <c r="L139" s="17"/>
    </row>
    <row r="140" customFormat="false" ht="15" hidden="false" customHeight="false" outlineLevel="0" collapsed="false">
      <c r="D140" s="21" t="s">
        <v>852</v>
      </c>
      <c r="E140" s="19" t="n">
        <f aca="false">nestle!I199</f>
        <v>956.5</v>
      </c>
      <c r="H140" s="17"/>
      <c r="I140" s="17" t="s">
        <v>855</v>
      </c>
      <c r="J140" s="18" t="n">
        <v>1168.76</v>
      </c>
      <c r="K140" s="17" t="n">
        <v>1250</v>
      </c>
      <c r="L140" s="17"/>
    </row>
    <row r="141" customFormat="false" ht="15" hidden="false" customHeight="false" outlineLevel="0" collapsed="false">
      <c r="D141" s="21" t="s">
        <v>854</v>
      </c>
      <c r="E141" s="19" t="n">
        <f aca="false">'detergente '!I59</f>
        <v>0</v>
      </c>
      <c r="H141" s="17"/>
      <c r="I141" s="17" t="s">
        <v>872</v>
      </c>
      <c r="J141" s="18"/>
      <c r="K141" s="17"/>
      <c r="L141" s="17"/>
    </row>
    <row r="142" customFormat="false" ht="15" hidden="false" customHeight="false" outlineLevel="0" collapsed="false">
      <c r="D142" s="21" t="s">
        <v>431</v>
      </c>
      <c r="E142" s="19" t="n">
        <f aca="false">PARAISO!J64</f>
        <v>0</v>
      </c>
      <c r="H142" s="17"/>
      <c r="I142" s="17" t="s">
        <v>796</v>
      </c>
      <c r="J142" s="18" t="n">
        <f aca="false">'OTROS GASTOS'!C42</f>
        <v>804.41</v>
      </c>
      <c r="K142" s="17"/>
      <c r="L142" s="17"/>
    </row>
    <row r="143" customFormat="false" ht="15" hidden="false" customHeight="false" outlineLevel="0" collapsed="false">
      <c r="D143" s="21" t="s">
        <v>856</v>
      </c>
      <c r="E143" s="19" t="n">
        <f aca="false">YOBEL!I63</f>
        <v>0</v>
      </c>
      <c r="H143" s="17"/>
      <c r="I143" s="17" t="s">
        <v>869</v>
      </c>
      <c r="J143" s="18" t="n">
        <v>36.02</v>
      </c>
      <c r="K143" s="17"/>
      <c r="L143" s="17"/>
    </row>
    <row r="144" customFormat="false" ht="15" hidden="false" customHeight="false" outlineLevel="0" collapsed="false">
      <c r="D144" s="21" t="s">
        <v>857</v>
      </c>
      <c r="E144" s="19" t="n">
        <f aca="false">aldia!K84</f>
        <v>0</v>
      </c>
      <c r="H144" s="17"/>
      <c r="I144" s="17"/>
      <c r="J144" s="18"/>
      <c r="K144" s="17"/>
      <c r="L144" s="17"/>
    </row>
    <row r="145" customFormat="false" ht="15" hidden="false" customHeight="false" outlineLevel="0" collapsed="false">
      <c r="D145" s="21" t="s">
        <v>858</v>
      </c>
      <c r="E145" s="19" t="n">
        <f aca="false">'plasticos Ester'!I98</f>
        <v>0</v>
      </c>
      <c r="H145" s="17"/>
      <c r="I145" s="17" t="s">
        <v>881</v>
      </c>
      <c r="J145" s="18" t="n">
        <f aca="false">NOMINA!C39</f>
        <v>665</v>
      </c>
      <c r="K145" s="17"/>
      <c r="L145" s="17"/>
    </row>
    <row r="146" customFormat="false" ht="15" hidden="false" customHeight="false" outlineLevel="0" collapsed="false">
      <c r="D146" s="21" t="s">
        <v>859</v>
      </c>
      <c r="E146" s="19" t="n">
        <f aca="false">sear!J84</f>
        <v>79.8</v>
      </c>
      <c r="H146" s="17"/>
      <c r="I146" s="17" t="s">
        <v>868</v>
      </c>
      <c r="J146" s="18" t="n">
        <v>486.64</v>
      </c>
      <c r="K146" s="17"/>
      <c r="L146" s="17"/>
    </row>
    <row r="147" customFormat="false" ht="15" hidden="false" customHeight="false" outlineLevel="0" collapsed="false">
      <c r="D147" s="21" t="s">
        <v>860</v>
      </c>
      <c r="E147" s="19" t="n">
        <f aca="false">'OTROS CLIENTES 2.'!J84</f>
        <v>0</v>
      </c>
      <c r="H147" s="17"/>
      <c r="I147" s="17"/>
      <c r="J147" s="18"/>
      <c r="K147" s="17"/>
      <c r="L147" s="17"/>
    </row>
    <row r="148" customFormat="false" ht="15" hidden="false" customHeight="false" outlineLevel="0" collapsed="false">
      <c r="D148" s="21" t="s">
        <v>874</v>
      </c>
      <c r="E148" s="19" t="n">
        <f aca="false">empetrans!J84</f>
        <v>0</v>
      </c>
      <c r="H148" s="17"/>
      <c r="I148" s="17"/>
      <c r="J148" s="18"/>
      <c r="K148" s="17"/>
      <c r="L148" s="17"/>
    </row>
    <row r="149" customFormat="false" ht="15" hidden="false" customHeight="false" outlineLevel="0" collapsed="false">
      <c r="D149" s="21" t="s">
        <v>862</v>
      </c>
      <c r="E149" s="19" t="n">
        <f aca="false">'Dream fig'!J148</f>
        <v>0</v>
      </c>
      <c r="H149" s="17"/>
      <c r="I149" s="17"/>
      <c r="J149" s="18"/>
      <c r="K149" s="17"/>
      <c r="L149" s="17"/>
    </row>
    <row r="150" customFormat="false" ht="15" hidden="false" customHeight="false" outlineLevel="0" collapsed="false">
      <c r="D150" s="21" t="s">
        <v>870</v>
      </c>
      <c r="E150" s="19" t="n">
        <f aca="false">'Dream fig'!J84</f>
        <v>0</v>
      </c>
      <c r="H150" s="17"/>
      <c r="I150" s="17"/>
      <c r="J150" s="18"/>
      <c r="K150" s="17"/>
      <c r="L150" s="17"/>
    </row>
    <row r="151" customFormat="false" ht="15" hidden="false" customHeight="false" outlineLevel="0" collapsed="false">
      <c r="D151" s="21" t="s">
        <v>864</v>
      </c>
      <c r="E151" s="19" t="n">
        <f aca="false">'Garaje '!E48</f>
        <v>165</v>
      </c>
      <c r="H151" s="17"/>
      <c r="I151" s="17"/>
      <c r="J151" s="18"/>
      <c r="K151" s="17"/>
      <c r="L151" s="17"/>
    </row>
    <row r="152" customFormat="false" ht="15" hidden="false" customHeight="false" outlineLevel="0" collapsed="false">
      <c r="D152" s="21" t="s">
        <v>865</v>
      </c>
      <c r="E152" s="19" t="n">
        <f aca="false">'MENSUAL MARIA MOYA '!B39</f>
        <v>100</v>
      </c>
      <c r="H152" s="17"/>
      <c r="I152" s="17"/>
      <c r="J152" s="18"/>
      <c r="K152" s="17"/>
      <c r="L152" s="17"/>
    </row>
    <row r="153" customFormat="false" ht="15" hidden="false" customHeight="false" outlineLevel="0" collapsed="false">
      <c r="D153" s="21" t="s">
        <v>875</v>
      </c>
      <c r="E153" s="19" t="n">
        <f aca="false">'RASTREO ICSSE'!B39</f>
        <v>486.62</v>
      </c>
      <c r="H153" s="17"/>
      <c r="I153" s="17"/>
      <c r="J153" s="18"/>
      <c r="K153" s="17"/>
      <c r="L153" s="17"/>
    </row>
    <row r="154" customFormat="false" ht="15" hidden="false" customHeight="false" outlineLevel="0" collapsed="false">
      <c r="D154" s="313" t="s">
        <v>876</v>
      </c>
      <c r="E154" s="19" t="n">
        <f aca="false">'RASTREO CARSYNC'!B39</f>
        <v>36.04</v>
      </c>
      <c r="H154" s="17"/>
      <c r="I154" s="17"/>
      <c r="J154" s="18"/>
      <c r="K154" s="17"/>
      <c r="L154" s="17"/>
    </row>
    <row r="155" customFormat="false" ht="15" hidden="false" customHeight="false" outlineLevel="0" collapsed="false">
      <c r="D155" s="313" t="s">
        <v>867</v>
      </c>
      <c r="E155" s="318" t="n">
        <f aca="false">IESS!B50</f>
        <v>940.83</v>
      </c>
      <c r="H155" s="17"/>
      <c r="I155" s="17"/>
      <c r="J155" s="18"/>
      <c r="K155" s="17"/>
      <c r="L155" s="17"/>
    </row>
    <row r="156" customFormat="false" ht="15" hidden="false" customHeight="false" outlineLevel="0" collapsed="false">
      <c r="D156" s="128" t="s">
        <v>509</v>
      </c>
      <c r="E156" s="314" t="n">
        <f aca="false">SUM(E133:E155)</f>
        <v>3818.9</v>
      </c>
      <c r="H156" s="316" t="s">
        <v>303</v>
      </c>
      <c r="I156" s="316"/>
      <c r="J156" s="48" t="n">
        <f aca="false">SUM(J132:J155)</f>
        <v>4130.47</v>
      </c>
      <c r="K156" s="17"/>
      <c r="L156" s="17"/>
    </row>
    <row r="157" customFormat="false" ht="15" hidden="false" customHeight="false" outlineLevel="0" collapsed="false">
      <c r="D157" s="128"/>
      <c r="E157" s="314"/>
    </row>
    <row r="160" customFormat="false" ht="15" hidden="false" customHeight="false" outlineLevel="0" collapsed="false">
      <c r="I160" s="254" t="s">
        <v>835</v>
      </c>
      <c r="J160" s="254"/>
      <c r="K160" s="254"/>
    </row>
    <row r="161" customFormat="false" ht="15" hidden="false" customHeight="false" outlineLevel="0" collapsed="false">
      <c r="D161" s="30" t="s">
        <v>880</v>
      </c>
      <c r="H161" s="311" t="s">
        <v>21</v>
      </c>
      <c r="I161" s="311"/>
      <c r="J161" s="311"/>
      <c r="K161" s="311"/>
      <c r="L161" s="311"/>
    </row>
    <row r="162" customFormat="false" ht="15" hidden="false" customHeight="false" outlineLevel="0" collapsed="false">
      <c r="D162" s="310" t="s">
        <v>688</v>
      </c>
      <c r="E162" s="310"/>
      <c r="H162" s="317" t="s">
        <v>228</v>
      </c>
      <c r="I162" s="317" t="s">
        <v>838</v>
      </c>
      <c r="J162" s="317" t="s">
        <v>8</v>
      </c>
      <c r="K162" s="317" t="s">
        <v>839</v>
      </c>
      <c r="L162" s="317"/>
    </row>
    <row r="163" customFormat="false" ht="15" hidden="false" customHeight="false" outlineLevel="0" collapsed="false">
      <c r="D163" s="53" t="s">
        <v>836</v>
      </c>
      <c r="E163" s="53" t="s">
        <v>837</v>
      </c>
      <c r="H163" s="17"/>
      <c r="I163" s="17" t="s">
        <v>841</v>
      </c>
      <c r="J163" s="18" t="n">
        <v>165</v>
      </c>
      <c r="K163" s="17"/>
      <c r="L163" s="17"/>
    </row>
    <row r="164" customFormat="false" ht="15" hidden="false" customHeight="false" outlineLevel="0" collapsed="false">
      <c r="D164" s="312" t="s">
        <v>840</v>
      </c>
      <c r="E164" s="11" t="n">
        <f aca="false">mensualidades!P75</f>
        <v>540</v>
      </c>
      <c r="H164" s="17"/>
      <c r="I164" s="17" t="s">
        <v>843</v>
      </c>
      <c r="J164" s="18"/>
      <c r="K164" s="17"/>
      <c r="L164" s="17"/>
    </row>
    <row r="165" customFormat="false" ht="15" hidden="false" customHeight="false" outlineLevel="0" collapsed="false">
      <c r="D165" s="21" t="s">
        <v>842</v>
      </c>
      <c r="E165" s="19" t="n">
        <f aca="false">agripac!V175</f>
        <v>393.82</v>
      </c>
      <c r="H165" s="17"/>
      <c r="I165" s="17" t="s">
        <v>844</v>
      </c>
      <c r="J165" s="18" t="n">
        <v>34</v>
      </c>
      <c r="K165" s="17"/>
      <c r="L165" s="17"/>
    </row>
    <row r="166" customFormat="false" ht="15" hidden="false" customHeight="false" outlineLevel="0" collapsed="false">
      <c r="D166" s="21" t="s">
        <v>109</v>
      </c>
      <c r="E166" s="19" t="n">
        <f aca="false">'yupi '!U168</f>
        <v>0</v>
      </c>
      <c r="H166" s="17"/>
      <c r="I166" s="17" t="s">
        <v>845</v>
      </c>
      <c r="J166" s="18"/>
      <c r="K166" s="17"/>
      <c r="L166" s="17"/>
    </row>
    <row r="167" customFormat="false" ht="15" hidden="false" customHeight="false" outlineLevel="0" collapsed="false">
      <c r="D167" s="21" t="s">
        <v>238</v>
      </c>
      <c r="E167" s="19" t="n">
        <f aca="false">inpaecsa!V123</f>
        <v>0</v>
      </c>
      <c r="H167" s="17"/>
      <c r="I167" s="17" t="s">
        <v>847</v>
      </c>
      <c r="J167" s="18"/>
      <c r="K167" s="17"/>
      <c r="L167" s="17"/>
    </row>
    <row r="168" customFormat="false" ht="15" hidden="false" customHeight="false" outlineLevel="0" collapsed="false">
      <c r="D168" s="21" t="s">
        <v>846</v>
      </c>
      <c r="E168" s="19" t="n">
        <f aca="false">familia!J159</f>
        <v>0</v>
      </c>
      <c r="H168" s="17"/>
      <c r="I168" s="17" t="s">
        <v>849</v>
      </c>
      <c r="J168" s="18" t="n">
        <v>150</v>
      </c>
      <c r="K168" s="17" t="n">
        <v>1311</v>
      </c>
      <c r="L168" s="17"/>
    </row>
    <row r="169" customFormat="false" ht="15" hidden="false" customHeight="false" outlineLevel="0" collapsed="false">
      <c r="D169" s="21" t="s">
        <v>848</v>
      </c>
      <c r="E169" s="19" t="n">
        <f aca="false">UNIVIAST!V80</f>
        <v>65.9</v>
      </c>
      <c r="H169" s="17"/>
      <c r="I169" s="17" t="s">
        <v>851</v>
      </c>
      <c r="J169" s="18" t="n">
        <v>200</v>
      </c>
      <c r="K169" s="17" t="n">
        <v>1291</v>
      </c>
      <c r="L169" s="17"/>
    </row>
    <row r="170" customFormat="false" ht="15" hidden="false" customHeight="false" outlineLevel="0" collapsed="false">
      <c r="D170" s="21" t="s">
        <v>850</v>
      </c>
      <c r="E170" s="19" t="n">
        <f aca="false">holtrans!U52</f>
        <v>0</v>
      </c>
      <c r="H170" s="17"/>
      <c r="I170" s="17"/>
      <c r="J170" s="18"/>
      <c r="K170" s="17"/>
      <c r="L170" s="17"/>
    </row>
    <row r="171" customFormat="false" ht="15" hidden="false" customHeight="false" outlineLevel="0" collapsed="false">
      <c r="D171" s="21" t="s">
        <v>852</v>
      </c>
      <c r="E171" s="19" t="n">
        <f aca="false">nestle!T199</f>
        <v>1428.25</v>
      </c>
      <c r="H171" s="17"/>
      <c r="I171" s="17" t="s">
        <v>855</v>
      </c>
      <c r="J171" s="18" t="n">
        <v>1040</v>
      </c>
      <c r="K171" s="17" t="n">
        <v>1304</v>
      </c>
      <c r="L171" s="17"/>
    </row>
    <row r="172" customFormat="false" ht="15" hidden="false" customHeight="false" outlineLevel="0" collapsed="false">
      <c r="D172" s="21" t="s">
        <v>854</v>
      </c>
      <c r="E172" s="19" t="n">
        <f aca="false">'detergente '!S59</f>
        <v>226</v>
      </c>
      <c r="H172" s="17"/>
      <c r="I172" s="17" t="s">
        <v>872</v>
      </c>
      <c r="J172" s="18"/>
      <c r="K172" s="17"/>
      <c r="L172" s="17"/>
    </row>
    <row r="173" customFormat="false" ht="15" hidden="false" customHeight="false" outlineLevel="0" collapsed="false">
      <c r="D173" s="21" t="s">
        <v>431</v>
      </c>
      <c r="E173" s="19" t="n">
        <f aca="false">PARAISO!U64</f>
        <v>0</v>
      </c>
      <c r="H173" s="17"/>
      <c r="I173" s="17" t="s">
        <v>796</v>
      </c>
      <c r="J173" s="18" t="n">
        <f aca="false">'OTROS GASTOS'!H42</f>
        <v>699.03</v>
      </c>
      <c r="K173" s="17"/>
      <c r="L173" s="17"/>
    </row>
    <row r="174" customFormat="false" ht="15" hidden="false" customHeight="false" outlineLevel="0" collapsed="false">
      <c r="D174" s="21" t="s">
        <v>856</v>
      </c>
      <c r="E174" s="19" t="n">
        <f aca="false">YOBEL!T63</f>
        <v>0</v>
      </c>
      <c r="H174" s="17"/>
      <c r="I174" s="17" t="s">
        <v>869</v>
      </c>
      <c r="J174" s="18" t="n">
        <v>36.2</v>
      </c>
      <c r="K174" s="17" t="s">
        <v>882</v>
      </c>
      <c r="L174" s="17"/>
    </row>
    <row r="175" customFormat="false" ht="15" hidden="false" customHeight="false" outlineLevel="0" collapsed="false">
      <c r="D175" s="21" t="s">
        <v>857</v>
      </c>
      <c r="E175" s="19" t="n">
        <f aca="false">aldia!Z85</f>
        <v>0</v>
      </c>
      <c r="H175" s="17"/>
      <c r="I175" s="17"/>
      <c r="J175" s="18"/>
      <c r="K175" s="17"/>
      <c r="L175" s="17"/>
    </row>
    <row r="176" customFormat="false" ht="15" hidden="false" customHeight="false" outlineLevel="0" collapsed="false">
      <c r="D176" s="21" t="s">
        <v>858</v>
      </c>
      <c r="E176" s="19" t="n">
        <f aca="false">'plasticos Ester'!S97</f>
        <v>0</v>
      </c>
      <c r="H176" s="17"/>
      <c r="I176" s="17" t="s">
        <v>881</v>
      </c>
      <c r="J176" s="18" t="n">
        <f aca="false">NOMINA!G39</f>
        <v>950</v>
      </c>
      <c r="K176" s="17"/>
      <c r="L176" s="17"/>
    </row>
    <row r="177" customFormat="false" ht="15" hidden="false" customHeight="false" outlineLevel="0" collapsed="false">
      <c r="D177" s="21" t="s">
        <v>859</v>
      </c>
      <c r="E177" s="19" t="n">
        <f aca="false">sear!U84</f>
        <v>54.5999999999999</v>
      </c>
      <c r="H177" s="17"/>
      <c r="I177" s="17" t="s">
        <v>868</v>
      </c>
      <c r="J177" s="18" t="n">
        <v>486.64</v>
      </c>
      <c r="K177" s="17" t="n">
        <v>1315</v>
      </c>
      <c r="L177" s="17"/>
    </row>
    <row r="178" customFormat="false" ht="15" hidden="false" customHeight="false" outlineLevel="0" collapsed="false">
      <c r="D178" s="21" t="s">
        <v>860</v>
      </c>
      <c r="E178" s="19" t="n">
        <f aca="false">'OTROS CLIENTES 2.'!U83</f>
        <v>0</v>
      </c>
      <c r="H178" s="17"/>
      <c r="I178" s="17"/>
      <c r="J178" s="18"/>
      <c r="K178" s="17"/>
      <c r="L178" s="17"/>
    </row>
    <row r="179" customFormat="false" ht="15" hidden="false" customHeight="false" outlineLevel="0" collapsed="false">
      <c r="D179" s="21" t="s">
        <v>874</v>
      </c>
      <c r="E179" s="19" t="n">
        <f aca="false">empetrans!U84</f>
        <v>0</v>
      </c>
      <c r="H179" s="17"/>
      <c r="I179" s="17"/>
      <c r="J179" s="18"/>
      <c r="K179" s="17"/>
      <c r="L179" s="17"/>
    </row>
    <row r="180" customFormat="false" ht="15" hidden="false" customHeight="false" outlineLevel="0" collapsed="false">
      <c r="D180" s="21" t="s">
        <v>862</v>
      </c>
      <c r="E180" s="19"/>
      <c r="H180" s="17"/>
      <c r="I180" s="17"/>
      <c r="J180" s="18"/>
      <c r="K180" s="17"/>
      <c r="L180" s="17"/>
    </row>
    <row r="181" customFormat="false" ht="15" hidden="false" customHeight="false" outlineLevel="0" collapsed="false">
      <c r="D181" s="21" t="s">
        <v>870</v>
      </c>
      <c r="E181" s="19" t="n">
        <f aca="false">'Dream fig'!U84</f>
        <v>0</v>
      </c>
      <c r="H181" s="17"/>
      <c r="I181" s="17"/>
      <c r="J181" s="18"/>
      <c r="K181" s="17"/>
      <c r="L181" s="17"/>
    </row>
    <row r="182" customFormat="false" ht="15" hidden="false" customHeight="false" outlineLevel="0" collapsed="false">
      <c r="D182" s="21" t="s">
        <v>864</v>
      </c>
      <c r="E182" s="19" t="n">
        <f aca="false">'Garaje '!L48</f>
        <v>150</v>
      </c>
      <c r="H182" s="17"/>
      <c r="I182" s="17"/>
      <c r="J182" s="18"/>
      <c r="K182" s="17"/>
      <c r="L182" s="17"/>
    </row>
    <row r="183" customFormat="false" ht="15" hidden="false" customHeight="false" outlineLevel="0" collapsed="false">
      <c r="D183" s="21" t="s">
        <v>865</v>
      </c>
      <c r="E183" s="19" t="n">
        <f aca="false">'MENSUAL MARIA MOYA '!F39</f>
        <v>100</v>
      </c>
      <c r="H183" s="17"/>
      <c r="I183" s="17"/>
      <c r="J183" s="18"/>
      <c r="K183" s="17"/>
      <c r="L183" s="17"/>
    </row>
    <row r="184" customFormat="false" ht="15" hidden="false" customHeight="false" outlineLevel="0" collapsed="false">
      <c r="D184" s="21" t="s">
        <v>875</v>
      </c>
      <c r="E184" s="19" t="n">
        <f aca="false">'RASTREO ICSSE'!F39</f>
        <v>486.62</v>
      </c>
      <c r="H184" s="17"/>
      <c r="I184" s="17"/>
      <c r="J184" s="18"/>
      <c r="K184" s="17"/>
      <c r="L184" s="17"/>
    </row>
    <row r="185" customFormat="false" ht="15" hidden="false" customHeight="false" outlineLevel="0" collapsed="false">
      <c r="D185" s="313" t="s">
        <v>876</v>
      </c>
      <c r="E185" s="19" t="n">
        <f aca="false">'RASTREO CARSYNC'!F39</f>
        <v>36.4</v>
      </c>
      <c r="H185" s="17"/>
      <c r="I185" s="17"/>
      <c r="J185" s="18"/>
      <c r="K185" s="17"/>
      <c r="L185" s="17"/>
    </row>
    <row r="186" customFormat="false" ht="15" hidden="false" customHeight="false" outlineLevel="0" collapsed="false">
      <c r="D186" s="313" t="s">
        <v>867</v>
      </c>
      <c r="E186" s="19" t="n">
        <f aca="false">IESS!F50</f>
        <v>763.01</v>
      </c>
      <c r="H186" s="316" t="s">
        <v>303</v>
      </c>
      <c r="I186" s="316"/>
      <c r="J186" s="48" t="n">
        <f aca="false">SUM(J163:J185)</f>
        <v>3760.87</v>
      </c>
      <c r="K186" s="17"/>
      <c r="L186" s="17"/>
    </row>
    <row r="187" customFormat="false" ht="15" hidden="false" customHeight="false" outlineLevel="0" collapsed="false">
      <c r="D187" s="128" t="s">
        <v>509</v>
      </c>
      <c r="E187" s="27" t="n">
        <f aca="false">SUM(E164:E186)</f>
        <v>4244.6</v>
      </c>
    </row>
    <row r="188" customFormat="false" ht="15" hidden="false" customHeight="false" outlineLevel="0" collapsed="false">
      <c r="D188" s="128"/>
      <c r="E188" s="27"/>
    </row>
    <row r="190" customFormat="false" ht="15" hidden="false" customHeight="false" outlineLevel="0" collapsed="false">
      <c r="I190" s="254" t="s">
        <v>835</v>
      </c>
      <c r="J190" s="254"/>
      <c r="K190" s="254"/>
    </row>
    <row r="191" customFormat="false" ht="15" hidden="false" customHeight="false" outlineLevel="0" collapsed="false">
      <c r="D191" s="30" t="s">
        <v>835</v>
      </c>
      <c r="H191" s="311" t="s">
        <v>74</v>
      </c>
      <c r="I191" s="311"/>
      <c r="J191" s="311"/>
      <c r="K191" s="311"/>
      <c r="L191" s="311"/>
    </row>
    <row r="192" customFormat="false" ht="15" hidden="false" customHeight="false" outlineLevel="0" collapsed="false">
      <c r="D192" s="310" t="s">
        <v>74</v>
      </c>
      <c r="E192" s="310"/>
      <c r="H192" s="317" t="s">
        <v>228</v>
      </c>
      <c r="I192" s="317" t="s">
        <v>838</v>
      </c>
      <c r="J192" s="317" t="s">
        <v>8</v>
      </c>
      <c r="K192" s="317" t="s">
        <v>839</v>
      </c>
      <c r="L192" s="317"/>
    </row>
    <row r="193" customFormat="false" ht="15" hidden="false" customHeight="false" outlineLevel="0" collapsed="false">
      <c r="D193" s="53" t="s">
        <v>836</v>
      </c>
      <c r="E193" s="53" t="s">
        <v>837</v>
      </c>
      <c r="H193" s="17"/>
      <c r="I193" s="17" t="s">
        <v>841</v>
      </c>
      <c r="J193" s="18" t="n">
        <v>120</v>
      </c>
      <c r="K193" s="17"/>
      <c r="L193" s="17"/>
    </row>
    <row r="194" customFormat="false" ht="15" hidden="false" customHeight="false" outlineLevel="0" collapsed="false">
      <c r="D194" s="312" t="s">
        <v>840</v>
      </c>
      <c r="E194" s="11" t="n">
        <f aca="false">mensualidades!G102</f>
        <v>510</v>
      </c>
      <c r="H194" s="17"/>
      <c r="I194" s="17" t="s">
        <v>843</v>
      </c>
      <c r="J194" s="18"/>
      <c r="K194" s="17"/>
      <c r="L194" s="17"/>
    </row>
    <row r="195" customFormat="false" ht="15" hidden="false" customHeight="false" outlineLevel="0" collapsed="false">
      <c r="D195" s="21" t="s">
        <v>842</v>
      </c>
      <c r="E195" s="19" t="n">
        <f aca="false">agripac!J234</f>
        <v>183.43</v>
      </c>
      <c r="H195" s="17"/>
      <c r="I195" s="17" t="s">
        <v>844</v>
      </c>
      <c r="J195" s="18" t="n">
        <v>34</v>
      </c>
      <c r="K195" s="17"/>
      <c r="L195" s="17"/>
    </row>
    <row r="196" customFormat="false" ht="15" hidden="false" customHeight="false" outlineLevel="0" collapsed="false">
      <c r="D196" s="21" t="s">
        <v>109</v>
      </c>
      <c r="E196" s="19" t="n">
        <f aca="false">'yupi '!I227</f>
        <v>686.4</v>
      </c>
      <c r="H196" s="17"/>
      <c r="I196" s="17" t="s">
        <v>845</v>
      </c>
      <c r="J196" s="18" t="n">
        <f aca="false">NOMINA!L39</f>
        <v>970.02</v>
      </c>
      <c r="K196" s="17"/>
      <c r="L196" s="17"/>
    </row>
    <row r="197" customFormat="false" ht="15" hidden="false" customHeight="false" outlineLevel="0" collapsed="false">
      <c r="D197" s="21" t="s">
        <v>238</v>
      </c>
      <c r="E197" s="19" t="n">
        <f aca="false">inpaecsa!I168</f>
        <v>100.3008</v>
      </c>
      <c r="H197" s="17"/>
      <c r="I197" s="17" t="s">
        <v>847</v>
      </c>
      <c r="J197" s="18"/>
      <c r="K197" s="17"/>
      <c r="L197" s="17"/>
    </row>
    <row r="198" customFormat="false" ht="15" hidden="false" customHeight="false" outlineLevel="0" collapsed="false">
      <c r="D198" s="21" t="s">
        <v>846</v>
      </c>
      <c r="E198" s="19" t="n">
        <f aca="false">familia!J185</f>
        <v>0</v>
      </c>
      <c r="H198" s="17"/>
      <c r="I198" s="17" t="s">
        <v>849</v>
      </c>
      <c r="J198" s="18" t="n">
        <v>300</v>
      </c>
      <c r="K198" s="17"/>
      <c r="L198" s="17"/>
    </row>
    <row r="199" customFormat="false" ht="15" hidden="false" customHeight="false" outlineLevel="0" collapsed="false">
      <c r="D199" s="21" t="s">
        <v>848</v>
      </c>
      <c r="E199" s="19" t="n">
        <f aca="false">UNIVIAST!J107</f>
        <v>43.5</v>
      </c>
      <c r="H199" s="17"/>
      <c r="I199" s="17" t="s">
        <v>851</v>
      </c>
      <c r="J199" s="18" t="n">
        <v>241.24</v>
      </c>
      <c r="K199" s="17"/>
      <c r="L199" s="17"/>
    </row>
    <row r="200" customFormat="false" ht="15" hidden="false" customHeight="false" outlineLevel="0" collapsed="false">
      <c r="D200" s="21" t="s">
        <v>850</v>
      </c>
      <c r="E200" s="19" t="n">
        <f aca="false">holtrans!J71</f>
        <v>0</v>
      </c>
      <c r="H200" s="17"/>
      <c r="I200" s="17"/>
      <c r="J200" s="18"/>
      <c r="K200" s="17"/>
      <c r="L200" s="17"/>
    </row>
    <row r="201" customFormat="false" ht="15" hidden="false" customHeight="false" outlineLevel="0" collapsed="false">
      <c r="D201" s="21" t="s">
        <v>852</v>
      </c>
      <c r="E201" s="19" t="n">
        <f aca="false">nestle!I279</f>
        <v>1925.099</v>
      </c>
      <c r="H201" s="17"/>
      <c r="I201" s="17" t="s">
        <v>855</v>
      </c>
      <c r="J201" s="18" t="n">
        <v>1035.97</v>
      </c>
      <c r="K201" s="17"/>
      <c r="L201" s="17"/>
    </row>
    <row r="202" customFormat="false" ht="15" hidden="false" customHeight="false" outlineLevel="0" collapsed="false">
      <c r="D202" s="21" t="s">
        <v>883</v>
      </c>
      <c r="E202" s="19" t="n">
        <f aca="false">'detergente '!I82</f>
        <v>8.19999999999999</v>
      </c>
      <c r="H202" s="17"/>
      <c r="I202" s="17"/>
      <c r="J202" s="18"/>
      <c r="K202" s="17"/>
      <c r="L202" s="17"/>
    </row>
    <row r="203" customFormat="false" ht="15" hidden="false" customHeight="false" outlineLevel="0" collapsed="false">
      <c r="D203" s="21" t="s">
        <v>431</v>
      </c>
      <c r="E203" s="19" t="n">
        <f aca="false">PARAISO!J87</f>
        <v>17.6</v>
      </c>
      <c r="H203" s="17"/>
      <c r="I203" s="17" t="s">
        <v>796</v>
      </c>
      <c r="J203" s="18" t="n">
        <f aca="false">'OTROS GASTOS'!M42</f>
        <v>617.62</v>
      </c>
      <c r="K203" s="17"/>
      <c r="L203" s="17"/>
    </row>
    <row r="204" customFormat="false" ht="15" hidden="false" customHeight="false" outlineLevel="0" collapsed="false">
      <c r="D204" s="21" t="s">
        <v>856</v>
      </c>
      <c r="E204" s="19" t="n">
        <f aca="false">YOBEL!I87</f>
        <v>0</v>
      </c>
      <c r="H204" s="17"/>
      <c r="I204" s="17" t="s">
        <v>869</v>
      </c>
      <c r="J204" s="18" t="n">
        <v>36.4</v>
      </c>
      <c r="K204" s="17"/>
      <c r="L204" s="17"/>
    </row>
    <row r="205" customFormat="false" ht="15" hidden="false" customHeight="false" outlineLevel="0" collapsed="false">
      <c r="D205" s="21" t="s">
        <v>857</v>
      </c>
      <c r="E205" s="19" t="n">
        <f aca="false">aldia!K115</f>
        <v>6.6825</v>
      </c>
      <c r="H205" s="17"/>
      <c r="I205" s="17" t="s">
        <v>868</v>
      </c>
      <c r="J205" s="18" t="n">
        <v>486.64</v>
      </c>
      <c r="K205" s="17"/>
      <c r="L205" s="17"/>
    </row>
    <row r="206" customFormat="false" ht="15" hidden="false" customHeight="false" outlineLevel="0" collapsed="false">
      <c r="D206" s="21" t="s">
        <v>858</v>
      </c>
      <c r="E206" s="19" t="n">
        <f aca="false">'plasticos Ester'!I139</f>
        <v>400.6</v>
      </c>
      <c r="H206" s="17"/>
      <c r="I206" s="17"/>
      <c r="J206" s="18"/>
      <c r="K206" s="17"/>
      <c r="L206" s="17"/>
    </row>
    <row r="207" customFormat="false" ht="15" hidden="false" customHeight="false" outlineLevel="0" collapsed="false">
      <c r="D207" s="21" t="s">
        <v>884</v>
      </c>
      <c r="E207" s="19" t="n">
        <f aca="false">sear!J112</f>
        <v>63</v>
      </c>
      <c r="H207" s="17"/>
      <c r="I207" s="17"/>
      <c r="J207" s="18"/>
      <c r="K207" s="17"/>
      <c r="L207" s="17"/>
    </row>
    <row r="208" customFormat="false" ht="15" hidden="false" customHeight="false" outlineLevel="0" collapsed="false">
      <c r="D208" s="21" t="s">
        <v>860</v>
      </c>
      <c r="E208" s="19" t="n">
        <f aca="false">'OTROS CLIENTES 2.'!J113</f>
        <v>169.35</v>
      </c>
      <c r="H208" s="17"/>
      <c r="I208" s="17"/>
      <c r="J208" s="18"/>
      <c r="K208" s="17"/>
      <c r="L208" s="17"/>
    </row>
    <row r="209" customFormat="false" ht="15" hidden="false" customHeight="false" outlineLevel="0" collapsed="false">
      <c r="D209" s="21" t="s">
        <v>874</v>
      </c>
      <c r="E209" s="19" t="n">
        <f aca="false">empetrans!J112</f>
        <v>0</v>
      </c>
      <c r="H209" s="17"/>
      <c r="I209" s="17"/>
      <c r="J209" s="18"/>
      <c r="K209" s="17"/>
      <c r="L209" s="17"/>
    </row>
    <row r="210" customFormat="false" ht="15" hidden="false" customHeight="false" outlineLevel="0" collapsed="false">
      <c r="D210" s="21" t="s">
        <v>862</v>
      </c>
      <c r="E210" s="19"/>
      <c r="H210" s="17"/>
      <c r="I210" s="17"/>
      <c r="J210" s="18"/>
      <c r="K210" s="17"/>
      <c r="L210" s="17"/>
    </row>
    <row r="211" customFormat="false" ht="15" hidden="false" customHeight="false" outlineLevel="0" collapsed="false">
      <c r="D211" s="21" t="s">
        <v>870</v>
      </c>
      <c r="E211" s="19" t="n">
        <f aca="false">'Dream fig'!J112</f>
        <v>0</v>
      </c>
      <c r="H211" s="17"/>
      <c r="I211" s="17"/>
      <c r="J211" s="18"/>
      <c r="K211" s="17"/>
      <c r="L211" s="17"/>
    </row>
    <row r="212" customFormat="false" ht="15" hidden="false" customHeight="false" outlineLevel="0" collapsed="false">
      <c r="D212" s="21" t="s">
        <v>864</v>
      </c>
      <c r="E212" s="19" t="n">
        <f aca="false">'Garaje '!E65</f>
        <v>300</v>
      </c>
      <c r="H212" s="17"/>
      <c r="I212" s="17"/>
      <c r="J212" s="18"/>
      <c r="K212" s="17"/>
      <c r="L212" s="17"/>
    </row>
    <row r="213" customFormat="false" ht="15" hidden="false" customHeight="false" outlineLevel="0" collapsed="false">
      <c r="D213" s="21" t="s">
        <v>865</v>
      </c>
      <c r="E213" s="19" t="n">
        <f aca="false">'MENSUAL MARIA MOYA '!J39</f>
        <v>100</v>
      </c>
      <c r="H213" s="17"/>
      <c r="I213" s="17"/>
      <c r="J213" s="18"/>
      <c r="K213" s="17"/>
      <c r="L213" s="17"/>
    </row>
    <row r="214" customFormat="false" ht="15" hidden="false" customHeight="false" outlineLevel="0" collapsed="false">
      <c r="D214" s="21" t="s">
        <v>875</v>
      </c>
      <c r="E214" s="19" t="n">
        <f aca="false">'RASTREO ICSSE'!J39</f>
        <v>486.62</v>
      </c>
      <c r="H214" s="17"/>
      <c r="I214" s="17"/>
      <c r="J214" s="18"/>
      <c r="K214" s="17"/>
      <c r="L214" s="17"/>
    </row>
    <row r="215" customFormat="false" ht="15" hidden="false" customHeight="false" outlineLevel="0" collapsed="false">
      <c r="D215" s="313" t="s">
        <v>876</v>
      </c>
      <c r="E215" s="19" t="n">
        <f aca="false">'RASTREO CARSYNC'!J39</f>
        <v>36.4</v>
      </c>
      <c r="H215" s="17"/>
      <c r="I215" s="17"/>
      <c r="J215" s="18"/>
      <c r="K215" s="17"/>
      <c r="L215" s="17"/>
    </row>
    <row r="216" customFormat="false" ht="15" hidden="false" customHeight="false" outlineLevel="0" collapsed="false">
      <c r="D216" s="313" t="s">
        <v>867</v>
      </c>
      <c r="E216" s="319" t="n">
        <f aca="false">IESS!J50</f>
        <v>763.18</v>
      </c>
      <c r="H216" s="316" t="s">
        <v>303</v>
      </c>
      <c r="I216" s="316"/>
      <c r="J216" s="48" t="n">
        <f aca="false">SUM(J193:J215)</f>
        <v>3841.89</v>
      </c>
      <c r="K216" s="17"/>
      <c r="L216" s="17"/>
    </row>
    <row r="217" customFormat="false" ht="15" hidden="false" customHeight="false" outlineLevel="0" collapsed="false">
      <c r="D217" s="128" t="s">
        <v>509</v>
      </c>
      <c r="E217" s="320" t="n">
        <f aca="false">SUM(E194:E216)</f>
        <v>5800.3623</v>
      </c>
    </row>
    <row r="218" customFormat="false" ht="15" hidden="false" customHeight="false" outlineLevel="0" collapsed="false">
      <c r="D218" s="128"/>
      <c r="E218" s="320"/>
    </row>
    <row r="220" customFormat="false" ht="15" hidden="false" customHeight="false" outlineLevel="0" collapsed="false">
      <c r="I220" s="254" t="s">
        <v>835</v>
      </c>
      <c r="J220" s="254"/>
      <c r="K220" s="254"/>
    </row>
    <row r="221" customFormat="false" ht="15" hidden="false" customHeight="false" outlineLevel="0" collapsed="false">
      <c r="D221" s="30" t="s">
        <v>835</v>
      </c>
      <c r="H221" s="311" t="s">
        <v>75</v>
      </c>
      <c r="I221" s="311"/>
      <c r="J221" s="311"/>
      <c r="K221" s="311"/>
      <c r="L221" s="311"/>
    </row>
    <row r="222" customFormat="false" ht="15" hidden="false" customHeight="false" outlineLevel="0" collapsed="false">
      <c r="D222" s="310" t="s">
        <v>75</v>
      </c>
      <c r="E222" s="310"/>
      <c r="H222" s="317" t="s">
        <v>228</v>
      </c>
      <c r="I222" s="317" t="s">
        <v>838</v>
      </c>
      <c r="J222" s="317" t="s">
        <v>8</v>
      </c>
      <c r="K222" s="317" t="s">
        <v>839</v>
      </c>
      <c r="L222" s="317"/>
    </row>
    <row r="223" customFormat="false" ht="15" hidden="false" customHeight="false" outlineLevel="0" collapsed="false">
      <c r="D223" s="53" t="s">
        <v>836</v>
      </c>
      <c r="E223" s="53" t="s">
        <v>837</v>
      </c>
      <c r="H223" s="17"/>
      <c r="I223" s="17" t="s">
        <v>841</v>
      </c>
      <c r="J223" s="18" t="n">
        <v>100</v>
      </c>
      <c r="K223" s="17"/>
      <c r="L223" s="17"/>
    </row>
    <row r="224" customFormat="false" ht="15" hidden="false" customHeight="false" outlineLevel="0" collapsed="false">
      <c r="D224" s="312" t="s">
        <v>840</v>
      </c>
      <c r="E224" s="11" t="n">
        <f aca="false">mensualidades!P102</f>
        <v>480</v>
      </c>
      <c r="H224" s="17"/>
      <c r="I224" s="17" t="s">
        <v>843</v>
      </c>
      <c r="J224" s="18"/>
      <c r="K224" s="17"/>
      <c r="L224" s="17"/>
    </row>
    <row r="225" customFormat="false" ht="15" hidden="false" customHeight="false" outlineLevel="0" collapsed="false">
      <c r="D225" s="21" t="s">
        <v>842</v>
      </c>
      <c r="E225" s="19" t="n">
        <f aca="false">agripac!V234</f>
        <v>331.73</v>
      </c>
      <c r="H225" s="17"/>
      <c r="I225" s="17" t="s">
        <v>844</v>
      </c>
      <c r="J225" s="18" t="n">
        <v>33</v>
      </c>
      <c r="K225" s="17"/>
      <c r="L225" s="17"/>
    </row>
    <row r="226" customFormat="false" ht="15" hidden="false" customHeight="false" outlineLevel="0" collapsed="false">
      <c r="D226" s="21" t="s">
        <v>109</v>
      </c>
      <c r="E226" s="19" t="n">
        <f aca="false">'yupi '!U228</f>
        <v>554.799999999999</v>
      </c>
      <c r="H226" s="17"/>
      <c r="I226" s="17" t="s">
        <v>845</v>
      </c>
      <c r="J226" s="18" t="n">
        <f aca="false">NOMINA!P39</f>
        <v>950</v>
      </c>
      <c r="K226" s="17"/>
      <c r="L226" s="17"/>
    </row>
    <row r="227" customFormat="false" ht="15" hidden="false" customHeight="false" outlineLevel="0" collapsed="false">
      <c r="D227" s="21" t="s">
        <v>238</v>
      </c>
      <c r="E227" s="19" t="n">
        <f aca="false">inpaecsa!V168</f>
        <v>17.7</v>
      </c>
      <c r="H227" s="17"/>
      <c r="I227" s="17" t="s">
        <v>847</v>
      </c>
      <c r="J227" s="18"/>
      <c r="K227" s="17"/>
      <c r="L227" s="17"/>
    </row>
    <row r="228" customFormat="false" ht="15" hidden="false" customHeight="false" outlineLevel="0" collapsed="false">
      <c r="D228" s="21" t="s">
        <v>846</v>
      </c>
      <c r="E228" s="19" t="n">
        <f aca="false">familia!J212</f>
        <v>0</v>
      </c>
      <c r="H228" s="17"/>
      <c r="I228" s="17" t="s">
        <v>849</v>
      </c>
      <c r="J228" s="18" t="n">
        <v>300</v>
      </c>
      <c r="K228" s="17"/>
      <c r="L228" s="17"/>
    </row>
    <row r="229" customFormat="false" ht="15" hidden="false" customHeight="false" outlineLevel="0" collapsed="false">
      <c r="D229" s="21" t="s">
        <v>848</v>
      </c>
      <c r="E229" s="19" t="n">
        <f aca="false">UNIVIAST!V107</f>
        <v>34.8</v>
      </c>
      <c r="H229" s="17"/>
      <c r="I229" s="17" t="s">
        <v>851</v>
      </c>
      <c r="J229" s="18" t="n">
        <v>241.26</v>
      </c>
      <c r="K229" s="17"/>
      <c r="L229" s="17"/>
    </row>
    <row r="230" customFormat="false" ht="15" hidden="false" customHeight="false" outlineLevel="0" collapsed="false">
      <c r="D230" s="21" t="s">
        <v>850</v>
      </c>
      <c r="E230" s="19" t="n">
        <f aca="false">holtrans!U71</f>
        <v>0</v>
      </c>
      <c r="H230" s="17"/>
      <c r="I230" s="17"/>
      <c r="J230" s="18"/>
      <c r="K230" s="17"/>
      <c r="L230" s="17"/>
    </row>
    <row r="231" customFormat="false" ht="15" hidden="false" customHeight="false" outlineLevel="0" collapsed="false">
      <c r="D231" s="21" t="s">
        <v>852</v>
      </c>
      <c r="E231" s="19" t="n">
        <f aca="false">nestle!T279</f>
        <v>1693.3389</v>
      </c>
      <c r="H231" s="17"/>
      <c r="I231" s="17" t="s">
        <v>855</v>
      </c>
      <c r="J231" s="18" t="n">
        <v>1084.57</v>
      </c>
      <c r="K231" s="17"/>
      <c r="L231" s="17"/>
    </row>
    <row r="232" customFormat="false" ht="15" hidden="false" customHeight="false" outlineLevel="0" collapsed="false">
      <c r="D232" s="21" t="s">
        <v>854</v>
      </c>
      <c r="E232" s="19" t="n">
        <f aca="false">'detergente '!S82</f>
        <v>0</v>
      </c>
      <c r="H232" s="17"/>
      <c r="I232" s="17"/>
      <c r="J232" s="18"/>
      <c r="K232" s="17"/>
      <c r="L232" s="17"/>
    </row>
    <row r="233" customFormat="false" ht="15" hidden="false" customHeight="false" outlineLevel="0" collapsed="false">
      <c r="D233" s="21" t="s">
        <v>431</v>
      </c>
      <c r="E233" s="19" t="n">
        <f aca="false">PARAISO!U87</f>
        <v>0</v>
      </c>
      <c r="H233" s="17"/>
      <c r="I233" s="17" t="s">
        <v>796</v>
      </c>
      <c r="J233" s="18" t="n">
        <f aca="false">'OTROS GASTOS'!R42</f>
        <v>6126.13</v>
      </c>
      <c r="K233" s="17"/>
      <c r="L233" s="17"/>
    </row>
    <row r="234" customFormat="false" ht="15" hidden="false" customHeight="false" outlineLevel="0" collapsed="false">
      <c r="D234" s="21" t="s">
        <v>856</v>
      </c>
      <c r="E234" s="19" t="n">
        <f aca="false">YOBEL!T87</f>
        <v>35.8</v>
      </c>
      <c r="H234" s="17"/>
      <c r="I234" s="17" t="s">
        <v>869</v>
      </c>
      <c r="J234" s="18" t="n">
        <v>36.04</v>
      </c>
      <c r="K234" s="17"/>
      <c r="L234" s="17"/>
    </row>
    <row r="235" customFormat="false" ht="15" hidden="false" customHeight="false" outlineLevel="0" collapsed="false">
      <c r="D235" s="21" t="s">
        <v>857</v>
      </c>
      <c r="E235" s="19" t="n">
        <f aca="false">aldia!Z116</f>
        <v>41.7284999999993</v>
      </c>
      <c r="H235" s="17"/>
      <c r="I235" s="17" t="s">
        <v>868</v>
      </c>
      <c r="J235" s="18" t="n">
        <v>486.64</v>
      </c>
      <c r="K235" s="17"/>
      <c r="L235" s="17"/>
    </row>
    <row r="236" customFormat="false" ht="15" hidden="false" customHeight="false" outlineLevel="0" collapsed="false">
      <c r="D236" s="21" t="s">
        <v>858</v>
      </c>
      <c r="E236" s="19" t="n">
        <f aca="false">'plasticos Ester'!S138</f>
        <v>132</v>
      </c>
      <c r="H236" s="17"/>
      <c r="I236" s="17"/>
      <c r="J236" s="18"/>
      <c r="K236" s="17"/>
      <c r="L236" s="17"/>
    </row>
    <row r="237" customFormat="false" ht="15" hidden="false" customHeight="false" outlineLevel="0" collapsed="false">
      <c r="D237" s="21" t="s">
        <v>884</v>
      </c>
      <c r="E237" s="19" t="n">
        <f aca="false">sear!U112</f>
        <v>50.4</v>
      </c>
      <c r="H237" s="17"/>
      <c r="I237" s="17"/>
      <c r="J237" s="18"/>
      <c r="K237" s="17"/>
      <c r="L237" s="17"/>
    </row>
    <row r="238" customFormat="false" ht="15" hidden="false" customHeight="false" outlineLevel="0" collapsed="false">
      <c r="D238" s="21" t="s">
        <v>860</v>
      </c>
      <c r="E238" s="19" t="n">
        <f aca="false">'OTROS CLIENTES 2.'!U112</f>
        <v>312.38</v>
      </c>
      <c r="H238" s="17"/>
      <c r="I238" s="17"/>
      <c r="J238" s="18"/>
      <c r="K238" s="17"/>
      <c r="L238" s="17"/>
    </row>
    <row r="239" customFormat="false" ht="15" hidden="false" customHeight="false" outlineLevel="0" collapsed="false">
      <c r="D239" s="21" t="s">
        <v>874</v>
      </c>
      <c r="E239" s="19" t="n">
        <f aca="false">empetrans!U112</f>
        <v>0</v>
      </c>
      <c r="H239" s="17"/>
      <c r="I239" s="17"/>
      <c r="J239" s="18"/>
      <c r="K239" s="17"/>
      <c r="L239" s="17"/>
    </row>
    <row r="240" customFormat="false" ht="15" hidden="false" customHeight="false" outlineLevel="0" collapsed="false">
      <c r="D240" s="21" t="s">
        <v>885</v>
      </c>
      <c r="E240" s="19" t="n">
        <f aca="false">'OTROS INGRESOS '!N107</f>
        <v>3440</v>
      </c>
      <c r="H240" s="17"/>
      <c r="I240" s="17"/>
      <c r="J240" s="18"/>
      <c r="K240" s="17"/>
      <c r="L240" s="17"/>
    </row>
    <row r="241" customFormat="false" ht="15" hidden="false" customHeight="false" outlineLevel="0" collapsed="false">
      <c r="D241" s="21" t="s">
        <v>870</v>
      </c>
      <c r="E241" s="19" t="n">
        <f aca="false">'Dream fig'!U112</f>
        <v>0</v>
      </c>
      <c r="H241" s="17"/>
      <c r="I241" s="17"/>
      <c r="J241" s="18"/>
      <c r="K241" s="17"/>
      <c r="L241" s="17"/>
    </row>
    <row r="242" customFormat="false" ht="15" hidden="false" customHeight="false" outlineLevel="0" collapsed="false">
      <c r="D242" s="21" t="s">
        <v>864</v>
      </c>
      <c r="E242" s="19" t="n">
        <f aca="false">'Garaje '!L65</f>
        <v>300</v>
      </c>
      <c r="H242" s="17"/>
      <c r="I242" s="17"/>
      <c r="J242" s="18"/>
      <c r="K242" s="17"/>
      <c r="L242" s="17"/>
    </row>
    <row r="243" customFormat="false" ht="15" hidden="false" customHeight="false" outlineLevel="0" collapsed="false">
      <c r="D243" s="21" t="s">
        <v>865</v>
      </c>
      <c r="E243" s="19" t="n">
        <f aca="false">'MENSUAL MARIA MOYA '!N39</f>
        <v>100</v>
      </c>
      <c r="H243" s="17"/>
      <c r="I243" s="17"/>
      <c r="J243" s="18"/>
      <c r="K243" s="17"/>
      <c r="L243" s="17"/>
    </row>
    <row r="244" customFormat="false" ht="15" hidden="false" customHeight="false" outlineLevel="0" collapsed="false">
      <c r="D244" s="21" t="s">
        <v>875</v>
      </c>
      <c r="E244" s="19" t="n">
        <f aca="false">'RASTREO ICSSE'!N39</f>
        <v>486.62</v>
      </c>
      <c r="H244" s="17"/>
      <c r="I244" s="17"/>
      <c r="J244" s="18"/>
      <c r="K244" s="17"/>
      <c r="L244" s="17"/>
    </row>
    <row r="245" customFormat="false" ht="15" hidden="false" customHeight="false" outlineLevel="0" collapsed="false">
      <c r="D245" s="313" t="s">
        <v>876</v>
      </c>
      <c r="E245" s="19" t="n">
        <f aca="false">'RASTREO CARSYNC'!N39</f>
        <v>36.04</v>
      </c>
      <c r="H245" s="17"/>
      <c r="I245" s="17"/>
      <c r="J245" s="18"/>
      <c r="K245" s="17"/>
      <c r="L245" s="17"/>
    </row>
    <row r="246" customFormat="false" ht="15" hidden="false" customHeight="false" outlineLevel="0" collapsed="false">
      <c r="D246" s="313" t="s">
        <v>867</v>
      </c>
      <c r="E246" s="319" t="n">
        <f aca="false">IESS!N50</f>
        <v>811.73</v>
      </c>
      <c r="H246" s="316" t="s">
        <v>303</v>
      </c>
      <c r="I246" s="316"/>
      <c r="J246" s="48" t="n">
        <f aca="false">SUM(J223:J245)</f>
        <v>9357.64</v>
      </c>
      <c r="K246" s="17"/>
      <c r="L246" s="17"/>
    </row>
    <row r="247" customFormat="false" ht="15" hidden="false" customHeight="false" outlineLevel="0" collapsed="false">
      <c r="D247" s="128" t="s">
        <v>509</v>
      </c>
      <c r="E247" s="320" t="n">
        <f aca="false">SUM(E224:E246)</f>
        <v>8859.0674</v>
      </c>
    </row>
    <row r="248" customFormat="false" ht="15" hidden="false" customHeight="false" outlineLevel="0" collapsed="false">
      <c r="D248" s="128"/>
      <c r="E248" s="320"/>
    </row>
    <row r="250" customFormat="false" ht="15" hidden="false" customHeight="false" outlineLevel="0" collapsed="false">
      <c r="I250" s="254" t="s">
        <v>835</v>
      </c>
      <c r="J250" s="254"/>
      <c r="K250" s="254"/>
    </row>
    <row r="251" customFormat="false" ht="15" hidden="false" customHeight="false" outlineLevel="0" collapsed="false">
      <c r="D251" s="30" t="s">
        <v>835</v>
      </c>
      <c r="H251" s="311" t="s">
        <v>632</v>
      </c>
      <c r="I251" s="311"/>
      <c r="J251" s="311"/>
      <c r="K251" s="311"/>
      <c r="L251" s="311"/>
    </row>
    <row r="252" customFormat="false" ht="15" hidden="false" customHeight="false" outlineLevel="0" collapsed="false">
      <c r="D252" s="310" t="s">
        <v>632</v>
      </c>
      <c r="E252" s="310"/>
      <c r="H252" s="317" t="s">
        <v>228</v>
      </c>
      <c r="I252" s="317" t="s">
        <v>838</v>
      </c>
      <c r="J252" s="317" t="s">
        <v>8</v>
      </c>
      <c r="K252" s="317" t="s">
        <v>839</v>
      </c>
      <c r="L252" s="317"/>
    </row>
    <row r="253" customFormat="false" ht="15" hidden="false" customHeight="false" outlineLevel="0" collapsed="false">
      <c r="D253" s="53" t="s">
        <v>836</v>
      </c>
      <c r="E253" s="53" t="s">
        <v>837</v>
      </c>
      <c r="H253" s="17"/>
      <c r="I253" s="17" t="s">
        <v>841</v>
      </c>
      <c r="J253" s="18" t="n">
        <v>120</v>
      </c>
      <c r="K253" s="17"/>
      <c r="L253" s="17"/>
    </row>
    <row r="254" customFormat="false" ht="15" hidden="false" customHeight="false" outlineLevel="0" collapsed="false">
      <c r="D254" s="312" t="s">
        <v>840</v>
      </c>
      <c r="E254" s="11" t="n">
        <f aca="false">mensualidades!G133</f>
        <v>1290</v>
      </c>
      <c r="H254" s="17"/>
      <c r="I254" s="17" t="s">
        <v>843</v>
      </c>
      <c r="J254" s="18"/>
      <c r="K254" s="17"/>
      <c r="L254" s="17"/>
    </row>
    <row r="255" customFormat="false" ht="15" hidden="false" customHeight="false" outlineLevel="0" collapsed="false">
      <c r="D255" s="21" t="s">
        <v>842</v>
      </c>
      <c r="E255" s="19" t="n">
        <f aca="false">agripac!J295</f>
        <v>40.95</v>
      </c>
      <c r="H255" s="17"/>
      <c r="I255" s="17" t="s">
        <v>844</v>
      </c>
      <c r="J255" s="18" t="n">
        <v>33</v>
      </c>
      <c r="K255" s="17"/>
      <c r="L255" s="17"/>
    </row>
    <row r="256" customFormat="false" ht="15" hidden="false" customHeight="false" outlineLevel="0" collapsed="false">
      <c r="D256" s="21" t="s">
        <v>109</v>
      </c>
      <c r="E256" s="19" t="n">
        <f aca="false">'yupi '!I287</f>
        <v>924.299999999999</v>
      </c>
      <c r="H256" s="17"/>
      <c r="I256" s="17" t="s">
        <v>815</v>
      </c>
      <c r="J256" s="18" t="n">
        <f aca="false">NOMINA!B59</f>
        <v>950</v>
      </c>
      <c r="K256" s="17"/>
      <c r="L256" s="17"/>
    </row>
    <row r="257" customFormat="false" ht="15" hidden="false" customHeight="false" outlineLevel="0" collapsed="false">
      <c r="D257" s="21" t="s">
        <v>238</v>
      </c>
      <c r="E257" s="19" t="n">
        <f aca="false">inpaecsa!I211</f>
        <v>101.6775</v>
      </c>
      <c r="H257" s="17"/>
      <c r="I257" s="17" t="s">
        <v>847</v>
      </c>
      <c r="J257" s="18"/>
      <c r="K257" s="17"/>
      <c r="L257" s="17"/>
    </row>
    <row r="258" customFormat="false" ht="15" hidden="false" customHeight="false" outlineLevel="0" collapsed="false">
      <c r="D258" s="21" t="s">
        <v>846</v>
      </c>
      <c r="E258" s="19" t="n">
        <f aca="false">familia!J239</f>
        <v>118.7</v>
      </c>
      <c r="H258" s="17"/>
      <c r="I258" s="17" t="s">
        <v>849</v>
      </c>
      <c r="J258" s="18"/>
      <c r="K258" s="17"/>
      <c r="L258" s="17"/>
    </row>
    <row r="259" customFormat="false" ht="15" hidden="false" customHeight="false" outlineLevel="0" collapsed="false">
      <c r="D259" s="21" t="s">
        <v>886</v>
      </c>
      <c r="E259" s="19" t="n">
        <f aca="false">UNIVIAST!J135</f>
        <v>17.4</v>
      </c>
      <c r="H259" s="17"/>
      <c r="I259" s="17" t="s">
        <v>851</v>
      </c>
      <c r="J259" s="18" t="n">
        <v>241.24</v>
      </c>
      <c r="K259" s="17"/>
      <c r="L259" s="17"/>
    </row>
    <row r="260" customFormat="false" ht="15" hidden="false" customHeight="false" outlineLevel="0" collapsed="false">
      <c r="D260" s="21" t="s">
        <v>850</v>
      </c>
      <c r="E260" s="19" t="n">
        <f aca="false">holtrans!J89</f>
        <v>0</v>
      </c>
      <c r="H260" s="17"/>
      <c r="I260" s="17"/>
      <c r="J260" s="18"/>
      <c r="K260" s="17"/>
      <c r="L260" s="17"/>
    </row>
    <row r="261" customFormat="false" ht="15" hidden="false" customHeight="false" outlineLevel="0" collapsed="false">
      <c r="D261" s="21" t="s">
        <v>852</v>
      </c>
      <c r="E261" s="19" t="n">
        <f aca="false">nestle!I361</f>
        <v>1553.4782</v>
      </c>
      <c r="H261" s="17"/>
      <c r="I261" s="17" t="s">
        <v>855</v>
      </c>
      <c r="J261" s="18" t="n">
        <v>1084.57</v>
      </c>
      <c r="K261" s="17"/>
      <c r="L261" s="17"/>
    </row>
    <row r="262" customFormat="false" ht="15" hidden="false" customHeight="false" outlineLevel="0" collapsed="false">
      <c r="D262" s="21" t="s">
        <v>854</v>
      </c>
      <c r="E262" s="19" t="n">
        <f aca="false">'detergente '!I104</f>
        <v>0</v>
      </c>
      <c r="H262" s="17"/>
      <c r="I262" s="17" t="s">
        <v>887</v>
      </c>
      <c r="J262" s="18" t="n">
        <v>800</v>
      </c>
      <c r="K262" s="17"/>
      <c r="L262" s="17"/>
    </row>
    <row r="263" customFormat="false" ht="15" hidden="false" customHeight="false" outlineLevel="0" collapsed="false">
      <c r="D263" s="21" t="s">
        <v>431</v>
      </c>
      <c r="E263" s="19" t="n">
        <f aca="false">PARAISO!J111</f>
        <v>8.59999999999999</v>
      </c>
      <c r="H263" s="17"/>
      <c r="I263" s="17" t="s">
        <v>796</v>
      </c>
      <c r="J263" s="18" t="n">
        <f aca="false">'OTROS GASTOS'!C66</f>
        <v>5773.38</v>
      </c>
      <c r="K263" s="17"/>
      <c r="L263" s="17"/>
    </row>
    <row r="264" customFormat="false" ht="15" hidden="false" customHeight="false" outlineLevel="0" collapsed="false">
      <c r="D264" s="21" t="s">
        <v>848</v>
      </c>
      <c r="E264" s="19" t="n">
        <f aca="false">YOBEL!I110</f>
        <v>36.3</v>
      </c>
      <c r="H264" s="17"/>
      <c r="I264" s="17" t="s">
        <v>869</v>
      </c>
      <c r="J264" s="18" t="n">
        <v>36.2</v>
      </c>
      <c r="K264" s="17"/>
      <c r="L264" s="17"/>
    </row>
    <row r="265" customFormat="false" ht="15" hidden="false" customHeight="false" outlineLevel="0" collapsed="false">
      <c r="D265" s="21" t="s">
        <v>857</v>
      </c>
      <c r="E265" s="19" t="n">
        <f aca="false">aldia!K147</f>
        <v>74.7944999999995</v>
      </c>
      <c r="H265" s="17"/>
      <c r="I265" s="17" t="s">
        <v>868</v>
      </c>
      <c r="J265" s="18"/>
      <c r="K265" s="17"/>
      <c r="L265" s="17"/>
    </row>
    <row r="266" customFormat="false" ht="15" hidden="false" customHeight="false" outlineLevel="0" collapsed="false">
      <c r="D266" s="21" t="s">
        <v>858</v>
      </c>
      <c r="E266" s="19" t="n">
        <f aca="false">'plasticos Ester'!I171</f>
        <v>105</v>
      </c>
      <c r="H266" s="17"/>
      <c r="I266" s="17"/>
      <c r="J266" s="18"/>
      <c r="K266" s="17"/>
      <c r="L266" s="17"/>
    </row>
    <row r="267" customFormat="false" ht="15" hidden="false" customHeight="false" outlineLevel="0" collapsed="false">
      <c r="D267" s="21" t="s">
        <v>884</v>
      </c>
      <c r="E267" s="19" t="n">
        <f aca="false">sear!J140</f>
        <v>25.2</v>
      </c>
      <c r="H267" s="17"/>
      <c r="I267" s="17"/>
      <c r="J267" s="18"/>
      <c r="K267" s="17"/>
      <c r="L267" s="17"/>
    </row>
    <row r="268" customFormat="false" ht="15" hidden="false" customHeight="false" outlineLevel="0" collapsed="false">
      <c r="D268" s="21" t="s">
        <v>860</v>
      </c>
      <c r="E268" s="19" t="n">
        <f aca="false">'OTROS CLIENTES 2.'!J145</f>
        <v>458.4</v>
      </c>
      <c r="H268" s="17"/>
      <c r="I268" s="17"/>
      <c r="J268" s="18"/>
      <c r="K268" s="17"/>
      <c r="L268" s="17"/>
    </row>
    <row r="269" customFormat="false" ht="15" hidden="false" customHeight="false" outlineLevel="0" collapsed="false">
      <c r="D269" s="21" t="s">
        <v>874</v>
      </c>
      <c r="E269" s="19" t="n">
        <f aca="false">empetrans!J140</f>
        <v>99</v>
      </c>
      <c r="H269" s="17"/>
      <c r="I269" s="17"/>
      <c r="J269" s="18"/>
      <c r="K269" s="17"/>
      <c r="L269" s="17"/>
    </row>
    <row r="270" customFormat="false" ht="15" hidden="false" customHeight="false" outlineLevel="0" collapsed="false">
      <c r="D270" s="21" t="s">
        <v>885</v>
      </c>
      <c r="E270" s="19" t="n">
        <v>340</v>
      </c>
      <c r="H270" s="17"/>
      <c r="I270" s="17"/>
      <c r="J270" s="18"/>
      <c r="K270" s="17"/>
      <c r="L270" s="17"/>
    </row>
    <row r="271" customFormat="false" ht="15" hidden="false" customHeight="false" outlineLevel="0" collapsed="false">
      <c r="D271" s="21" t="s">
        <v>870</v>
      </c>
      <c r="E271" s="19" t="n">
        <f aca="false">'Dream fig'!J140</f>
        <v>0</v>
      </c>
      <c r="H271" s="17"/>
      <c r="I271" s="17"/>
      <c r="J271" s="18"/>
      <c r="K271" s="17"/>
      <c r="L271" s="17"/>
    </row>
    <row r="272" customFormat="false" ht="15" hidden="false" customHeight="false" outlineLevel="0" collapsed="false">
      <c r="D272" s="21" t="s">
        <v>864</v>
      </c>
      <c r="E272" s="19" t="n">
        <f aca="false">'Garaje '!E83</f>
        <v>0</v>
      </c>
      <c r="H272" s="17"/>
      <c r="I272" s="17"/>
      <c r="J272" s="18"/>
      <c r="K272" s="17"/>
      <c r="L272" s="17"/>
    </row>
    <row r="273" customFormat="false" ht="15" hidden="false" customHeight="false" outlineLevel="0" collapsed="false">
      <c r="D273" s="21" t="s">
        <v>865</v>
      </c>
      <c r="E273" s="19" t="n">
        <f aca="false">'MENSUAL MARIA MOYA '!B60</f>
        <v>100</v>
      </c>
      <c r="H273" s="17"/>
      <c r="I273" s="17"/>
      <c r="J273" s="18"/>
      <c r="K273" s="17"/>
      <c r="L273" s="17"/>
    </row>
    <row r="274" customFormat="false" ht="15" hidden="false" customHeight="false" outlineLevel="0" collapsed="false">
      <c r="D274" s="21" t="s">
        <v>875</v>
      </c>
      <c r="E274" s="19" t="n">
        <f aca="false">'RASTREO ICSSE'!B60</f>
        <v>486.62</v>
      </c>
      <c r="H274" s="17"/>
      <c r="I274" s="17"/>
      <c r="J274" s="18"/>
      <c r="K274" s="17"/>
      <c r="L274" s="17"/>
    </row>
    <row r="275" customFormat="false" ht="15" hidden="false" customHeight="false" outlineLevel="0" collapsed="false">
      <c r="D275" s="313" t="s">
        <v>876</v>
      </c>
      <c r="E275" s="19" t="n">
        <f aca="false">'RASTREO CARSYNC'!B60</f>
        <v>36.1</v>
      </c>
      <c r="H275" s="17"/>
      <c r="I275" s="17"/>
      <c r="J275" s="18"/>
      <c r="K275" s="17"/>
      <c r="L275" s="17"/>
    </row>
    <row r="276" customFormat="false" ht="15" hidden="false" customHeight="false" outlineLevel="0" collapsed="false">
      <c r="D276" s="313" t="s">
        <v>867</v>
      </c>
      <c r="E276" s="319" t="n">
        <f aca="false">IESS!B79</f>
        <v>811.86</v>
      </c>
      <c r="H276" s="316" t="s">
        <v>303</v>
      </c>
      <c r="I276" s="316"/>
      <c r="J276" s="48" t="n">
        <f aca="false">SUM(J253:J275)</f>
        <v>9038.39</v>
      </c>
      <c r="K276" s="17"/>
      <c r="L276" s="17"/>
    </row>
    <row r="277" customFormat="false" ht="15" hidden="false" customHeight="false" outlineLevel="0" collapsed="false">
      <c r="D277" s="128" t="s">
        <v>509</v>
      </c>
      <c r="E277" s="320" t="n">
        <f aca="false">SUM(E254:E276)</f>
        <v>6628.3802</v>
      </c>
    </row>
    <row r="278" customFormat="false" ht="15" hidden="false" customHeight="false" outlineLevel="0" collapsed="false">
      <c r="D278" s="128"/>
      <c r="E278" s="320"/>
    </row>
    <row r="281" customFormat="false" ht="15" hidden="false" customHeight="false" outlineLevel="0" collapsed="false">
      <c r="I281" s="254" t="s">
        <v>835</v>
      </c>
      <c r="J281" s="254"/>
      <c r="K281" s="254"/>
    </row>
    <row r="282" customFormat="false" ht="15" hidden="false" customHeight="false" outlineLevel="0" collapsed="false">
      <c r="D282" s="30" t="s">
        <v>835</v>
      </c>
      <c r="H282" s="311" t="s">
        <v>167</v>
      </c>
      <c r="I282" s="311"/>
      <c r="J282" s="311"/>
      <c r="K282" s="311"/>
      <c r="L282" s="311"/>
    </row>
    <row r="283" customFormat="false" ht="15" hidden="false" customHeight="false" outlineLevel="0" collapsed="false">
      <c r="D283" s="310" t="s">
        <v>167</v>
      </c>
      <c r="E283" s="310"/>
      <c r="H283" s="317" t="s">
        <v>228</v>
      </c>
      <c r="I283" s="317" t="s">
        <v>838</v>
      </c>
      <c r="J283" s="317" t="s">
        <v>8</v>
      </c>
      <c r="K283" s="317" t="s">
        <v>839</v>
      </c>
      <c r="L283" s="317"/>
    </row>
    <row r="284" customFormat="false" ht="15" hidden="false" customHeight="false" outlineLevel="0" collapsed="false">
      <c r="D284" s="53" t="s">
        <v>836</v>
      </c>
      <c r="E284" s="53" t="s">
        <v>837</v>
      </c>
      <c r="H284" s="17"/>
      <c r="I284" s="17" t="s">
        <v>841</v>
      </c>
      <c r="J284" s="18" t="n">
        <v>220</v>
      </c>
      <c r="K284" s="17"/>
      <c r="L284" s="17"/>
    </row>
    <row r="285" customFormat="false" ht="15" hidden="false" customHeight="false" outlineLevel="0" collapsed="false">
      <c r="D285" s="312" t="s">
        <v>840</v>
      </c>
      <c r="E285" s="11" t="n">
        <f aca="false">mensualidades!P133</f>
        <v>1310</v>
      </c>
      <c r="H285" s="17"/>
      <c r="I285" s="17" t="s">
        <v>843</v>
      </c>
      <c r="J285" s="18"/>
      <c r="K285" s="17"/>
      <c r="L285" s="17"/>
    </row>
    <row r="286" customFormat="false" ht="15" hidden="false" customHeight="false" outlineLevel="0" collapsed="false">
      <c r="D286" s="21" t="s">
        <v>842</v>
      </c>
      <c r="E286" s="19" t="n">
        <f aca="false">agripac!V295</f>
        <v>5.03</v>
      </c>
      <c r="H286" s="17"/>
      <c r="I286" s="17" t="s">
        <v>844</v>
      </c>
      <c r="J286" s="18" t="n">
        <v>33</v>
      </c>
      <c r="K286" s="17"/>
      <c r="L286" s="17"/>
    </row>
    <row r="287" customFormat="false" ht="15" hidden="false" customHeight="false" outlineLevel="0" collapsed="false">
      <c r="D287" s="21" t="s">
        <v>109</v>
      </c>
      <c r="E287" s="19" t="n">
        <f aca="false">'yupi '!U288</f>
        <v>311.5</v>
      </c>
      <c r="H287" s="17"/>
      <c r="I287" s="17" t="s">
        <v>815</v>
      </c>
      <c r="J287" s="18" t="n">
        <f aca="false">NOMINA!G59</f>
        <v>950</v>
      </c>
      <c r="K287" s="17"/>
      <c r="L287" s="17"/>
    </row>
    <row r="288" customFormat="false" ht="15" hidden="false" customHeight="false" outlineLevel="0" collapsed="false">
      <c r="D288" s="21" t="s">
        <v>238</v>
      </c>
      <c r="E288" s="19" t="n">
        <f aca="false">inpaecsa!V211</f>
        <v>17.7</v>
      </c>
      <c r="H288" s="17"/>
      <c r="I288" s="17" t="s">
        <v>847</v>
      </c>
      <c r="J288" s="18"/>
      <c r="K288" s="17"/>
      <c r="L288" s="17"/>
    </row>
    <row r="289" customFormat="false" ht="15" hidden="false" customHeight="false" outlineLevel="0" collapsed="false">
      <c r="D289" s="21" t="s">
        <v>846</v>
      </c>
      <c r="E289" s="19" t="n">
        <f aca="false">familia!J266</f>
        <v>7.33230000000003</v>
      </c>
      <c r="H289" s="17"/>
      <c r="I289" s="17" t="s">
        <v>849</v>
      </c>
      <c r="J289" s="18"/>
      <c r="K289" s="17"/>
      <c r="L289" s="17"/>
    </row>
    <row r="290" customFormat="false" ht="15" hidden="false" customHeight="false" outlineLevel="0" collapsed="false">
      <c r="D290" s="21" t="s">
        <v>886</v>
      </c>
      <c r="E290" s="19" t="n">
        <f aca="false">UNIVIAST!V135</f>
        <v>82.5</v>
      </c>
      <c r="H290" s="17"/>
      <c r="I290" s="17" t="s">
        <v>851</v>
      </c>
      <c r="J290" s="18" t="n">
        <v>241.24</v>
      </c>
      <c r="K290" s="17"/>
      <c r="L290" s="17"/>
    </row>
    <row r="291" customFormat="false" ht="15" hidden="false" customHeight="false" outlineLevel="0" collapsed="false">
      <c r="D291" s="21" t="s">
        <v>850</v>
      </c>
      <c r="E291" s="19" t="n">
        <f aca="false">holtrans!U89</f>
        <v>0</v>
      </c>
      <c r="H291" s="17"/>
      <c r="I291" s="17" t="s">
        <v>855</v>
      </c>
      <c r="J291" s="18" t="n">
        <v>1025.28</v>
      </c>
      <c r="K291" s="17"/>
      <c r="L291" s="17"/>
    </row>
    <row r="292" customFormat="false" ht="15" hidden="false" customHeight="false" outlineLevel="0" collapsed="false">
      <c r="D292" s="21" t="s">
        <v>852</v>
      </c>
      <c r="E292" s="19" t="n">
        <f aca="false">nestle!T361</f>
        <v>1482.6953</v>
      </c>
      <c r="H292" s="17"/>
      <c r="I292" s="17" t="s">
        <v>887</v>
      </c>
      <c r="J292" s="18" t="n">
        <v>800</v>
      </c>
      <c r="K292" s="17"/>
      <c r="L292" s="17"/>
    </row>
    <row r="293" customFormat="false" ht="15" hidden="false" customHeight="false" outlineLevel="0" collapsed="false">
      <c r="D293" s="21" t="s">
        <v>854</v>
      </c>
      <c r="E293" s="19" t="n">
        <f aca="false">'detergente '!S104</f>
        <v>0</v>
      </c>
      <c r="H293" s="17"/>
      <c r="I293" s="17" t="s">
        <v>796</v>
      </c>
      <c r="J293" s="18" t="n">
        <f aca="false">'OTROS GASTOS'!H75</f>
        <v>2203.07</v>
      </c>
      <c r="K293" s="17"/>
      <c r="L293" s="17"/>
    </row>
    <row r="294" customFormat="false" ht="15" hidden="false" customHeight="false" outlineLevel="0" collapsed="false">
      <c r="D294" s="21" t="s">
        <v>431</v>
      </c>
      <c r="E294" s="19" t="n">
        <f aca="false">PARAISO!U111</f>
        <v>0</v>
      </c>
      <c r="H294" s="17"/>
      <c r="I294" s="17" t="s">
        <v>869</v>
      </c>
      <c r="J294" s="18" t="n">
        <v>36.1</v>
      </c>
      <c r="K294" s="17"/>
      <c r="L294" s="17"/>
    </row>
    <row r="295" customFormat="false" ht="15" hidden="false" customHeight="false" outlineLevel="0" collapsed="false">
      <c r="D295" s="21" t="s">
        <v>848</v>
      </c>
      <c r="E295" s="19" t="n">
        <f aca="false">YOBEL!T110</f>
        <v>411.92</v>
      </c>
      <c r="H295" s="17"/>
      <c r="I295" s="17" t="s">
        <v>868</v>
      </c>
      <c r="J295" s="18"/>
      <c r="K295" s="17"/>
      <c r="L295" s="17"/>
    </row>
    <row r="296" customFormat="false" ht="15" hidden="false" customHeight="false" outlineLevel="0" collapsed="false">
      <c r="D296" s="21" t="s">
        <v>857</v>
      </c>
      <c r="E296" s="19" t="n">
        <f aca="false">aldia!Z149</f>
        <v>187.473528</v>
      </c>
      <c r="H296" s="17"/>
      <c r="I296" s="17"/>
      <c r="J296" s="18"/>
      <c r="K296" s="17"/>
      <c r="L296" s="17"/>
    </row>
    <row r="297" customFormat="false" ht="15" hidden="false" customHeight="false" outlineLevel="0" collapsed="false">
      <c r="D297" s="21" t="s">
        <v>858</v>
      </c>
      <c r="E297" s="19" t="n">
        <f aca="false">'plasticos Ester'!S170</f>
        <v>233.9</v>
      </c>
      <c r="H297" s="17"/>
      <c r="I297" s="17"/>
      <c r="J297" s="18"/>
      <c r="K297" s="17"/>
      <c r="L297" s="17"/>
    </row>
    <row r="298" customFormat="false" ht="15" hidden="false" customHeight="false" outlineLevel="0" collapsed="false">
      <c r="D298" s="21" t="s">
        <v>884</v>
      </c>
      <c r="E298" s="19" t="n">
        <f aca="false">sear!U140</f>
        <v>8.40000000000001</v>
      </c>
      <c r="H298" s="17"/>
      <c r="I298" s="17"/>
      <c r="J298" s="18"/>
      <c r="K298" s="17"/>
      <c r="L298" s="17"/>
    </row>
    <row r="299" customFormat="false" ht="15" hidden="false" customHeight="false" outlineLevel="0" collapsed="false">
      <c r="D299" s="21" t="s">
        <v>860</v>
      </c>
      <c r="E299" s="19" t="n">
        <f aca="false">'OTROS CLIENTES 2.'!U149</f>
        <v>842.92</v>
      </c>
      <c r="H299" s="17"/>
      <c r="I299" s="17"/>
      <c r="J299" s="18"/>
      <c r="K299" s="17"/>
      <c r="L299" s="17"/>
    </row>
    <row r="300" customFormat="false" ht="15" hidden="false" customHeight="false" outlineLevel="0" collapsed="false">
      <c r="D300" s="21" t="s">
        <v>874</v>
      </c>
      <c r="E300" s="19" t="n">
        <f aca="false">empetrans!U140</f>
        <v>37</v>
      </c>
      <c r="H300" s="17"/>
      <c r="I300" s="17"/>
      <c r="J300" s="18"/>
      <c r="K300" s="17"/>
      <c r="L300" s="17"/>
    </row>
    <row r="301" customFormat="false" ht="15" hidden="false" customHeight="false" outlineLevel="0" collapsed="false">
      <c r="D301" s="21" t="s">
        <v>885</v>
      </c>
      <c r="E301" s="19" t="n">
        <v>340</v>
      </c>
      <c r="H301" s="17"/>
      <c r="I301" s="17"/>
      <c r="J301" s="18"/>
      <c r="K301" s="17"/>
      <c r="L301" s="17"/>
    </row>
    <row r="302" customFormat="false" ht="15" hidden="false" customHeight="false" outlineLevel="0" collapsed="false">
      <c r="D302" s="21" t="s">
        <v>870</v>
      </c>
      <c r="E302" s="19" t="n">
        <f aca="false">'Dream fig'!U140</f>
        <v>0</v>
      </c>
      <c r="H302" s="17"/>
      <c r="I302" s="17"/>
      <c r="J302" s="18"/>
      <c r="K302" s="17"/>
      <c r="L302" s="17"/>
    </row>
    <row r="303" customFormat="false" ht="15" hidden="false" customHeight="false" outlineLevel="0" collapsed="false">
      <c r="D303" s="21" t="s">
        <v>864</v>
      </c>
      <c r="E303" s="19"/>
      <c r="H303" s="17"/>
      <c r="I303" s="17"/>
      <c r="J303" s="18"/>
      <c r="K303" s="17"/>
      <c r="L303" s="17"/>
    </row>
    <row r="304" customFormat="false" ht="15" hidden="false" customHeight="false" outlineLevel="0" collapsed="false">
      <c r="D304" s="21" t="s">
        <v>865</v>
      </c>
      <c r="E304" s="19" t="n">
        <f aca="false">'MENSUAL MARIA MOYA '!F60</f>
        <v>100</v>
      </c>
      <c r="H304" s="17"/>
      <c r="I304" s="17"/>
      <c r="J304" s="18"/>
      <c r="K304" s="17"/>
      <c r="L304" s="17"/>
    </row>
    <row r="305" customFormat="false" ht="15" hidden="false" customHeight="false" outlineLevel="0" collapsed="false">
      <c r="D305" s="21" t="s">
        <v>875</v>
      </c>
      <c r="E305" s="19" t="n">
        <f aca="false">'RASTREO ICSSE'!F60</f>
        <v>48.66</v>
      </c>
      <c r="H305" s="17"/>
      <c r="I305" s="17"/>
      <c r="J305" s="18"/>
      <c r="K305" s="17"/>
      <c r="L305" s="17"/>
    </row>
    <row r="306" customFormat="false" ht="15" hidden="false" customHeight="false" outlineLevel="0" collapsed="false">
      <c r="D306" s="313" t="s">
        <v>876</v>
      </c>
      <c r="E306" s="318" t="n">
        <f aca="false">'RASTREO CARSYNC'!F60</f>
        <v>36.1</v>
      </c>
      <c r="H306" s="316" t="s">
        <v>303</v>
      </c>
      <c r="I306" s="316"/>
      <c r="J306" s="48" t="n">
        <f aca="false">SUM(J284:J305)</f>
        <v>5508.69</v>
      </c>
      <c r="K306" s="17"/>
      <c r="L306" s="17"/>
    </row>
    <row r="307" customFormat="false" ht="15" hidden="false" customHeight="false" outlineLevel="0" collapsed="false">
      <c r="D307" s="313" t="s">
        <v>867</v>
      </c>
      <c r="E307" s="319" t="n">
        <f aca="false">IESS!F79</f>
        <v>755.46</v>
      </c>
    </row>
    <row r="308" customFormat="false" ht="15" hidden="false" customHeight="false" outlineLevel="0" collapsed="false">
      <c r="D308" s="128" t="s">
        <v>509</v>
      </c>
      <c r="E308" s="321" t="n">
        <f aca="false">SUM(E285:E307)</f>
        <v>6218.591128</v>
      </c>
    </row>
    <row r="309" customFormat="false" ht="15" hidden="false" customHeight="false" outlineLevel="0" collapsed="false">
      <c r="D309" s="128"/>
      <c r="E309" s="321"/>
    </row>
    <row r="311" customFormat="false" ht="15" hidden="false" customHeight="false" outlineLevel="0" collapsed="false">
      <c r="I311" s="254" t="s">
        <v>835</v>
      </c>
      <c r="J311" s="254"/>
      <c r="K311" s="254"/>
    </row>
    <row r="312" customFormat="false" ht="15" hidden="false" customHeight="false" outlineLevel="0" collapsed="false">
      <c r="H312" s="311" t="s">
        <v>102</v>
      </c>
      <c r="I312" s="311"/>
      <c r="J312" s="311"/>
      <c r="K312" s="311"/>
      <c r="L312" s="311"/>
    </row>
    <row r="313" customFormat="false" ht="15" hidden="false" customHeight="false" outlineLevel="0" collapsed="false">
      <c r="D313" s="30" t="s">
        <v>835</v>
      </c>
      <c r="H313" s="317" t="s">
        <v>228</v>
      </c>
      <c r="I313" s="317" t="s">
        <v>838</v>
      </c>
      <c r="J313" s="317" t="s">
        <v>8</v>
      </c>
      <c r="K313" s="317" t="s">
        <v>839</v>
      </c>
      <c r="L313" s="317"/>
    </row>
    <row r="314" customFormat="false" ht="15" hidden="false" customHeight="false" outlineLevel="0" collapsed="false">
      <c r="D314" s="310" t="s">
        <v>102</v>
      </c>
      <c r="E314" s="310"/>
      <c r="H314" s="17"/>
      <c r="I314" s="17" t="s">
        <v>841</v>
      </c>
      <c r="J314" s="18" t="n">
        <v>140</v>
      </c>
      <c r="K314" s="17"/>
      <c r="L314" s="17"/>
    </row>
    <row r="315" customFormat="false" ht="15" hidden="false" customHeight="false" outlineLevel="0" collapsed="false">
      <c r="D315" s="53" t="s">
        <v>836</v>
      </c>
      <c r="E315" s="53" t="s">
        <v>837</v>
      </c>
      <c r="H315" s="17"/>
      <c r="I315" s="17" t="s">
        <v>843</v>
      </c>
      <c r="J315" s="18"/>
      <c r="K315" s="17"/>
      <c r="L315" s="17"/>
    </row>
    <row r="316" customFormat="false" ht="15" hidden="false" customHeight="false" outlineLevel="0" collapsed="false">
      <c r="D316" s="312" t="s">
        <v>840</v>
      </c>
      <c r="E316" s="11" t="n">
        <f aca="false">mensualidades!P163</f>
        <v>1300</v>
      </c>
      <c r="H316" s="17"/>
      <c r="I316" s="17" t="s">
        <v>844</v>
      </c>
      <c r="J316" s="18" t="n">
        <v>33</v>
      </c>
      <c r="K316" s="17"/>
      <c r="L316" s="17"/>
    </row>
    <row r="317" customFormat="false" ht="15" hidden="false" customHeight="false" outlineLevel="0" collapsed="false">
      <c r="D317" s="21" t="s">
        <v>842</v>
      </c>
      <c r="E317" s="19" t="n">
        <f aca="false">agripac!J355</f>
        <v>8.19999999999999</v>
      </c>
      <c r="H317" s="17"/>
      <c r="I317" s="17" t="s">
        <v>815</v>
      </c>
      <c r="J317" s="18"/>
      <c r="K317" s="17"/>
      <c r="L317" s="17"/>
    </row>
    <row r="318" customFormat="false" ht="15" hidden="false" customHeight="false" outlineLevel="0" collapsed="false">
      <c r="D318" s="21" t="s">
        <v>109</v>
      </c>
      <c r="E318" s="19" t="n">
        <f aca="false">'yupi '!I346</f>
        <v>489.6</v>
      </c>
      <c r="H318" s="17"/>
      <c r="I318" s="17" t="s">
        <v>847</v>
      </c>
      <c r="J318" s="18"/>
      <c r="K318" s="17"/>
      <c r="L318" s="17"/>
    </row>
    <row r="319" customFormat="false" ht="15" hidden="false" customHeight="false" outlineLevel="0" collapsed="false">
      <c r="D319" s="21" t="s">
        <v>238</v>
      </c>
      <c r="E319" s="19" t="n">
        <f aca="false">inpaecsa!I254</f>
        <v>106.2</v>
      </c>
      <c r="H319" s="17"/>
      <c r="I319" s="17" t="s">
        <v>849</v>
      </c>
      <c r="J319" s="18"/>
      <c r="K319" s="17"/>
      <c r="L319" s="17"/>
    </row>
    <row r="320" customFormat="false" ht="15" hidden="false" customHeight="false" outlineLevel="0" collapsed="false">
      <c r="D320" s="21" t="s">
        <v>846</v>
      </c>
      <c r="E320" s="19" t="n">
        <f aca="false">familia!J292</f>
        <v>170.5402</v>
      </c>
      <c r="H320" s="17"/>
      <c r="I320" s="17" t="s">
        <v>851</v>
      </c>
      <c r="J320" s="18" t="n">
        <v>241.24</v>
      </c>
      <c r="K320" s="17"/>
      <c r="L320" s="17"/>
    </row>
    <row r="321" customFormat="false" ht="15" hidden="false" customHeight="false" outlineLevel="0" collapsed="false">
      <c r="D321" s="21" t="s">
        <v>888</v>
      </c>
      <c r="E321" s="19" t="n">
        <f aca="false">UNIVIAST!J164</f>
        <v>87</v>
      </c>
      <c r="H321" s="17"/>
      <c r="I321" s="17" t="s">
        <v>855</v>
      </c>
      <c r="J321" s="18" t="n">
        <v>1008.44</v>
      </c>
      <c r="K321" s="17"/>
      <c r="L321" s="17"/>
    </row>
    <row r="322" customFormat="false" ht="15" hidden="false" customHeight="false" outlineLevel="0" collapsed="false">
      <c r="D322" s="21" t="s">
        <v>850</v>
      </c>
      <c r="E322" s="19" t="n">
        <f aca="false">holtrans!J108</f>
        <v>0</v>
      </c>
      <c r="H322" s="17"/>
      <c r="I322" s="17" t="s">
        <v>887</v>
      </c>
      <c r="J322" s="18" t="n">
        <v>800</v>
      </c>
      <c r="K322" s="17"/>
      <c r="L322" s="17"/>
    </row>
    <row r="323" customFormat="false" ht="15" hidden="false" customHeight="false" outlineLevel="0" collapsed="false">
      <c r="D323" s="21" t="s">
        <v>852</v>
      </c>
      <c r="E323" s="19" t="n">
        <f aca="false">nestle!I433</f>
        <v>1755.1479</v>
      </c>
      <c r="H323" s="17"/>
      <c r="I323" s="17" t="s">
        <v>796</v>
      </c>
      <c r="J323" s="18" t="n">
        <f aca="false">'OTROS GASTOS'!M73</f>
        <v>2052.34</v>
      </c>
      <c r="K323" s="17"/>
      <c r="L323" s="17"/>
    </row>
    <row r="324" customFormat="false" ht="15" hidden="false" customHeight="false" outlineLevel="0" collapsed="false">
      <c r="D324" s="21" t="s">
        <v>854</v>
      </c>
      <c r="E324" s="19" t="n">
        <f aca="false">'detergente '!I125</f>
        <v>0</v>
      </c>
      <c r="H324" s="17"/>
      <c r="I324" s="17" t="s">
        <v>869</v>
      </c>
      <c r="J324" s="18" t="n">
        <f aca="false">'RASTREO CARSYNC'!J60</f>
        <v>36.1</v>
      </c>
      <c r="K324" s="17"/>
      <c r="L324" s="17"/>
    </row>
    <row r="325" customFormat="false" ht="15" hidden="false" customHeight="false" outlineLevel="0" collapsed="false">
      <c r="D325" s="21" t="s">
        <v>431</v>
      </c>
      <c r="E325" s="19" t="n">
        <f aca="false">PARAISO!J134</f>
        <v>52.8</v>
      </c>
      <c r="H325" s="17"/>
      <c r="I325" s="17" t="s">
        <v>868</v>
      </c>
      <c r="J325" s="18" t="n">
        <f aca="false">'RASTREO ICSSE'!J60</f>
        <v>0</v>
      </c>
      <c r="K325" s="17"/>
      <c r="L325" s="17"/>
    </row>
    <row r="326" customFormat="false" ht="15" hidden="false" customHeight="false" outlineLevel="0" collapsed="false">
      <c r="D326" s="21" t="s">
        <v>848</v>
      </c>
      <c r="E326" s="19" t="n">
        <f aca="false">YOBEL!I139</f>
        <v>759.5874</v>
      </c>
      <c r="H326" s="17"/>
      <c r="I326" s="17"/>
      <c r="J326" s="18"/>
      <c r="K326" s="17"/>
      <c r="L326" s="17"/>
    </row>
    <row r="327" customFormat="false" ht="15" hidden="false" customHeight="false" outlineLevel="0" collapsed="false">
      <c r="D327" s="21" t="s">
        <v>857</v>
      </c>
      <c r="E327" s="19" t="n">
        <f aca="false">aldia!K183</f>
        <v>249.628499999998</v>
      </c>
      <c r="H327" s="17"/>
      <c r="I327" s="17"/>
      <c r="J327" s="18"/>
      <c r="K327" s="17"/>
      <c r="L327" s="17"/>
    </row>
    <row r="328" customFormat="false" ht="15" hidden="false" customHeight="false" outlineLevel="0" collapsed="false">
      <c r="D328" s="21" t="s">
        <v>858</v>
      </c>
      <c r="E328" s="19" t="n">
        <f aca="false">'plasticos Ester'!I204</f>
        <v>24</v>
      </c>
      <c r="H328" s="17"/>
      <c r="I328" s="17"/>
      <c r="J328" s="18"/>
      <c r="K328" s="17"/>
      <c r="L328" s="17"/>
    </row>
    <row r="329" customFormat="false" ht="15" hidden="false" customHeight="false" outlineLevel="0" collapsed="false">
      <c r="D329" s="21" t="s">
        <v>884</v>
      </c>
      <c r="E329" s="19" t="n">
        <f aca="false">sear!J168</f>
        <v>4.2</v>
      </c>
      <c r="H329" s="17"/>
      <c r="I329" s="17"/>
      <c r="J329" s="18"/>
      <c r="K329" s="17"/>
      <c r="L329" s="17"/>
    </row>
    <row r="330" customFormat="false" ht="15" hidden="false" customHeight="false" outlineLevel="0" collapsed="false">
      <c r="D330" s="21" t="s">
        <v>860</v>
      </c>
      <c r="E330" s="19" t="n">
        <f aca="false">'OTROS CLIENTES 2.'!J184</f>
        <v>105.76</v>
      </c>
      <c r="H330" s="17"/>
      <c r="I330" s="17"/>
      <c r="J330" s="18"/>
      <c r="K330" s="17"/>
      <c r="L330" s="17"/>
    </row>
    <row r="331" customFormat="false" ht="15" hidden="false" customHeight="false" outlineLevel="0" collapsed="false">
      <c r="D331" s="21" t="s">
        <v>874</v>
      </c>
      <c r="E331" s="19" t="n">
        <f aca="false">empetrans!J168</f>
        <v>15</v>
      </c>
      <c r="H331" s="17"/>
      <c r="I331" s="17"/>
      <c r="J331" s="18"/>
      <c r="K331" s="17"/>
      <c r="L331" s="17"/>
    </row>
    <row r="332" customFormat="false" ht="15" hidden="false" customHeight="false" outlineLevel="0" collapsed="false">
      <c r="D332" s="21" t="s">
        <v>885</v>
      </c>
      <c r="E332" s="19"/>
      <c r="H332" s="17"/>
      <c r="I332" s="17"/>
      <c r="J332" s="18"/>
      <c r="K332" s="17"/>
      <c r="L332" s="17"/>
    </row>
    <row r="333" customFormat="false" ht="15" hidden="false" customHeight="false" outlineLevel="0" collapsed="false">
      <c r="D333" s="21" t="s">
        <v>870</v>
      </c>
      <c r="E333" s="19" t="n">
        <f aca="false">'Dream fig'!J168</f>
        <v>0</v>
      </c>
      <c r="H333" s="17"/>
      <c r="I333" s="17"/>
      <c r="J333" s="18"/>
      <c r="K333" s="17"/>
      <c r="L333" s="17"/>
    </row>
    <row r="334" customFormat="false" ht="15" hidden="false" customHeight="false" outlineLevel="0" collapsed="false">
      <c r="D334" s="21" t="s">
        <v>864</v>
      </c>
      <c r="E334" s="19"/>
      <c r="H334" s="17"/>
      <c r="I334" s="17"/>
      <c r="J334" s="18"/>
      <c r="K334" s="17"/>
      <c r="L334" s="17"/>
    </row>
    <row r="335" customFormat="false" ht="15" hidden="false" customHeight="false" outlineLevel="0" collapsed="false">
      <c r="D335" s="21" t="s">
        <v>865</v>
      </c>
      <c r="E335" s="19" t="n">
        <f aca="false">'MENSUAL MARIA MOYA '!J60</f>
        <v>100</v>
      </c>
      <c r="H335" s="17"/>
      <c r="I335" s="17"/>
      <c r="J335" s="18"/>
      <c r="K335" s="17"/>
      <c r="L335" s="17"/>
    </row>
    <row r="336" customFormat="false" ht="15" hidden="false" customHeight="false" outlineLevel="0" collapsed="false">
      <c r="D336" s="21" t="s">
        <v>875</v>
      </c>
      <c r="E336" s="19" t="n">
        <f aca="false">'RASTREO ICSSE'!J60</f>
        <v>0</v>
      </c>
      <c r="H336" s="17"/>
      <c r="I336" s="17"/>
      <c r="J336" s="18"/>
      <c r="K336" s="17"/>
      <c r="L336" s="17"/>
    </row>
    <row r="337" customFormat="false" ht="15" hidden="false" customHeight="false" outlineLevel="0" collapsed="false">
      <c r="D337" s="313" t="s">
        <v>876</v>
      </c>
      <c r="E337" s="318" t="n">
        <f aca="false">'RASTREO CARSYNC'!J60</f>
        <v>36.1</v>
      </c>
      <c r="H337" s="200"/>
      <c r="I337" s="273"/>
      <c r="J337" s="18"/>
      <c r="K337" s="17"/>
      <c r="L337" s="17"/>
    </row>
    <row r="338" customFormat="false" ht="15" hidden="false" customHeight="false" outlineLevel="0" collapsed="false">
      <c r="D338" s="313" t="s">
        <v>867</v>
      </c>
      <c r="E338" s="322" t="n">
        <f aca="false">IESS!J79</f>
        <v>703.58</v>
      </c>
      <c r="H338" s="316" t="s">
        <v>303</v>
      </c>
      <c r="I338" s="316"/>
      <c r="J338" s="48" t="n">
        <f aca="false">SUM(J314:J336)</f>
        <v>4311.12</v>
      </c>
      <c r="K338" s="17"/>
      <c r="L338" s="17"/>
    </row>
    <row r="339" customFormat="false" ht="15" hidden="false" customHeight="false" outlineLevel="0" collapsed="false">
      <c r="D339" s="128" t="s">
        <v>509</v>
      </c>
      <c r="E339" s="314" t="n">
        <f aca="false">SUM(E316:E336)</f>
        <v>5227.664</v>
      </c>
    </row>
    <row r="340" customFormat="false" ht="15" hidden="false" customHeight="false" outlineLevel="0" collapsed="false">
      <c r="D340" s="128"/>
      <c r="E340" s="314"/>
    </row>
    <row r="343" customFormat="false" ht="15" hidden="false" customHeight="false" outlineLevel="0" collapsed="false">
      <c r="I343" s="254" t="s">
        <v>835</v>
      </c>
      <c r="J343" s="254"/>
      <c r="K343" s="254"/>
    </row>
    <row r="344" customFormat="false" ht="15" hidden="false" customHeight="false" outlineLevel="0" collapsed="false">
      <c r="H344" s="311" t="s">
        <v>203</v>
      </c>
      <c r="I344" s="311"/>
      <c r="J344" s="311"/>
      <c r="K344" s="311"/>
      <c r="L344" s="311"/>
    </row>
    <row r="345" customFormat="false" ht="15" hidden="false" customHeight="false" outlineLevel="0" collapsed="false">
      <c r="D345" s="30" t="s">
        <v>835</v>
      </c>
      <c r="H345" s="317" t="s">
        <v>228</v>
      </c>
      <c r="I345" s="317" t="s">
        <v>838</v>
      </c>
      <c r="J345" s="317" t="s">
        <v>8</v>
      </c>
      <c r="K345" s="317" t="s">
        <v>839</v>
      </c>
      <c r="L345" s="317"/>
    </row>
    <row r="346" customFormat="false" ht="15" hidden="false" customHeight="false" outlineLevel="0" collapsed="false">
      <c r="D346" s="310" t="s">
        <v>203</v>
      </c>
      <c r="E346" s="310"/>
      <c r="H346" s="17"/>
      <c r="I346" s="17" t="s">
        <v>841</v>
      </c>
      <c r="J346" s="18"/>
      <c r="K346" s="17"/>
      <c r="L346" s="17"/>
    </row>
    <row r="347" customFormat="false" ht="15" hidden="false" customHeight="false" outlineLevel="0" collapsed="false">
      <c r="D347" s="53" t="s">
        <v>836</v>
      </c>
      <c r="E347" s="53" t="s">
        <v>837</v>
      </c>
      <c r="H347" s="17"/>
      <c r="I347" s="17" t="s">
        <v>843</v>
      </c>
      <c r="J347" s="18"/>
      <c r="K347" s="17"/>
      <c r="L347" s="17"/>
    </row>
    <row r="348" customFormat="false" ht="15" hidden="false" customHeight="false" outlineLevel="0" collapsed="false">
      <c r="D348" s="312" t="s">
        <v>840</v>
      </c>
      <c r="E348" s="11" t="n">
        <f aca="false">mensualidades!G359</f>
        <v>0</v>
      </c>
      <c r="H348" s="17"/>
      <c r="I348" s="17" t="s">
        <v>844</v>
      </c>
      <c r="J348" s="18"/>
      <c r="K348" s="17"/>
      <c r="L348" s="17"/>
    </row>
    <row r="349" customFormat="false" ht="15" hidden="false" customHeight="false" outlineLevel="0" collapsed="false">
      <c r="D349" s="21" t="s">
        <v>842</v>
      </c>
      <c r="E349" s="19" t="n">
        <f aca="false">agripac!J389</f>
        <v>0</v>
      </c>
      <c r="H349" s="17"/>
      <c r="I349" s="17" t="s">
        <v>889</v>
      </c>
      <c r="J349" s="18"/>
      <c r="K349" s="17"/>
      <c r="L349" s="17"/>
    </row>
    <row r="350" customFormat="false" ht="15" hidden="false" customHeight="false" outlineLevel="0" collapsed="false">
      <c r="D350" s="21" t="s">
        <v>109</v>
      </c>
      <c r="E350" s="19" t="n">
        <f aca="false">'yupi '!I388</f>
        <v>0</v>
      </c>
      <c r="H350" s="17"/>
      <c r="I350" s="17" t="s">
        <v>847</v>
      </c>
      <c r="J350" s="18"/>
      <c r="K350" s="17"/>
      <c r="L350" s="17"/>
    </row>
    <row r="351" customFormat="false" ht="15" hidden="false" customHeight="false" outlineLevel="0" collapsed="false">
      <c r="D351" s="21" t="s">
        <v>238</v>
      </c>
      <c r="E351" s="19" t="n">
        <f aca="false">inpaecsa!I372</f>
        <v>0</v>
      </c>
      <c r="H351" s="17"/>
      <c r="I351" s="17" t="s">
        <v>890</v>
      </c>
      <c r="J351" s="18" t="n">
        <v>241.29</v>
      </c>
      <c r="K351" s="17"/>
      <c r="L351" s="17"/>
    </row>
    <row r="352" customFormat="false" ht="15" hidden="false" customHeight="false" outlineLevel="0" collapsed="false">
      <c r="D352" s="21" t="s">
        <v>846</v>
      </c>
      <c r="E352" s="19" t="n">
        <f aca="false">familia!J359</f>
        <v>0</v>
      </c>
      <c r="H352" s="17"/>
      <c r="I352" s="17"/>
      <c r="J352" s="18"/>
      <c r="K352" s="17"/>
      <c r="L352" s="17"/>
    </row>
    <row r="353" customFormat="false" ht="15" hidden="false" customHeight="false" outlineLevel="0" collapsed="false">
      <c r="D353" s="21" t="s">
        <v>848</v>
      </c>
      <c r="E353" s="19" t="n">
        <f aca="false">UNIVIAST!J359</f>
        <v>0</v>
      </c>
      <c r="H353" s="17"/>
      <c r="I353" s="17"/>
      <c r="J353" s="18"/>
      <c r="K353" s="17"/>
      <c r="L353" s="17"/>
    </row>
    <row r="354" customFormat="false" ht="15" hidden="false" customHeight="false" outlineLevel="0" collapsed="false">
      <c r="D354" s="21" t="s">
        <v>850</v>
      </c>
      <c r="E354" s="19" t="n">
        <f aca="false">holtrans!J350</f>
        <v>0</v>
      </c>
      <c r="H354" s="17"/>
      <c r="I354" s="17"/>
      <c r="J354" s="18"/>
      <c r="K354" s="17"/>
      <c r="L354" s="17"/>
    </row>
    <row r="355" customFormat="false" ht="15" hidden="false" customHeight="false" outlineLevel="0" collapsed="false">
      <c r="D355" s="21" t="s">
        <v>852</v>
      </c>
      <c r="E355" s="19" t="n">
        <f aca="false">nestle!I422</f>
        <v>150</v>
      </c>
      <c r="H355" s="17"/>
      <c r="I355" s="17"/>
      <c r="J355" s="18"/>
      <c r="K355" s="17"/>
      <c r="L355" s="17"/>
    </row>
    <row r="356" customFormat="false" ht="15" hidden="false" customHeight="false" outlineLevel="0" collapsed="false">
      <c r="D356" s="21" t="s">
        <v>854</v>
      </c>
      <c r="E356" s="19" t="n">
        <f aca="false">'detergente '!I352</f>
        <v>0</v>
      </c>
      <c r="H356" s="17"/>
      <c r="I356" s="17"/>
      <c r="J356" s="18"/>
      <c r="K356" s="17"/>
      <c r="L356" s="17"/>
    </row>
    <row r="357" customFormat="false" ht="15" hidden="false" customHeight="false" outlineLevel="0" collapsed="false">
      <c r="D357" s="21" t="s">
        <v>431</v>
      </c>
      <c r="E357" s="19" t="n">
        <f aca="false">PARAISO!J352</f>
        <v>0</v>
      </c>
      <c r="H357" s="17"/>
      <c r="I357" s="17"/>
      <c r="J357" s="18"/>
      <c r="K357" s="17"/>
      <c r="L357" s="17"/>
    </row>
    <row r="358" customFormat="false" ht="15" hidden="false" customHeight="false" outlineLevel="0" collapsed="false">
      <c r="D358" s="21" t="s">
        <v>856</v>
      </c>
      <c r="E358" s="19" t="n">
        <f aca="false">YOBEL!I360</f>
        <v>0</v>
      </c>
      <c r="H358" s="17"/>
      <c r="I358" s="17"/>
      <c r="J358" s="18"/>
      <c r="K358" s="17"/>
      <c r="L358" s="17"/>
    </row>
    <row r="359" customFormat="false" ht="15" hidden="false" customHeight="false" outlineLevel="0" collapsed="false">
      <c r="D359" s="21" t="s">
        <v>857</v>
      </c>
      <c r="E359" s="19" t="n">
        <f aca="false">aldia!K366</f>
        <v>0</v>
      </c>
      <c r="H359" s="17"/>
      <c r="I359" s="17"/>
      <c r="J359" s="18"/>
      <c r="K359" s="17"/>
      <c r="L359" s="17"/>
    </row>
    <row r="360" customFormat="false" ht="15" hidden="false" customHeight="false" outlineLevel="0" collapsed="false">
      <c r="D360" s="21" t="s">
        <v>858</v>
      </c>
      <c r="E360" s="19" t="n">
        <f aca="false">'plasticos Ester'!I378</f>
        <v>0</v>
      </c>
      <c r="H360" s="17"/>
      <c r="I360" s="17"/>
      <c r="J360" s="18"/>
      <c r="K360" s="17"/>
      <c r="L360" s="17"/>
    </row>
    <row r="361" customFormat="false" ht="15" hidden="false" customHeight="false" outlineLevel="0" collapsed="false">
      <c r="D361" s="21" t="s">
        <v>859</v>
      </c>
      <c r="E361" s="19" t="n">
        <f aca="false">sear!J361</f>
        <v>0</v>
      </c>
      <c r="H361" s="17"/>
      <c r="I361" s="17"/>
      <c r="J361" s="18"/>
      <c r="K361" s="17"/>
      <c r="L361" s="17"/>
    </row>
    <row r="362" customFormat="false" ht="15" hidden="false" customHeight="false" outlineLevel="0" collapsed="false">
      <c r="D362" s="21" t="s">
        <v>891</v>
      </c>
      <c r="E362" s="19" t="n">
        <f aca="false">'OTROS CLIENTES 2.'!J377</f>
        <v>0</v>
      </c>
      <c r="H362" s="17"/>
      <c r="I362" s="17"/>
      <c r="J362" s="18"/>
      <c r="K362" s="17"/>
      <c r="L362" s="17"/>
    </row>
    <row r="363" customFormat="false" ht="15" hidden="false" customHeight="false" outlineLevel="0" collapsed="false">
      <c r="D363" s="21" t="s">
        <v>859</v>
      </c>
      <c r="E363" s="19" t="n">
        <f aca="false">empetrans!J361</f>
        <v>0</v>
      </c>
      <c r="H363" s="17"/>
      <c r="I363" s="17"/>
      <c r="J363" s="18"/>
      <c r="K363" s="17"/>
      <c r="L363" s="17"/>
    </row>
    <row r="364" customFormat="false" ht="15" hidden="false" customHeight="false" outlineLevel="0" collapsed="false">
      <c r="D364" s="21" t="s">
        <v>859</v>
      </c>
      <c r="E364" s="19" t="n">
        <f aca="false">'Dream fig'!J361</f>
        <v>0</v>
      </c>
      <c r="H364" s="17"/>
      <c r="I364" s="17"/>
      <c r="J364" s="18"/>
      <c r="K364" s="17"/>
      <c r="L364" s="17"/>
    </row>
    <row r="365" customFormat="false" ht="15" hidden="false" customHeight="false" outlineLevel="0" collapsed="false">
      <c r="D365" s="21" t="s">
        <v>859</v>
      </c>
      <c r="E365" s="19" t="n">
        <f aca="false">'Dream fig'!J361</f>
        <v>0</v>
      </c>
      <c r="H365" s="17"/>
      <c r="I365" s="17"/>
      <c r="J365" s="18"/>
      <c r="K365" s="17"/>
      <c r="L365" s="17"/>
    </row>
    <row r="366" customFormat="false" ht="15" hidden="false" customHeight="false" outlineLevel="0" collapsed="false">
      <c r="D366" s="21"/>
      <c r="E366" s="19"/>
      <c r="H366" s="17"/>
      <c r="I366" s="17"/>
      <c r="J366" s="18"/>
      <c r="K366" s="17"/>
      <c r="L366" s="17"/>
    </row>
    <row r="367" customFormat="false" ht="15" hidden="false" customHeight="false" outlineLevel="0" collapsed="false">
      <c r="D367" s="21"/>
      <c r="E367" s="19"/>
      <c r="H367" s="17"/>
      <c r="I367" s="17"/>
      <c r="J367" s="18"/>
      <c r="K367" s="17"/>
      <c r="L367" s="17"/>
    </row>
    <row r="368" customFormat="false" ht="15" hidden="false" customHeight="false" outlineLevel="0" collapsed="false">
      <c r="D368" s="21"/>
      <c r="E368" s="19"/>
      <c r="H368" s="17"/>
      <c r="I368" s="17"/>
      <c r="J368" s="18"/>
      <c r="K368" s="17"/>
      <c r="L368" s="17"/>
    </row>
    <row r="369" customFormat="false" ht="15" hidden="false" customHeight="false" outlineLevel="0" collapsed="false">
      <c r="D369" s="313"/>
      <c r="E369" s="318"/>
      <c r="H369" s="316" t="s">
        <v>303</v>
      </c>
      <c r="I369" s="316"/>
      <c r="J369" s="48" t="n">
        <f aca="false">SUM(J346:J368)</f>
        <v>241.29</v>
      </c>
      <c r="K369" s="17"/>
      <c r="L369" s="17"/>
    </row>
    <row r="370" customFormat="false" ht="15" hidden="false" customHeight="false" outlineLevel="0" collapsed="false">
      <c r="D370" s="128" t="s">
        <v>509</v>
      </c>
      <c r="E370" s="314" t="n">
        <f aca="false">SUM(E348:E368)</f>
        <v>150</v>
      </c>
    </row>
    <row r="371" customFormat="false" ht="15" hidden="false" customHeight="false" outlineLevel="0" collapsed="false">
      <c r="D371" s="128"/>
      <c r="E371" s="314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6" activeCellId="0" sqref="F1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6.29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91"/>
      <c r="C1" s="91" t="s">
        <v>0</v>
      </c>
      <c r="D1" s="91"/>
      <c r="O1" s="91"/>
      <c r="P1" s="91" t="s">
        <v>1</v>
      </c>
      <c r="Q1" s="91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107</v>
      </c>
      <c r="D2" s="5" t="s">
        <v>6</v>
      </c>
      <c r="E2" s="5" t="s">
        <v>229</v>
      </c>
      <c r="F2" s="5" t="s">
        <v>8</v>
      </c>
      <c r="G2" s="5" t="s">
        <v>4</v>
      </c>
      <c r="H2" s="5"/>
      <c r="I2" s="5" t="s">
        <v>108</v>
      </c>
      <c r="J2" s="92"/>
      <c r="K2" s="5" t="s">
        <v>11</v>
      </c>
      <c r="N2" s="5" t="s">
        <v>228</v>
      </c>
      <c r="O2" s="5" t="s">
        <v>3</v>
      </c>
      <c r="P2" s="5" t="s">
        <v>107</v>
      </c>
      <c r="Q2" s="5" t="s">
        <v>6</v>
      </c>
      <c r="R2" s="5" t="s">
        <v>229</v>
      </c>
      <c r="S2" s="5" t="s">
        <v>8</v>
      </c>
      <c r="T2" s="5" t="s">
        <v>4</v>
      </c>
      <c r="U2" s="5"/>
      <c r="V2" s="5" t="s">
        <v>108</v>
      </c>
      <c r="W2" s="92"/>
      <c r="X2" s="5" t="s">
        <v>11</v>
      </c>
    </row>
    <row r="3" customFormat="false" ht="15" hidden="false" customHeight="false" outlineLevel="0" collapsed="false">
      <c r="A3" s="8" t="s">
        <v>230</v>
      </c>
      <c r="B3" s="9" t="s">
        <v>90</v>
      </c>
      <c r="C3" s="9" t="s">
        <v>231</v>
      </c>
      <c r="D3" s="9" t="s">
        <v>56</v>
      </c>
      <c r="E3" s="93" t="n">
        <v>30342186</v>
      </c>
      <c r="F3" s="36" t="n">
        <v>250</v>
      </c>
      <c r="G3" s="9" t="s">
        <v>33</v>
      </c>
      <c r="H3" s="9"/>
      <c r="I3" s="36" t="n">
        <v>230</v>
      </c>
      <c r="J3" s="11"/>
      <c r="K3" s="12"/>
      <c r="L3" s="13"/>
      <c r="M3" s="13"/>
      <c r="N3" s="8"/>
      <c r="O3" s="9"/>
      <c r="P3" s="9"/>
      <c r="Q3" s="9"/>
      <c r="R3" s="93"/>
      <c r="S3" s="36"/>
      <c r="T3" s="9"/>
      <c r="U3" s="9"/>
      <c r="V3" s="36"/>
      <c r="W3" s="9"/>
      <c r="X3" s="9"/>
      <c r="Y3" s="13"/>
      <c r="Z3" s="13"/>
    </row>
    <row r="4" customFormat="false" ht="15" hidden="false" customHeight="false" outlineLevel="0" collapsed="false">
      <c r="A4" s="8"/>
      <c r="B4" s="9"/>
      <c r="C4" s="9"/>
      <c r="D4" s="9"/>
      <c r="E4" s="93"/>
      <c r="F4" s="36"/>
      <c r="G4" s="9"/>
      <c r="H4" s="9"/>
      <c r="I4" s="36"/>
      <c r="J4" s="11"/>
      <c r="K4" s="12"/>
      <c r="L4" s="13"/>
      <c r="M4" s="13"/>
      <c r="N4" s="8"/>
      <c r="O4" s="9"/>
      <c r="P4" s="9"/>
      <c r="Q4" s="9"/>
      <c r="R4" s="93"/>
      <c r="S4" s="36"/>
      <c r="T4" s="9"/>
      <c r="U4" s="9"/>
      <c r="V4" s="36"/>
      <c r="W4" s="9"/>
      <c r="X4" s="9"/>
      <c r="Y4" s="13"/>
      <c r="Z4" s="13"/>
    </row>
    <row r="5" customFormat="false" ht="15" hidden="false" customHeight="false" outlineLevel="0" collapsed="false">
      <c r="A5" s="8"/>
      <c r="B5" s="9"/>
      <c r="C5" s="9"/>
      <c r="D5" s="9"/>
      <c r="E5" s="93"/>
      <c r="F5" s="94"/>
      <c r="G5" s="9"/>
      <c r="H5" s="9"/>
      <c r="I5" s="36"/>
      <c r="J5" s="95"/>
      <c r="K5" s="12"/>
      <c r="L5" s="13"/>
      <c r="M5" s="13"/>
      <c r="N5" s="8"/>
      <c r="O5" s="9"/>
      <c r="P5" s="9"/>
      <c r="Q5" s="9"/>
      <c r="R5" s="93"/>
      <c r="S5" s="36"/>
      <c r="T5" s="9"/>
      <c r="U5" s="9"/>
      <c r="V5" s="36"/>
      <c r="W5" s="9"/>
      <c r="X5" s="9"/>
      <c r="Y5" s="13"/>
      <c r="Z5" s="13"/>
    </row>
    <row r="6" customFormat="false" ht="15" hidden="false" customHeight="false" outlineLevel="0" collapsed="false">
      <c r="A6" s="8"/>
      <c r="B6" s="9"/>
      <c r="C6" s="9"/>
      <c r="D6" s="9"/>
      <c r="E6" s="93"/>
      <c r="F6" s="36"/>
      <c r="G6" s="9"/>
      <c r="H6" s="9"/>
      <c r="I6" s="36"/>
      <c r="J6" s="95"/>
      <c r="K6" s="12"/>
      <c r="L6" s="13"/>
      <c r="M6" s="13"/>
      <c r="N6" s="8"/>
      <c r="O6" s="9"/>
      <c r="P6" s="9"/>
      <c r="Q6" s="9"/>
      <c r="R6" s="93"/>
      <c r="S6" s="36"/>
      <c r="T6" s="9"/>
      <c r="U6" s="9"/>
      <c r="V6" s="36"/>
      <c r="W6" s="9"/>
      <c r="X6" s="9"/>
      <c r="Y6" s="13"/>
      <c r="Z6" s="13"/>
    </row>
    <row r="7" customFormat="false" ht="15" hidden="false" customHeight="false" outlineLevel="0" collapsed="false">
      <c r="A7" s="8"/>
      <c r="B7" s="9"/>
      <c r="C7" s="9"/>
      <c r="D7" s="9"/>
      <c r="E7" s="93"/>
      <c r="F7" s="94"/>
      <c r="G7" s="9"/>
      <c r="H7" s="9"/>
      <c r="I7" s="36"/>
      <c r="J7" s="95"/>
      <c r="K7" s="12"/>
      <c r="L7" s="13"/>
      <c r="M7" s="13"/>
      <c r="N7" s="8"/>
      <c r="O7" s="9"/>
      <c r="P7" s="9"/>
      <c r="Q7" s="9"/>
      <c r="R7" s="93"/>
      <c r="S7" s="36"/>
      <c r="T7" s="9"/>
      <c r="U7" s="9"/>
      <c r="V7" s="36"/>
      <c r="W7" s="9"/>
      <c r="X7" s="9"/>
      <c r="Y7" s="13"/>
      <c r="Z7" s="13"/>
    </row>
    <row r="8" customFormat="false" ht="15" hidden="false" customHeight="false" outlineLevel="0" collapsed="false">
      <c r="A8" s="8"/>
      <c r="B8" s="9"/>
      <c r="C8" s="9"/>
      <c r="D8" s="9"/>
      <c r="E8" s="93"/>
      <c r="F8" s="36"/>
      <c r="G8" s="9"/>
      <c r="H8" s="9"/>
      <c r="I8" s="36"/>
      <c r="J8" s="11"/>
      <c r="K8" s="9"/>
      <c r="L8" s="13"/>
      <c r="M8" s="13"/>
      <c r="N8" s="8"/>
      <c r="O8" s="9"/>
      <c r="P8" s="9"/>
      <c r="Q8" s="9"/>
      <c r="R8" s="93"/>
      <c r="S8" s="36"/>
      <c r="T8" s="9"/>
      <c r="U8" s="9"/>
      <c r="V8" s="36"/>
      <c r="W8" s="9"/>
      <c r="X8" s="9"/>
      <c r="Y8" s="13"/>
      <c r="Z8" s="13"/>
    </row>
    <row r="9" customFormat="false" ht="15" hidden="false" customHeight="false" outlineLevel="0" collapsed="false">
      <c r="A9" s="8"/>
      <c r="B9" s="9"/>
      <c r="C9" s="9"/>
      <c r="D9" s="9"/>
      <c r="E9" s="93"/>
      <c r="F9" s="36"/>
      <c r="G9" s="9"/>
      <c r="H9" s="9"/>
      <c r="I9" s="36"/>
      <c r="J9" s="11"/>
      <c r="K9" s="9"/>
      <c r="L9" s="13"/>
      <c r="M9" s="13"/>
      <c r="N9" s="8"/>
      <c r="O9" s="9"/>
      <c r="P9" s="9"/>
      <c r="Q9" s="9"/>
      <c r="R9" s="93"/>
      <c r="S9" s="36"/>
      <c r="T9" s="9"/>
      <c r="U9" s="9"/>
      <c r="V9" s="36"/>
      <c r="W9" s="9"/>
      <c r="X9" s="9"/>
      <c r="Y9" s="13"/>
      <c r="Z9" s="13"/>
    </row>
    <row r="10" customFormat="false" ht="15" hidden="false" customHeight="false" outlineLevel="0" collapsed="false">
      <c r="A10" s="8"/>
      <c r="B10" s="9"/>
      <c r="C10" s="9"/>
      <c r="D10" s="9"/>
      <c r="E10" s="93"/>
      <c r="F10" s="36"/>
      <c r="G10" s="9"/>
      <c r="H10" s="9"/>
      <c r="I10" s="36"/>
      <c r="J10" s="11"/>
      <c r="K10" s="9"/>
      <c r="L10" s="13"/>
      <c r="M10" s="13"/>
      <c r="N10" s="8"/>
      <c r="O10" s="9"/>
      <c r="P10" s="9"/>
      <c r="Q10" s="9"/>
      <c r="R10" s="93"/>
      <c r="S10" s="36"/>
      <c r="T10" s="9"/>
      <c r="U10" s="9"/>
      <c r="V10" s="36"/>
      <c r="W10" s="9"/>
      <c r="X10" s="9"/>
      <c r="Y10" s="13"/>
      <c r="Z10" s="13"/>
    </row>
    <row r="11" customFormat="false" ht="15" hidden="false" customHeight="false" outlineLevel="0" collapsed="false">
      <c r="A11" s="8"/>
      <c r="B11" s="9"/>
      <c r="C11" s="9"/>
      <c r="D11" s="9"/>
      <c r="E11" s="93"/>
      <c r="F11" s="36"/>
      <c r="G11" s="9"/>
      <c r="H11" s="9"/>
      <c r="I11" s="36"/>
      <c r="J11" s="11"/>
      <c r="K11" s="9"/>
      <c r="L11" s="13"/>
      <c r="M11" s="13"/>
      <c r="N11" s="8"/>
      <c r="O11" s="9"/>
      <c r="P11" s="9"/>
      <c r="Q11" s="9"/>
      <c r="R11" s="93"/>
      <c r="S11" s="36"/>
      <c r="T11" s="9"/>
      <c r="U11" s="9"/>
      <c r="V11" s="36"/>
      <c r="W11" s="9"/>
      <c r="X11" s="9"/>
      <c r="Y11" s="13"/>
      <c r="Z11" s="13"/>
    </row>
    <row r="12" customFormat="false" ht="15" hidden="false" customHeight="false" outlineLevel="0" collapsed="false">
      <c r="A12" s="8"/>
      <c r="B12" s="9"/>
      <c r="C12" s="9"/>
      <c r="D12" s="9"/>
      <c r="E12" s="93"/>
      <c r="F12" s="36"/>
      <c r="G12" s="9"/>
      <c r="H12" s="9"/>
      <c r="I12" s="36"/>
      <c r="J12" s="11"/>
      <c r="K12" s="9"/>
      <c r="L12" s="13"/>
      <c r="M12" s="13"/>
      <c r="N12" s="8"/>
      <c r="O12" s="9"/>
      <c r="P12" s="9"/>
      <c r="Q12" s="9"/>
      <c r="R12" s="93"/>
      <c r="S12" s="36"/>
      <c r="T12" s="9"/>
      <c r="U12" s="9"/>
      <c r="V12" s="36"/>
      <c r="W12" s="9"/>
      <c r="X12" s="9"/>
      <c r="Y12" s="13"/>
      <c r="Z12" s="13"/>
    </row>
    <row r="13" customFormat="false" ht="15" hidden="false" customHeight="false" outlineLevel="0" collapsed="false">
      <c r="A13" s="8"/>
      <c r="B13" s="9"/>
      <c r="C13" s="9"/>
      <c r="D13" s="9"/>
      <c r="E13" s="93"/>
      <c r="F13" s="36"/>
      <c r="G13" s="9"/>
      <c r="H13" s="9"/>
      <c r="I13" s="36"/>
      <c r="J13" s="11"/>
      <c r="K13" s="9"/>
      <c r="L13" s="13"/>
      <c r="M13" s="13"/>
      <c r="N13" s="8"/>
      <c r="O13" s="9"/>
      <c r="P13" s="9"/>
      <c r="Q13" s="9"/>
      <c r="R13" s="93"/>
      <c r="S13" s="36"/>
      <c r="T13" s="9"/>
      <c r="U13" s="9"/>
      <c r="V13" s="36"/>
      <c r="W13" s="9"/>
      <c r="X13" s="9"/>
      <c r="Y13" s="13"/>
      <c r="Z13" s="13"/>
    </row>
    <row r="14" customFormat="false" ht="15" hidden="false" customHeight="false" outlineLevel="0" collapsed="false">
      <c r="A14" s="8"/>
      <c r="B14" s="9"/>
      <c r="C14" s="9"/>
      <c r="D14" s="9"/>
      <c r="E14" s="93"/>
      <c r="F14" s="36"/>
      <c r="G14" s="9"/>
      <c r="H14" s="9"/>
      <c r="I14" s="36"/>
      <c r="J14" s="11"/>
      <c r="K14" s="9"/>
      <c r="L14" s="13"/>
      <c r="M14" s="13"/>
      <c r="N14" s="8"/>
      <c r="O14" s="9"/>
      <c r="P14" s="9"/>
      <c r="Q14" s="9"/>
      <c r="R14" s="93"/>
      <c r="S14" s="36"/>
      <c r="T14" s="9"/>
      <c r="U14" s="9"/>
      <c r="V14" s="36"/>
      <c r="W14" s="9"/>
      <c r="X14" s="9"/>
      <c r="Y14" s="13"/>
      <c r="Z14" s="13"/>
    </row>
    <row r="15" customFormat="false" ht="15" hidden="false" customHeight="false" outlineLevel="0" collapsed="false">
      <c r="A15" s="8"/>
      <c r="B15" s="9"/>
      <c r="C15" s="9"/>
      <c r="D15" s="9"/>
      <c r="E15" s="93"/>
      <c r="F15" s="36"/>
      <c r="G15" s="9"/>
      <c r="H15" s="9"/>
      <c r="I15" s="36"/>
      <c r="J15" s="11"/>
      <c r="K15" s="9"/>
      <c r="L15" s="13"/>
      <c r="M15" s="13"/>
      <c r="N15" s="8"/>
      <c r="O15" s="9"/>
      <c r="P15" s="9"/>
      <c r="Q15" s="9"/>
      <c r="R15" s="93"/>
      <c r="S15" s="36"/>
      <c r="T15" s="9"/>
      <c r="U15" s="9"/>
      <c r="V15" s="36"/>
      <c r="W15" s="9"/>
      <c r="X15" s="9"/>
      <c r="Y15" s="13"/>
      <c r="Z15" s="13"/>
    </row>
    <row r="16" customFormat="false" ht="15" hidden="false" customHeight="false" outlineLevel="0" collapsed="false">
      <c r="A16" s="8"/>
      <c r="B16" s="9"/>
      <c r="C16" s="9"/>
      <c r="D16" s="9"/>
      <c r="E16" s="93"/>
      <c r="F16" s="36"/>
      <c r="G16" s="9"/>
      <c r="H16" s="9"/>
      <c r="I16" s="36"/>
      <c r="J16" s="11"/>
      <c r="K16" s="9"/>
      <c r="L16" s="13"/>
      <c r="M16" s="13"/>
      <c r="N16" s="8"/>
      <c r="O16" s="9"/>
      <c r="P16" s="9"/>
      <c r="Q16" s="9"/>
      <c r="R16" s="93"/>
      <c r="S16" s="36"/>
      <c r="T16" s="9"/>
      <c r="U16" s="9"/>
      <c r="V16" s="36"/>
      <c r="W16" s="9"/>
      <c r="X16" s="9"/>
      <c r="Y16" s="13"/>
      <c r="Z16" s="13"/>
    </row>
    <row r="17" customFormat="false" ht="15" hidden="false" customHeight="false" outlineLevel="0" collapsed="false">
      <c r="A17" s="8"/>
      <c r="B17" s="9"/>
      <c r="C17" s="9"/>
      <c r="D17" s="9"/>
      <c r="E17" s="93"/>
      <c r="F17" s="36"/>
      <c r="G17" s="9"/>
      <c r="H17" s="9"/>
      <c r="I17" s="36"/>
      <c r="J17" s="11"/>
      <c r="K17" s="9"/>
      <c r="L17" s="13"/>
      <c r="M17" s="13"/>
      <c r="N17" s="8"/>
      <c r="O17" s="9"/>
      <c r="P17" s="9"/>
      <c r="Q17" s="9"/>
      <c r="R17" s="93"/>
      <c r="S17" s="36"/>
      <c r="T17" s="9"/>
      <c r="U17" s="9"/>
      <c r="V17" s="36"/>
      <c r="W17" s="9"/>
      <c r="X17" s="9"/>
      <c r="Y17" s="13"/>
      <c r="Z17" s="13"/>
    </row>
    <row r="18" customFormat="false" ht="15" hidden="false" customHeight="false" outlineLevel="0" collapsed="false">
      <c r="A18" s="8"/>
      <c r="B18" s="9"/>
      <c r="C18" s="9"/>
      <c r="D18" s="9"/>
      <c r="E18" s="93"/>
      <c r="F18" s="36"/>
      <c r="G18" s="9"/>
      <c r="H18" s="9"/>
      <c r="I18" s="36"/>
      <c r="J18" s="11"/>
      <c r="K18" s="9"/>
      <c r="L18" s="13"/>
      <c r="M18" s="13"/>
      <c r="N18" s="8"/>
      <c r="O18" s="9"/>
      <c r="P18" s="9"/>
      <c r="Q18" s="9"/>
      <c r="R18" s="93"/>
      <c r="S18" s="36"/>
      <c r="T18" s="9"/>
      <c r="U18" s="9"/>
      <c r="V18" s="36"/>
      <c r="W18" s="9"/>
      <c r="X18" s="9"/>
      <c r="Y18" s="13"/>
      <c r="Z18" s="13"/>
    </row>
    <row r="19" customFormat="false" ht="15" hidden="false" customHeight="false" outlineLevel="0" collapsed="false">
      <c r="A19" s="8"/>
      <c r="B19" s="9"/>
      <c r="C19" s="9"/>
      <c r="D19" s="9"/>
      <c r="E19" s="93"/>
      <c r="F19" s="36"/>
      <c r="G19" s="9"/>
      <c r="H19" s="9"/>
      <c r="I19" s="36"/>
      <c r="J19" s="11"/>
      <c r="K19" s="9"/>
      <c r="L19" s="13"/>
      <c r="M19" s="13"/>
      <c r="N19" s="8"/>
      <c r="O19" s="9"/>
      <c r="P19" s="9"/>
      <c r="Q19" s="9"/>
      <c r="R19" s="93"/>
      <c r="S19" s="36"/>
      <c r="T19" s="9"/>
      <c r="U19" s="9"/>
      <c r="V19" s="36"/>
      <c r="W19" s="9"/>
      <c r="X19" s="9"/>
      <c r="Y19" s="13"/>
      <c r="Z19" s="13"/>
    </row>
    <row r="20" customFormat="false" ht="15" hidden="false" customHeight="false" outlineLevel="0" collapsed="false">
      <c r="A20" s="8"/>
      <c r="B20" s="9"/>
      <c r="C20" s="9"/>
      <c r="D20" s="9"/>
      <c r="E20" s="93"/>
      <c r="F20" s="36"/>
      <c r="G20" s="9"/>
      <c r="H20" s="9"/>
      <c r="I20" s="36"/>
      <c r="J20" s="11"/>
      <c r="K20" s="9"/>
      <c r="L20" s="13"/>
      <c r="M20" s="13"/>
      <c r="N20" s="8"/>
      <c r="O20" s="9"/>
      <c r="P20" s="9"/>
      <c r="Q20" s="9"/>
      <c r="R20" s="93"/>
      <c r="S20" s="36"/>
      <c r="T20" s="9"/>
      <c r="U20" s="9"/>
      <c r="V20" s="36"/>
      <c r="W20" s="9"/>
      <c r="X20" s="9"/>
      <c r="Y20" s="13"/>
      <c r="Z20" s="13"/>
    </row>
    <row r="21" customFormat="false" ht="15" hidden="false" customHeight="false" outlineLevel="0" collapsed="false">
      <c r="A21" s="8"/>
      <c r="B21" s="9"/>
      <c r="C21" s="9"/>
      <c r="D21" s="9"/>
      <c r="E21" s="93"/>
      <c r="F21" s="36"/>
      <c r="G21" s="9"/>
      <c r="H21" s="9"/>
      <c r="I21" s="36"/>
      <c r="J21" s="11"/>
      <c r="K21" s="9"/>
      <c r="L21" s="13"/>
      <c r="M21" s="13"/>
      <c r="N21" s="8"/>
      <c r="O21" s="9"/>
      <c r="P21" s="9"/>
      <c r="Q21" s="9"/>
      <c r="R21" s="93"/>
      <c r="S21" s="36"/>
      <c r="T21" s="9"/>
      <c r="U21" s="9"/>
      <c r="V21" s="36"/>
      <c r="W21" s="9"/>
      <c r="X21" s="9"/>
      <c r="Y21" s="13"/>
      <c r="Z21" s="13"/>
    </row>
    <row r="22" customFormat="false" ht="15" hidden="false" customHeight="false" outlineLevel="0" collapsed="false">
      <c r="A22" s="8"/>
      <c r="B22" s="9"/>
      <c r="C22" s="9"/>
      <c r="D22" s="9"/>
      <c r="E22" s="93"/>
      <c r="F22" s="36"/>
      <c r="G22" s="9"/>
      <c r="H22" s="9"/>
      <c r="I22" s="36"/>
      <c r="J22" s="11"/>
      <c r="K22" s="9"/>
      <c r="L22" s="13"/>
      <c r="M22" s="13"/>
      <c r="N22" s="8"/>
      <c r="O22" s="9"/>
      <c r="P22" s="9"/>
      <c r="Q22" s="9"/>
      <c r="R22" s="93"/>
      <c r="S22" s="36"/>
      <c r="T22" s="9"/>
      <c r="U22" s="9"/>
      <c r="V22" s="36"/>
      <c r="W22" s="9"/>
      <c r="X22" s="9"/>
      <c r="Y22" s="13"/>
      <c r="Z22" s="13"/>
    </row>
    <row r="23" customFormat="false" ht="15" hidden="false" customHeight="false" outlineLevel="0" collapsed="false">
      <c r="A23" s="8"/>
      <c r="B23" s="9"/>
      <c r="C23" s="9"/>
      <c r="D23" s="9"/>
      <c r="E23" s="93"/>
      <c r="F23" s="36"/>
      <c r="G23" s="9"/>
      <c r="H23" s="9"/>
      <c r="I23" s="36"/>
      <c r="J23" s="11"/>
      <c r="K23" s="9"/>
      <c r="L23" s="13"/>
      <c r="M23" s="13"/>
      <c r="N23" s="8"/>
      <c r="O23" s="9"/>
      <c r="P23" s="9"/>
      <c r="Q23" s="9"/>
      <c r="R23" s="93"/>
      <c r="S23" s="36"/>
      <c r="T23" s="9"/>
      <c r="U23" s="9"/>
      <c r="V23" s="36"/>
      <c r="W23" s="9"/>
      <c r="X23" s="9"/>
      <c r="Y23" s="13"/>
      <c r="Z23" s="13"/>
    </row>
    <row r="24" customFormat="false" ht="15" hidden="false" customHeight="false" outlineLevel="0" collapsed="false">
      <c r="A24" s="8"/>
      <c r="B24" s="9"/>
      <c r="C24" s="9"/>
      <c r="D24" s="9"/>
      <c r="E24" s="93"/>
      <c r="F24" s="36"/>
      <c r="G24" s="9"/>
      <c r="H24" s="9"/>
      <c r="I24" s="36"/>
      <c r="J24" s="11"/>
      <c r="K24" s="9"/>
      <c r="L24" s="13"/>
      <c r="M24" s="13"/>
      <c r="N24" s="8"/>
      <c r="O24" s="9"/>
      <c r="P24" s="9"/>
      <c r="Q24" s="9"/>
      <c r="R24" s="93"/>
      <c r="S24" s="36"/>
      <c r="T24" s="9"/>
      <c r="U24" s="9"/>
      <c r="V24" s="36"/>
      <c r="W24" s="9"/>
      <c r="X24" s="9"/>
      <c r="Y24" s="13"/>
      <c r="Z24" s="13"/>
    </row>
    <row r="25" customFormat="false" ht="15" hidden="false" customHeight="false" outlineLevel="0" collapsed="false">
      <c r="A25" s="8"/>
      <c r="B25" s="9"/>
      <c r="C25" s="9"/>
      <c r="D25" s="9"/>
      <c r="E25" s="93"/>
      <c r="F25" s="36"/>
      <c r="G25" s="9"/>
      <c r="H25" s="9"/>
      <c r="I25" s="36"/>
      <c r="J25" s="11"/>
      <c r="K25" s="9"/>
      <c r="L25" s="13"/>
      <c r="M25" s="13"/>
      <c r="N25" s="8"/>
      <c r="O25" s="9"/>
      <c r="P25" s="9"/>
      <c r="Q25" s="9"/>
      <c r="R25" s="93"/>
      <c r="S25" s="36"/>
      <c r="T25" s="9"/>
      <c r="U25" s="9"/>
      <c r="V25" s="36"/>
      <c r="W25" s="9"/>
      <c r="X25" s="9"/>
      <c r="Y25" s="13"/>
      <c r="Z25" s="13"/>
    </row>
    <row r="26" customFormat="false" ht="15" hidden="false" customHeight="false" outlineLevel="0" collapsed="false">
      <c r="A26" s="8"/>
      <c r="B26" s="9"/>
      <c r="C26" s="9"/>
      <c r="D26" s="9"/>
      <c r="E26" s="93"/>
      <c r="F26" s="36"/>
      <c r="G26" s="9"/>
      <c r="H26" s="9"/>
      <c r="I26" s="36"/>
      <c r="J26" s="11"/>
      <c r="K26" s="9"/>
      <c r="L26" s="13"/>
      <c r="M26" s="13"/>
      <c r="N26" s="8"/>
      <c r="O26" s="9"/>
      <c r="P26" s="9"/>
      <c r="Q26" s="9"/>
      <c r="R26" s="93"/>
      <c r="S26" s="36"/>
      <c r="T26" s="9"/>
      <c r="U26" s="9"/>
      <c r="V26" s="36"/>
      <c r="W26" s="9"/>
      <c r="X26" s="9"/>
      <c r="Y26" s="13"/>
      <c r="Z26" s="13"/>
    </row>
    <row r="27" customFormat="false" ht="15" hidden="false" customHeight="false" outlineLevel="0" collapsed="false">
      <c r="A27" s="8"/>
      <c r="B27" s="9"/>
      <c r="C27" s="9"/>
      <c r="D27" s="9"/>
      <c r="E27" s="93"/>
      <c r="F27" s="36"/>
      <c r="G27" s="9"/>
      <c r="H27" s="9"/>
      <c r="I27" s="36"/>
      <c r="J27" s="11"/>
      <c r="K27" s="9"/>
      <c r="L27" s="13"/>
      <c r="M27" s="13"/>
      <c r="N27" s="8"/>
      <c r="O27" s="9"/>
      <c r="P27" s="9"/>
      <c r="Q27" s="9"/>
      <c r="R27" s="93"/>
      <c r="S27" s="36"/>
      <c r="T27" s="9"/>
      <c r="U27" s="9"/>
      <c r="V27" s="36"/>
      <c r="W27" s="9"/>
      <c r="X27" s="9"/>
      <c r="Y27" s="13"/>
      <c r="Z27" s="13"/>
    </row>
    <row r="28" customFormat="false" ht="15" hidden="false" customHeight="false" outlineLevel="0" collapsed="false">
      <c r="A28" s="8"/>
      <c r="B28" s="9"/>
      <c r="C28" s="9"/>
      <c r="D28" s="9"/>
      <c r="E28" s="93"/>
      <c r="F28" s="36"/>
      <c r="G28" s="9"/>
      <c r="H28" s="9"/>
      <c r="I28" s="36"/>
      <c r="J28" s="11"/>
      <c r="K28" s="9"/>
      <c r="L28" s="13"/>
      <c r="M28" s="13"/>
      <c r="N28" s="8"/>
      <c r="O28" s="9"/>
      <c r="P28" s="9"/>
      <c r="Q28" s="9"/>
      <c r="R28" s="93"/>
      <c r="S28" s="36"/>
      <c r="T28" s="9"/>
      <c r="U28" s="9"/>
      <c r="V28" s="36"/>
      <c r="W28" s="9"/>
      <c r="X28" s="9"/>
      <c r="Y28" s="13"/>
      <c r="Z28" s="13"/>
    </row>
    <row r="29" customFormat="false" ht="15" hidden="false" customHeight="false" outlineLevel="0" collapsed="false">
      <c r="A29" s="8"/>
      <c r="B29" s="9"/>
      <c r="C29" s="9"/>
      <c r="D29" s="9"/>
      <c r="E29" s="93"/>
      <c r="F29" s="36"/>
      <c r="G29" s="9"/>
      <c r="H29" s="9"/>
      <c r="I29" s="36"/>
      <c r="J29" s="11"/>
      <c r="K29" s="9"/>
      <c r="L29" s="13"/>
      <c r="M29" s="13"/>
      <c r="N29" s="8"/>
      <c r="O29" s="9"/>
      <c r="P29" s="9"/>
      <c r="Q29" s="9"/>
      <c r="R29" s="93"/>
      <c r="S29" s="36"/>
      <c r="T29" s="9"/>
      <c r="U29" s="9"/>
      <c r="V29" s="36"/>
      <c r="W29" s="9"/>
      <c r="X29" s="9"/>
      <c r="Y29" s="13"/>
      <c r="Z29" s="13"/>
    </row>
    <row r="30" customFormat="false" ht="15" hidden="false" customHeight="false" outlineLevel="0" collapsed="false">
      <c r="A30" s="8"/>
      <c r="B30" s="9"/>
      <c r="C30" s="9"/>
      <c r="D30" s="9"/>
      <c r="E30" s="93"/>
      <c r="F30" s="36"/>
      <c r="G30" s="9"/>
      <c r="H30" s="9"/>
      <c r="I30" s="36"/>
      <c r="J30" s="11"/>
      <c r="K30" s="9"/>
      <c r="L30" s="13"/>
      <c r="M30" s="13"/>
      <c r="N30" s="8"/>
      <c r="O30" s="9"/>
      <c r="P30" s="9"/>
      <c r="Q30" s="9"/>
      <c r="R30" s="93"/>
      <c r="S30" s="36"/>
      <c r="T30" s="9"/>
      <c r="U30" s="9"/>
      <c r="V30" s="36"/>
      <c r="W30" s="9"/>
      <c r="X30" s="9"/>
      <c r="Y30" s="13"/>
      <c r="Z30" s="13"/>
    </row>
    <row r="31" customFormat="false" ht="15" hidden="false" customHeight="false" outlineLevel="0" collapsed="false">
      <c r="A31" s="8"/>
      <c r="B31" s="9"/>
      <c r="C31" s="9"/>
      <c r="D31" s="9"/>
      <c r="E31" s="93"/>
      <c r="F31" s="36"/>
      <c r="G31" s="9"/>
      <c r="H31" s="9"/>
      <c r="I31" s="36"/>
      <c r="J31" s="11"/>
      <c r="K31" s="9"/>
      <c r="L31" s="13"/>
      <c r="M31" s="13"/>
      <c r="N31" s="8"/>
      <c r="O31" s="9"/>
      <c r="P31" s="9"/>
      <c r="Q31" s="9"/>
      <c r="R31" s="93"/>
      <c r="S31" s="36"/>
      <c r="T31" s="9"/>
      <c r="U31" s="9"/>
      <c r="V31" s="36"/>
      <c r="W31" s="9"/>
      <c r="X31" s="9"/>
      <c r="Y31" s="13"/>
      <c r="Z31" s="13"/>
    </row>
    <row r="32" customFormat="false" ht="15" hidden="false" customHeight="false" outlineLevel="0" collapsed="false">
      <c r="A32" s="16"/>
      <c r="B32" s="17"/>
      <c r="C32" s="17"/>
      <c r="D32" s="17"/>
      <c r="E32" s="96"/>
      <c r="F32" s="23"/>
      <c r="G32" s="17"/>
      <c r="H32" s="17"/>
      <c r="I32" s="23"/>
      <c r="J32" s="19"/>
      <c r="K32" s="17"/>
      <c r="N32" s="16"/>
      <c r="O32" s="17"/>
      <c r="P32" s="17"/>
      <c r="Q32" s="17"/>
      <c r="R32" s="96"/>
      <c r="S32" s="23"/>
      <c r="T32" s="17"/>
      <c r="U32" s="17"/>
      <c r="V32" s="23"/>
      <c r="W32" s="17"/>
      <c r="X32" s="17"/>
    </row>
    <row r="33" customFormat="false" ht="15" hidden="false" customHeight="false" outlineLevel="0" collapsed="false">
      <c r="A33" s="16"/>
      <c r="B33" s="17"/>
      <c r="C33" s="17"/>
      <c r="D33" s="17"/>
      <c r="E33" s="96"/>
      <c r="F33" s="23"/>
      <c r="G33" s="17"/>
      <c r="H33" s="17"/>
      <c r="I33" s="23"/>
      <c r="J33" s="19"/>
      <c r="K33" s="17"/>
      <c r="N33" s="16"/>
      <c r="O33" s="17"/>
      <c r="P33" s="17"/>
      <c r="Q33" s="17"/>
      <c r="R33" s="96"/>
      <c r="S33" s="23"/>
      <c r="T33" s="17"/>
      <c r="U33" s="17"/>
      <c r="V33" s="23"/>
      <c r="W33" s="17"/>
      <c r="X33" s="17"/>
    </row>
    <row r="34" customFormat="false" ht="15" hidden="false" customHeight="false" outlineLevel="0" collapsed="false">
      <c r="A34" s="16"/>
      <c r="B34" s="17"/>
      <c r="C34" s="17"/>
      <c r="D34" s="17"/>
      <c r="E34" s="96"/>
      <c r="F34" s="23"/>
      <c r="G34" s="17"/>
      <c r="H34" s="17"/>
      <c r="I34" s="23"/>
      <c r="J34" s="19"/>
      <c r="K34" s="17"/>
      <c r="N34" s="16"/>
      <c r="O34" s="17"/>
      <c r="P34" s="17"/>
      <c r="Q34" s="17"/>
      <c r="R34" s="96"/>
      <c r="S34" s="23"/>
      <c r="T34" s="17"/>
      <c r="U34" s="17"/>
      <c r="V34" s="23"/>
      <c r="W34" s="17"/>
      <c r="X34" s="17"/>
    </row>
    <row r="35" customFormat="false" ht="15" hidden="false" customHeight="false" outlineLevel="0" collapsed="false">
      <c r="A35" s="86"/>
      <c r="B35" s="17"/>
      <c r="C35" s="17"/>
      <c r="D35" s="17"/>
      <c r="E35" s="96"/>
      <c r="F35" s="23"/>
      <c r="G35" s="17"/>
      <c r="H35" s="17"/>
      <c r="I35" s="23"/>
      <c r="J35" s="19"/>
      <c r="K35" s="17"/>
      <c r="N35" s="86"/>
      <c r="O35" s="17"/>
      <c r="P35" s="17"/>
      <c r="Q35" s="17"/>
      <c r="R35" s="96"/>
      <c r="S35" s="23"/>
      <c r="T35" s="17"/>
      <c r="U35" s="17"/>
      <c r="V35" s="23"/>
      <c r="W35" s="17"/>
      <c r="X35" s="17"/>
    </row>
    <row r="36" customFormat="false" ht="15" hidden="false" customHeight="false" outlineLevel="0" collapsed="false">
      <c r="A36" s="17"/>
      <c r="B36" s="17"/>
      <c r="C36" s="17"/>
      <c r="D36" s="17"/>
      <c r="E36" s="21" t="s">
        <v>13</v>
      </c>
      <c r="F36" s="22" t="n">
        <f aca="false">SUM(F3:F35)</f>
        <v>250</v>
      </c>
      <c r="G36" s="23"/>
      <c r="H36" s="23"/>
      <c r="I36" s="18" t="n">
        <f aca="false">SUM(J3:J35)</f>
        <v>0</v>
      </c>
      <c r="J36" s="19"/>
      <c r="K36" s="17"/>
      <c r="N36" s="17"/>
      <c r="O36" s="17"/>
      <c r="P36" s="17"/>
      <c r="Q36" s="17"/>
      <c r="R36" s="21" t="s">
        <v>13</v>
      </c>
      <c r="S36" s="22" t="n">
        <f aca="false">SUM(S3:S35)</f>
        <v>0</v>
      </c>
      <c r="T36" s="23"/>
      <c r="U36" s="23"/>
      <c r="V36" s="23" t="n">
        <f aca="false">SUM(V3:V35)</f>
        <v>0</v>
      </c>
      <c r="W36" s="17"/>
      <c r="X36" s="17"/>
    </row>
    <row r="37" customFormat="false" ht="15" hidden="false" customHeight="false" outlineLevel="0" collapsed="false">
      <c r="A37" s="17"/>
      <c r="B37" s="17"/>
      <c r="C37" s="17"/>
      <c r="D37" s="17"/>
      <c r="E37" s="21" t="s">
        <v>16</v>
      </c>
      <c r="F37" s="22" t="n">
        <f aca="false">F36*0.99</f>
        <v>247.5</v>
      </c>
      <c r="J37" s="97"/>
      <c r="K37" s="17"/>
      <c r="N37" s="17"/>
      <c r="O37" s="17"/>
      <c r="P37" s="17"/>
      <c r="Q37" s="17"/>
      <c r="R37" s="21" t="s">
        <v>16</v>
      </c>
      <c r="S37" s="22" t="n">
        <f aca="false">S36*0.99</f>
        <v>0</v>
      </c>
      <c r="W37" s="98"/>
      <c r="X37" s="17"/>
    </row>
    <row r="38" customFormat="false" ht="15" hidden="false" customHeight="false" outlineLevel="0" collapsed="false">
      <c r="E38" s="26" t="s">
        <v>17</v>
      </c>
      <c r="F38" s="26"/>
      <c r="G38" s="26"/>
      <c r="H38" s="26"/>
      <c r="I38" s="27" t="n">
        <f aca="false">F37-I36</f>
        <v>247.5</v>
      </c>
      <c r="J38" s="35"/>
      <c r="R38" s="26" t="s">
        <v>17</v>
      </c>
      <c r="S38" s="26"/>
      <c r="T38" s="26"/>
      <c r="U38" s="26"/>
      <c r="V38" s="27" t="n">
        <f aca="false">S37-V36</f>
        <v>0</v>
      </c>
    </row>
    <row r="39" customFormat="false" ht="15" hidden="false" customHeight="false" outlineLevel="0" collapsed="false">
      <c r="J39" s="35"/>
    </row>
    <row r="40" customFormat="false" ht="15" hidden="false" customHeight="false" outlineLevel="0" collapsed="false">
      <c r="J40" s="35"/>
      <c r="K40" s="35"/>
    </row>
    <row r="41" customFormat="false" ht="15" hidden="false" customHeight="false" outlineLevel="0" collapsed="false">
      <c r="J41" s="35"/>
    </row>
    <row r="42" customFormat="false" ht="15" hidden="false" customHeight="false" outlineLevel="0" collapsed="false">
      <c r="J42" s="35"/>
    </row>
    <row r="43" customFormat="false" ht="28.5" hidden="false" customHeight="false" outlineLevel="0" collapsed="false">
      <c r="B43" s="91"/>
      <c r="C43" s="91" t="s">
        <v>18</v>
      </c>
      <c r="D43" s="91"/>
      <c r="J43" s="35"/>
      <c r="O43" s="91"/>
      <c r="P43" s="91" t="s">
        <v>19</v>
      </c>
      <c r="Q43" s="91"/>
    </row>
    <row r="44" customFormat="false" ht="15" hidden="false" customHeight="false" outlineLevel="0" collapsed="false">
      <c r="A44" s="5" t="s">
        <v>228</v>
      </c>
      <c r="B44" s="5" t="s">
        <v>3</v>
      </c>
      <c r="C44" s="5" t="s">
        <v>107</v>
      </c>
      <c r="D44" s="5" t="s">
        <v>6</v>
      </c>
      <c r="E44" s="5" t="s">
        <v>229</v>
      </c>
      <c r="F44" s="5" t="s">
        <v>8</v>
      </c>
      <c r="G44" s="5" t="s">
        <v>4</v>
      </c>
      <c r="H44" s="5"/>
      <c r="I44" s="5" t="s">
        <v>108</v>
      </c>
      <c r="J44" s="99"/>
      <c r="K44" s="5" t="s">
        <v>11</v>
      </c>
      <c r="N44" s="5" t="s">
        <v>228</v>
      </c>
      <c r="O44" s="5" t="s">
        <v>3</v>
      </c>
      <c r="P44" s="5" t="s">
        <v>107</v>
      </c>
      <c r="Q44" s="5" t="s">
        <v>6</v>
      </c>
      <c r="R44" s="5" t="s">
        <v>229</v>
      </c>
      <c r="S44" s="5" t="s">
        <v>8</v>
      </c>
      <c r="T44" s="5" t="s">
        <v>4</v>
      </c>
      <c r="U44" s="5"/>
      <c r="V44" s="5" t="s">
        <v>108</v>
      </c>
      <c r="W44" s="92"/>
      <c r="X44" s="5" t="s">
        <v>11</v>
      </c>
    </row>
    <row r="45" customFormat="false" ht="15" hidden="false" customHeight="false" outlineLevel="0" collapsed="false">
      <c r="A45" s="16"/>
      <c r="B45" s="17"/>
      <c r="C45" s="17"/>
      <c r="D45" s="17"/>
      <c r="E45" s="96"/>
      <c r="F45" s="23"/>
      <c r="G45" s="17"/>
      <c r="H45" s="17"/>
      <c r="I45" s="23"/>
      <c r="J45" s="19"/>
      <c r="K45" s="17"/>
      <c r="N45" s="16"/>
      <c r="O45" s="17"/>
      <c r="P45" s="17"/>
      <c r="Q45" s="17"/>
      <c r="R45" s="96"/>
      <c r="S45" s="23"/>
      <c r="T45" s="17"/>
      <c r="U45" s="17"/>
      <c r="V45" s="23"/>
      <c r="W45" s="17"/>
      <c r="X45" s="17"/>
    </row>
    <row r="46" customFormat="false" ht="15" hidden="false" customHeight="false" outlineLevel="0" collapsed="false">
      <c r="A46" s="16"/>
      <c r="B46" s="17"/>
      <c r="C46" s="17"/>
      <c r="D46" s="17"/>
      <c r="E46" s="96"/>
      <c r="F46" s="23"/>
      <c r="G46" s="17"/>
      <c r="H46" s="17"/>
      <c r="I46" s="23"/>
      <c r="J46" s="19"/>
      <c r="K46" s="17"/>
      <c r="N46" s="16"/>
      <c r="O46" s="17"/>
      <c r="P46" s="17"/>
      <c r="Q46" s="17"/>
      <c r="R46" s="96"/>
      <c r="S46" s="23"/>
      <c r="T46" s="17"/>
      <c r="U46" s="17"/>
      <c r="V46" s="23"/>
      <c r="W46" s="17"/>
      <c r="X46" s="17"/>
    </row>
    <row r="47" customFormat="false" ht="15" hidden="false" customHeight="false" outlineLevel="0" collapsed="false">
      <c r="A47" s="16"/>
      <c r="B47" s="17"/>
      <c r="C47" s="17"/>
      <c r="D47" s="17"/>
      <c r="E47" s="96"/>
      <c r="F47" s="23"/>
      <c r="G47" s="17"/>
      <c r="H47" s="17"/>
      <c r="I47" s="23"/>
      <c r="J47" s="19"/>
      <c r="K47" s="17"/>
      <c r="N47" s="16"/>
      <c r="O47" s="17"/>
      <c r="P47" s="17"/>
      <c r="Q47" s="17"/>
      <c r="R47" s="96"/>
      <c r="S47" s="23"/>
      <c r="T47" s="17"/>
      <c r="U47" s="17"/>
      <c r="V47" s="23"/>
      <c r="W47" s="17"/>
      <c r="X47" s="17"/>
    </row>
    <row r="48" customFormat="false" ht="15" hidden="false" customHeight="false" outlineLevel="0" collapsed="false">
      <c r="A48" s="16"/>
      <c r="B48" s="17"/>
      <c r="C48" s="17"/>
      <c r="D48" s="17"/>
      <c r="E48" s="93"/>
      <c r="F48" s="23"/>
      <c r="G48" s="17"/>
      <c r="H48" s="17"/>
      <c r="I48" s="23"/>
      <c r="J48" s="19"/>
      <c r="K48" s="17"/>
      <c r="N48" s="16"/>
      <c r="O48" s="17"/>
      <c r="P48" s="17"/>
      <c r="Q48" s="17"/>
      <c r="R48" s="96"/>
      <c r="S48" s="23"/>
      <c r="T48" s="17"/>
      <c r="U48" s="17"/>
      <c r="V48" s="23"/>
      <c r="W48" s="17"/>
      <c r="X48" s="17"/>
    </row>
    <row r="49" customFormat="false" ht="15" hidden="false" customHeight="false" outlineLevel="0" collapsed="false">
      <c r="A49" s="16"/>
      <c r="B49" s="17"/>
      <c r="C49" s="17"/>
      <c r="D49" s="17"/>
      <c r="E49" s="93"/>
      <c r="F49" s="23"/>
      <c r="G49" s="17"/>
      <c r="H49" s="17"/>
      <c r="I49" s="23"/>
      <c r="J49" s="19"/>
      <c r="K49" s="17"/>
      <c r="N49" s="16"/>
      <c r="O49" s="17"/>
      <c r="P49" s="17"/>
      <c r="Q49" s="17"/>
      <c r="R49" s="96"/>
      <c r="S49" s="23"/>
      <c r="T49" s="17"/>
      <c r="U49" s="17"/>
      <c r="V49" s="23"/>
      <c r="W49" s="17"/>
      <c r="X49" s="17"/>
    </row>
    <row r="50" customFormat="false" ht="15" hidden="false" customHeight="false" outlineLevel="0" collapsed="false">
      <c r="A50" s="16"/>
      <c r="B50" s="17"/>
      <c r="C50" s="17"/>
      <c r="D50" s="17"/>
      <c r="E50" s="93"/>
      <c r="F50" s="23"/>
      <c r="G50" s="17"/>
      <c r="H50" s="17"/>
      <c r="I50" s="23"/>
      <c r="J50" s="19"/>
      <c r="K50" s="17"/>
      <c r="N50" s="16"/>
      <c r="O50" s="17"/>
      <c r="P50" s="17"/>
      <c r="Q50" s="17"/>
      <c r="R50" s="96"/>
      <c r="S50" s="23"/>
      <c r="T50" s="17"/>
      <c r="U50" s="17"/>
      <c r="V50" s="23"/>
      <c r="W50" s="17"/>
      <c r="X50" s="17"/>
    </row>
    <row r="51" customFormat="false" ht="15" hidden="false" customHeight="false" outlineLevel="0" collapsed="false">
      <c r="A51" s="16"/>
      <c r="B51" s="17"/>
      <c r="C51" s="17"/>
      <c r="D51" s="17"/>
      <c r="E51" s="93"/>
      <c r="F51" s="23"/>
      <c r="G51" s="17"/>
      <c r="H51" s="17"/>
      <c r="I51" s="23"/>
      <c r="J51" s="19"/>
      <c r="K51" s="17"/>
      <c r="N51" s="16"/>
      <c r="O51" s="17"/>
      <c r="P51" s="17"/>
      <c r="Q51" s="17"/>
      <c r="R51" s="96"/>
      <c r="S51" s="23"/>
      <c r="T51" s="17"/>
      <c r="U51" s="17"/>
      <c r="V51" s="23"/>
      <c r="W51" s="17"/>
      <c r="X51" s="17"/>
    </row>
    <row r="52" customFormat="false" ht="15" hidden="false" customHeight="false" outlineLevel="0" collapsed="false">
      <c r="A52" s="16"/>
      <c r="B52" s="17"/>
      <c r="C52" s="17"/>
      <c r="D52" s="17"/>
      <c r="E52" s="96"/>
      <c r="F52" s="23"/>
      <c r="G52" s="17"/>
      <c r="H52" s="17"/>
      <c r="I52" s="23"/>
      <c r="J52" s="19"/>
      <c r="K52" s="17"/>
      <c r="N52" s="16"/>
      <c r="O52" s="17"/>
      <c r="P52" s="17"/>
      <c r="Q52" s="17"/>
      <c r="R52" s="96"/>
      <c r="S52" s="23"/>
      <c r="T52" s="17"/>
      <c r="U52" s="17"/>
      <c r="V52" s="23"/>
      <c r="W52" s="17"/>
      <c r="X52" s="17"/>
    </row>
    <row r="53" customFormat="false" ht="15" hidden="false" customHeight="false" outlineLevel="0" collapsed="false">
      <c r="A53" s="16"/>
      <c r="B53" s="17"/>
      <c r="C53" s="17"/>
      <c r="D53" s="17"/>
      <c r="E53" s="96"/>
      <c r="F53" s="23"/>
      <c r="G53" s="17"/>
      <c r="H53" s="17"/>
      <c r="I53" s="23"/>
      <c r="J53" s="19"/>
      <c r="K53" s="17"/>
      <c r="N53" s="16"/>
      <c r="O53" s="17"/>
      <c r="P53" s="17"/>
      <c r="Q53" s="17"/>
      <c r="R53" s="96"/>
      <c r="S53" s="23"/>
      <c r="T53" s="17"/>
      <c r="U53" s="17"/>
      <c r="V53" s="23"/>
      <c r="W53" s="17"/>
      <c r="X53" s="17"/>
    </row>
    <row r="54" customFormat="false" ht="15" hidden="false" customHeight="false" outlineLevel="0" collapsed="false">
      <c r="A54" s="16"/>
      <c r="B54" s="17"/>
      <c r="C54" s="17"/>
      <c r="D54" s="17"/>
      <c r="E54" s="96"/>
      <c r="F54" s="23"/>
      <c r="G54" s="17"/>
      <c r="H54" s="17"/>
      <c r="I54" s="23"/>
      <c r="J54" s="19"/>
      <c r="K54" s="17"/>
      <c r="N54" s="16"/>
      <c r="O54" s="17"/>
      <c r="P54" s="17"/>
      <c r="Q54" s="17"/>
      <c r="R54" s="96"/>
      <c r="S54" s="23"/>
      <c r="T54" s="17"/>
      <c r="U54" s="17"/>
      <c r="V54" s="23"/>
      <c r="W54" s="17"/>
      <c r="X54" s="17"/>
    </row>
    <row r="55" customFormat="false" ht="15" hidden="false" customHeight="false" outlineLevel="0" collapsed="false">
      <c r="A55" s="16"/>
      <c r="B55" s="17"/>
      <c r="C55" s="17"/>
      <c r="D55" s="17"/>
      <c r="E55" s="96"/>
      <c r="F55" s="23"/>
      <c r="G55" s="17"/>
      <c r="H55" s="17"/>
      <c r="I55" s="23"/>
      <c r="J55" s="19"/>
      <c r="K55" s="17"/>
      <c r="N55" s="16"/>
      <c r="O55" s="17"/>
      <c r="P55" s="17"/>
      <c r="Q55" s="17"/>
      <c r="R55" s="96"/>
      <c r="S55" s="23"/>
      <c r="T55" s="17"/>
      <c r="U55" s="17"/>
      <c r="V55" s="23"/>
      <c r="W55" s="17"/>
      <c r="X55" s="17"/>
    </row>
    <row r="56" customFormat="false" ht="15" hidden="false" customHeight="false" outlineLevel="0" collapsed="false">
      <c r="A56" s="16"/>
      <c r="B56" s="17"/>
      <c r="C56" s="17"/>
      <c r="D56" s="17"/>
      <c r="E56" s="96"/>
      <c r="F56" s="23"/>
      <c r="G56" s="17"/>
      <c r="H56" s="17"/>
      <c r="I56" s="23"/>
      <c r="J56" s="19"/>
      <c r="K56" s="17"/>
      <c r="N56" s="16"/>
      <c r="O56" s="17"/>
      <c r="P56" s="17"/>
      <c r="Q56" s="17"/>
      <c r="R56" s="96"/>
      <c r="S56" s="23"/>
      <c r="T56" s="17"/>
      <c r="U56" s="17"/>
      <c r="V56" s="23"/>
      <c r="W56" s="17"/>
      <c r="X56" s="17"/>
    </row>
    <row r="57" customFormat="false" ht="15" hidden="false" customHeight="false" outlineLevel="0" collapsed="false">
      <c r="A57" s="16"/>
      <c r="B57" s="17"/>
      <c r="C57" s="17"/>
      <c r="D57" s="17"/>
      <c r="E57" s="96"/>
      <c r="F57" s="23"/>
      <c r="G57" s="17"/>
      <c r="H57" s="17"/>
      <c r="I57" s="23"/>
      <c r="J57" s="19"/>
      <c r="K57" s="17"/>
      <c r="N57" s="16"/>
      <c r="O57" s="17"/>
      <c r="P57" s="17"/>
      <c r="Q57" s="17"/>
      <c r="R57" s="96"/>
      <c r="S57" s="23"/>
      <c r="T57" s="17"/>
      <c r="U57" s="17"/>
      <c r="V57" s="23"/>
      <c r="W57" s="17"/>
      <c r="X57" s="17"/>
    </row>
    <row r="58" customFormat="false" ht="15" hidden="false" customHeight="false" outlineLevel="0" collapsed="false">
      <c r="A58" s="16"/>
      <c r="B58" s="17"/>
      <c r="C58" s="17"/>
      <c r="D58" s="17"/>
      <c r="E58" s="96"/>
      <c r="F58" s="23"/>
      <c r="G58" s="17"/>
      <c r="H58" s="17"/>
      <c r="I58" s="23"/>
      <c r="J58" s="19"/>
      <c r="K58" s="17"/>
      <c r="N58" s="16"/>
      <c r="O58" s="17"/>
      <c r="P58" s="17"/>
      <c r="Q58" s="17"/>
      <c r="R58" s="96"/>
      <c r="S58" s="23"/>
      <c r="T58" s="17"/>
      <c r="U58" s="17"/>
      <c r="V58" s="23"/>
      <c r="W58" s="17"/>
      <c r="X58" s="17"/>
    </row>
    <row r="59" customFormat="false" ht="15" hidden="false" customHeight="false" outlineLevel="0" collapsed="false">
      <c r="A59" s="16"/>
      <c r="B59" s="17"/>
      <c r="C59" s="17"/>
      <c r="D59" s="17"/>
      <c r="E59" s="96"/>
      <c r="F59" s="23"/>
      <c r="G59" s="17"/>
      <c r="H59" s="17"/>
      <c r="I59" s="23"/>
      <c r="J59" s="19"/>
      <c r="K59" s="17"/>
      <c r="N59" s="16"/>
      <c r="O59" s="17"/>
      <c r="P59" s="17"/>
      <c r="Q59" s="17"/>
      <c r="R59" s="96"/>
      <c r="S59" s="23"/>
      <c r="T59" s="17"/>
      <c r="U59" s="17"/>
      <c r="V59" s="23"/>
      <c r="W59" s="17"/>
      <c r="X59" s="17"/>
    </row>
    <row r="60" customFormat="false" ht="15" hidden="false" customHeight="false" outlineLevel="0" collapsed="false">
      <c r="A60" s="16"/>
      <c r="B60" s="17"/>
      <c r="C60" s="17"/>
      <c r="D60" s="17"/>
      <c r="E60" s="96"/>
      <c r="F60" s="23"/>
      <c r="G60" s="17"/>
      <c r="H60" s="17"/>
      <c r="I60" s="23"/>
      <c r="J60" s="19"/>
      <c r="K60" s="17"/>
      <c r="N60" s="16"/>
      <c r="O60" s="17"/>
      <c r="P60" s="17"/>
      <c r="Q60" s="17"/>
      <c r="R60" s="96"/>
      <c r="S60" s="23"/>
      <c r="T60" s="17"/>
      <c r="U60" s="17"/>
      <c r="V60" s="23"/>
      <c r="W60" s="17"/>
      <c r="X60" s="17"/>
    </row>
    <row r="61" customFormat="false" ht="15" hidden="false" customHeight="false" outlineLevel="0" collapsed="false">
      <c r="A61" s="16"/>
      <c r="B61" s="17"/>
      <c r="C61" s="17"/>
      <c r="D61" s="17"/>
      <c r="E61" s="96"/>
      <c r="F61" s="23"/>
      <c r="G61" s="17"/>
      <c r="H61" s="17"/>
      <c r="I61" s="23"/>
      <c r="J61" s="19"/>
      <c r="K61" s="17"/>
      <c r="N61" s="16"/>
      <c r="O61" s="17"/>
      <c r="P61" s="17"/>
      <c r="Q61" s="17"/>
      <c r="R61" s="96"/>
      <c r="S61" s="23"/>
      <c r="T61" s="17"/>
      <c r="U61" s="17"/>
      <c r="V61" s="23"/>
      <c r="W61" s="17"/>
      <c r="X61" s="17"/>
    </row>
    <row r="62" customFormat="false" ht="15" hidden="false" customHeight="false" outlineLevel="0" collapsed="false">
      <c r="A62" s="16"/>
      <c r="B62" s="17"/>
      <c r="C62" s="17"/>
      <c r="D62" s="17"/>
      <c r="E62" s="96"/>
      <c r="F62" s="23"/>
      <c r="G62" s="17"/>
      <c r="H62" s="17"/>
      <c r="I62" s="23"/>
      <c r="J62" s="19"/>
      <c r="K62" s="17"/>
      <c r="N62" s="16"/>
      <c r="O62" s="17"/>
      <c r="P62" s="17"/>
      <c r="Q62" s="17"/>
      <c r="R62" s="96"/>
      <c r="S62" s="23"/>
      <c r="T62" s="17"/>
      <c r="U62" s="17"/>
      <c r="V62" s="23"/>
      <c r="W62" s="17"/>
      <c r="X62" s="17"/>
    </row>
    <row r="63" customFormat="false" ht="15" hidden="false" customHeight="false" outlineLevel="0" collapsed="false">
      <c r="A63" s="16"/>
      <c r="B63" s="17"/>
      <c r="C63" s="17"/>
      <c r="D63" s="17"/>
      <c r="E63" s="96"/>
      <c r="F63" s="23"/>
      <c r="G63" s="17"/>
      <c r="H63" s="17"/>
      <c r="I63" s="23"/>
      <c r="J63" s="19"/>
      <c r="K63" s="17"/>
      <c r="N63" s="16"/>
      <c r="O63" s="17"/>
      <c r="P63" s="17"/>
      <c r="Q63" s="17"/>
      <c r="R63" s="96"/>
      <c r="S63" s="23"/>
      <c r="T63" s="17"/>
      <c r="U63" s="17"/>
      <c r="V63" s="23"/>
      <c r="W63" s="17"/>
      <c r="X63" s="17"/>
    </row>
    <row r="64" customFormat="false" ht="15" hidden="false" customHeight="false" outlineLevel="0" collapsed="false">
      <c r="A64" s="16"/>
      <c r="B64" s="17"/>
      <c r="C64" s="17"/>
      <c r="D64" s="17"/>
      <c r="E64" s="96"/>
      <c r="F64" s="23"/>
      <c r="G64" s="17"/>
      <c r="H64" s="17"/>
      <c r="I64" s="23"/>
      <c r="J64" s="19"/>
      <c r="K64" s="17"/>
      <c r="N64" s="16"/>
      <c r="O64" s="17"/>
      <c r="P64" s="17"/>
      <c r="Q64" s="17"/>
      <c r="R64" s="96"/>
      <c r="S64" s="23"/>
      <c r="T64" s="17"/>
      <c r="U64" s="17"/>
      <c r="V64" s="23"/>
      <c r="W64" s="17"/>
      <c r="X64" s="17"/>
    </row>
    <row r="65" customFormat="false" ht="15" hidden="false" customHeight="false" outlineLevel="0" collapsed="false">
      <c r="A65" s="16"/>
      <c r="B65" s="17"/>
      <c r="C65" s="17"/>
      <c r="D65" s="17"/>
      <c r="E65" s="96"/>
      <c r="F65" s="23"/>
      <c r="G65" s="17"/>
      <c r="H65" s="17"/>
      <c r="I65" s="23"/>
      <c r="J65" s="19"/>
      <c r="K65" s="17"/>
      <c r="N65" s="16"/>
      <c r="O65" s="17"/>
      <c r="P65" s="17"/>
      <c r="Q65" s="17"/>
      <c r="R65" s="96"/>
      <c r="S65" s="23"/>
      <c r="T65" s="17"/>
      <c r="U65" s="17"/>
      <c r="V65" s="23"/>
      <c r="W65" s="17"/>
      <c r="X65" s="17"/>
    </row>
    <row r="66" customFormat="false" ht="15" hidden="false" customHeight="false" outlineLevel="0" collapsed="false">
      <c r="A66" s="16"/>
      <c r="B66" s="17"/>
      <c r="C66" s="17"/>
      <c r="D66" s="17"/>
      <c r="E66" s="96"/>
      <c r="F66" s="23"/>
      <c r="G66" s="17"/>
      <c r="H66" s="17"/>
      <c r="I66" s="23"/>
      <c r="J66" s="19"/>
      <c r="K66" s="17"/>
      <c r="N66" s="16"/>
      <c r="O66" s="17"/>
      <c r="P66" s="17"/>
      <c r="Q66" s="17"/>
      <c r="R66" s="96"/>
      <c r="S66" s="23"/>
      <c r="T66" s="17"/>
      <c r="U66" s="17"/>
      <c r="V66" s="23"/>
      <c r="W66" s="17"/>
      <c r="X66" s="17"/>
    </row>
    <row r="67" customFormat="false" ht="15" hidden="false" customHeight="false" outlineLevel="0" collapsed="false">
      <c r="A67" s="16"/>
      <c r="B67" s="17"/>
      <c r="C67" s="17"/>
      <c r="D67" s="17"/>
      <c r="E67" s="96"/>
      <c r="F67" s="23"/>
      <c r="G67" s="17"/>
      <c r="H67" s="17"/>
      <c r="I67" s="23"/>
      <c r="J67" s="19"/>
      <c r="K67" s="17"/>
      <c r="N67" s="16"/>
      <c r="O67" s="17"/>
      <c r="P67" s="17"/>
      <c r="Q67" s="17"/>
      <c r="R67" s="96"/>
      <c r="S67" s="23"/>
      <c r="T67" s="17"/>
      <c r="U67" s="17"/>
      <c r="V67" s="23"/>
      <c r="W67" s="17"/>
      <c r="X67" s="17"/>
    </row>
    <row r="68" customFormat="false" ht="15" hidden="false" customHeight="false" outlineLevel="0" collapsed="false">
      <c r="A68" s="16"/>
      <c r="B68" s="17"/>
      <c r="C68" s="17"/>
      <c r="D68" s="17"/>
      <c r="E68" s="96"/>
      <c r="F68" s="23"/>
      <c r="G68" s="17"/>
      <c r="H68" s="17"/>
      <c r="I68" s="23"/>
      <c r="J68" s="19"/>
      <c r="K68" s="17"/>
      <c r="N68" s="16"/>
      <c r="O68" s="17"/>
      <c r="P68" s="17"/>
      <c r="Q68" s="17"/>
      <c r="R68" s="96"/>
      <c r="S68" s="23"/>
      <c r="T68" s="17"/>
      <c r="U68" s="17"/>
      <c r="V68" s="23"/>
      <c r="W68" s="17"/>
      <c r="X68" s="17"/>
    </row>
    <row r="69" customFormat="false" ht="15" hidden="false" customHeight="false" outlineLevel="0" collapsed="false">
      <c r="A69" s="16"/>
      <c r="B69" s="17"/>
      <c r="C69" s="17"/>
      <c r="D69" s="17"/>
      <c r="E69" s="96"/>
      <c r="F69" s="23"/>
      <c r="G69" s="17"/>
      <c r="H69" s="17"/>
      <c r="I69" s="23"/>
      <c r="J69" s="19"/>
      <c r="K69" s="17"/>
      <c r="N69" s="16"/>
      <c r="O69" s="17"/>
      <c r="P69" s="17"/>
      <c r="Q69" s="17"/>
      <c r="R69" s="96"/>
      <c r="S69" s="23"/>
      <c r="T69" s="17"/>
      <c r="U69" s="17"/>
      <c r="V69" s="23"/>
      <c r="W69" s="17"/>
      <c r="X69" s="17"/>
    </row>
    <row r="70" customFormat="false" ht="15" hidden="false" customHeight="false" outlineLevel="0" collapsed="false">
      <c r="A70" s="16"/>
      <c r="B70" s="17"/>
      <c r="C70" s="17"/>
      <c r="D70" s="17"/>
      <c r="E70" s="96"/>
      <c r="F70" s="23"/>
      <c r="G70" s="17"/>
      <c r="H70" s="17"/>
      <c r="I70" s="23"/>
      <c r="J70" s="19"/>
      <c r="K70" s="17"/>
      <c r="N70" s="16"/>
      <c r="O70" s="17"/>
      <c r="P70" s="17"/>
      <c r="Q70" s="17"/>
      <c r="R70" s="96"/>
      <c r="S70" s="23"/>
      <c r="T70" s="17"/>
      <c r="U70" s="17"/>
      <c r="V70" s="23"/>
      <c r="W70" s="17"/>
      <c r="X70" s="17"/>
    </row>
    <row r="71" customFormat="false" ht="15" hidden="false" customHeight="false" outlineLevel="0" collapsed="false">
      <c r="A71" s="16"/>
      <c r="B71" s="17"/>
      <c r="C71" s="17"/>
      <c r="D71" s="17"/>
      <c r="E71" s="96"/>
      <c r="F71" s="23"/>
      <c r="G71" s="17"/>
      <c r="H71" s="17"/>
      <c r="I71" s="23"/>
      <c r="J71" s="19"/>
      <c r="K71" s="17"/>
      <c r="N71" s="16"/>
      <c r="O71" s="17"/>
      <c r="P71" s="17"/>
      <c r="Q71" s="17"/>
      <c r="R71" s="96"/>
      <c r="S71" s="23"/>
      <c r="T71" s="17"/>
      <c r="U71" s="17"/>
      <c r="V71" s="23"/>
      <c r="W71" s="17"/>
      <c r="X71" s="17"/>
    </row>
    <row r="72" customFormat="false" ht="15" hidden="false" customHeight="false" outlineLevel="0" collapsed="false">
      <c r="A72" s="16"/>
      <c r="B72" s="17"/>
      <c r="C72" s="17"/>
      <c r="D72" s="17"/>
      <c r="E72" s="96"/>
      <c r="F72" s="23"/>
      <c r="G72" s="17"/>
      <c r="H72" s="17"/>
      <c r="I72" s="23"/>
      <c r="J72" s="19"/>
      <c r="K72" s="17"/>
      <c r="N72" s="16"/>
      <c r="O72" s="17"/>
      <c r="P72" s="17"/>
      <c r="Q72" s="17"/>
      <c r="R72" s="96"/>
      <c r="S72" s="23"/>
      <c r="T72" s="17"/>
      <c r="U72" s="17"/>
      <c r="V72" s="23"/>
      <c r="W72" s="17"/>
      <c r="X72" s="17"/>
    </row>
    <row r="73" customFormat="false" ht="15" hidden="false" customHeight="false" outlineLevel="0" collapsed="false">
      <c r="A73" s="16"/>
      <c r="B73" s="17"/>
      <c r="C73" s="17"/>
      <c r="D73" s="17"/>
      <c r="E73" s="96"/>
      <c r="F73" s="23"/>
      <c r="G73" s="17"/>
      <c r="H73" s="17"/>
      <c r="I73" s="23"/>
      <c r="J73" s="19"/>
      <c r="K73" s="17"/>
      <c r="N73" s="16"/>
      <c r="O73" s="17"/>
      <c r="P73" s="17"/>
      <c r="Q73" s="17"/>
      <c r="R73" s="96"/>
      <c r="S73" s="23"/>
      <c r="T73" s="17"/>
      <c r="U73" s="17"/>
      <c r="V73" s="23"/>
      <c r="W73" s="17"/>
      <c r="X73" s="17"/>
    </row>
    <row r="74" customFormat="false" ht="15" hidden="false" customHeight="false" outlineLevel="0" collapsed="false">
      <c r="A74" s="16"/>
      <c r="B74" s="17"/>
      <c r="C74" s="17"/>
      <c r="D74" s="17"/>
      <c r="E74" s="96"/>
      <c r="F74" s="23"/>
      <c r="G74" s="17"/>
      <c r="H74" s="17"/>
      <c r="I74" s="23"/>
      <c r="J74" s="19"/>
      <c r="K74" s="17"/>
      <c r="N74" s="16"/>
      <c r="O74" s="17"/>
      <c r="P74" s="17"/>
      <c r="Q74" s="17"/>
      <c r="R74" s="96"/>
      <c r="S74" s="23"/>
      <c r="T74" s="17"/>
      <c r="U74" s="17"/>
      <c r="V74" s="23"/>
      <c r="W74" s="17"/>
      <c r="X74" s="17"/>
    </row>
    <row r="75" customFormat="false" ht="15" hidden="false" customHeight="false" outlineLevel="0" collapsed="false">
      <c r="A75" s="16"/>
      <c r="B75" s="17"/>
      <c r="C75" s="17"/>
      <c r="D75" s="17"/>
      <c r="E75" s="96"/>
      <c r="F75" s="23"/>
      <c r="G75" s="17"/>
      <c r="H75" s="17"/>
      <c r="I75" s="23"/>
      <c r="J75" s="19"/>
      <c r="K75" s="17"/>
      <c r="N75" s="16"/>
      <c r="O75" s="17"/>
      <c r="P75" s="17"/>
      <c r="Q75" s="17"/>
      <c r="R75" s="96"/>
      <c r="S75" s="23"/>
      <c r="T75" s="17"/>
      <c r="U75" s="17"/>
      <c r="V75" s="23"/>
      <c r="W75" s="17"/>
      <c r="X75" s="17"/>
    </row>
    <row r="76" customFormat="false" ht="15" hidden="false" customHeight="false" outlineLevel="0" collapsed="false">
      <c r="A76" s="16"/>
      <c r="B76" s="17"/>
      <c r="C76" s="17"/>
      <c r="D76" s="17"/>
      <c r="E76" s="96"/>
      <c r="F76" s="23"/>
      <c r="G76" s="17"/>
      <c r="H76" s="17"/>
      <c r="I76" s="23"/>
      <c r="J76" s="17"/>
      <c r="K76" s="17"/>
      <c r="N76" s="16"/>
      <c r="O76" s="17"/>
      <c r="P76" s="17"/>
      <c r="Q76" s="17"/>
      <c r="R76" s="96"/>
      <c r="S76" s="23"/>
      <c r="T76" s="17"/>
      <c r="U76" s="17"/>
      <c r="V76" s="23"/>
      <c r="W76" s="17"/>
      <c r="X76" s="17"/>
    </row>
    <row r="77" customFormat="false" ht="15" hidden="false" customHeight="false" outlineLevel="0" collapsed="false">
      <c r="A77" s="86"/>
      <c r="B77" s="17"/>
      <c r="C77" s="17"/>
      <c r="D77" s="17"/>
      <c r="E77" s="96"/>
      <c r="F77" s="23"/>
      <c r="G77" s="17"/>
      <c r="H77" s="17"/>
      <c r="I77" s="23"/>
      <c r="J77" s="17"/>
      <c r="K77" s="17"/>
      <c r="N77" s="86"/>
      <c r="O77" s="17"/>
      <c r="P77" s="17"/>
      <c r="Q77" s="17"/>
      <c r="R77" s="96"/>
      <c r="S77" s="23"/>
      <c r="T77" s="17"/>
      <c r="U77" s="17"/>
      <c r="V77" s="23"/>
      <c r="W77" s="17"/>
      <c r="X77" s="17"/>
    </row>
    <row r="78" customFormat="false" ht="15" hidden="false" customHeight="false" outlineLevel="0" collapsed="false">
      <c r="A78" s="17"/>
      <c r="B78" s="17"/>
      <c r="C78" s="17"/>
      <c r="D78" s="17"/>
      <c r="E78" s="21" t="s">
        <v>13</v>
      </c>
      <c r="F78" s="22" t="n">
        <f aca="false">SUM(F45:F77)</f>
        <v>0</v>
      </c>
      <c r="G78" s="23"/>
      <c r="H78" s="23"/>
      <c r="I78" s="23" t="n">
        <f aca="false">SUM(I45:I77)</f>
        <v>0</v>
      </c>
      <c r="J78" s="17"/>
      <c r="K78" s="17"/>
      <c r="N78" s="17"/>
      <c r="O78" s="17"/>
      <c r="P78" s="17"/>
      <c r="Q78" s="17"/>
      <c r="R78" s="21" t="s">
        <v>13</v>
      </c>
      <c r="S78" s="22" t="n">
        <f aca="false">SUM(S45:S77)</f>
        <v>0</v>
      </c>
      <c r="T78" s="23"/>
      <c r="U78" s="23"/>
      <c r="V78" s="23" t="n">
        <f aca="false">SUM(V45:V77)</f>
        <v>0</v>
      </c>
      <c r="W78" s="17"/>
      <c r="X78" s="17"/>
    </row>
    <row r="79" customFormat="false" ht="15" hidden="false" customHeight="false" outlineLevel="0" collapsed="false">
      <c r="A79" s="17"/>
      <c r="B79" s="17"/>
      <c r="C79" s="17"/>
      <c r="D79" s="17"/>
      <c r="E79" s="21" t="s">
        <v>16</v>
      </c>
      <c r="F79" s="22" t="n">
        <f aca="false">F78*0.99</f>
        <v>0</v>
      </c>
      <c r="J79" s="98"/>
      <c r="K79" s="17"/>
      <c r="N79" s="17"/>
      <c r="O79" s="17"/>
      <c r="P79" s="17"/>
      <c r="Q79" s="17"/>
      <c r="R79" s="21" t="s">
        <v>16</v>
      </c>
      <c r="S79" s="22" t="n">
        <f aca="false">S78*0.99</f>
        <v>0</v>
      </c>
      <c r="W79" s="98"/>
      <c r="X79" s="17"/>
    </row>
    <row r="80" customFormat="false" ht="15" hidden="false" customHeight="false" outlineLevel="0" collapsed="false">
      <c r="E80" s="26" t="s">
        <v>17</v>
      </c>
      <c r="F80" s="26"/>
      <c r="G80" s="26"/>
      <c r="H80" s="26"/>
      <c r="I80" s="27" t="n">
        <f aca="false">F79-I78</f>
        <v>0</v>
      </c>
      <c r="R80" s="26" t="s">
        <v>17</v>
      </c>
      <c r="S80" s="26"/>
      <c r="T80" s="26"/>
      <c r="U80" s="26"/>
      <c r="V80" s="27" t="n">
        <f aca="false">S79-V78</f>
        <v>0</v>
      </c>
    </row>
    <row r="87" customFormat="false" ht="28.5" hidden="false" customHeight="false" outlineLevel="0" collapsed="false">
      <c r="B87" s="91"/>
      <c r="C87" s="91" t="s">
        <v>130</v>
      </c>
      <c r="D87" s="91"/>
      <c r="O87" s="91"/>
      <c r="P87" s="91" t="s">
        <v>21</v>
      </c>
      <c r="Q87" s="91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107</v>
      </c>
      <c r="D88" s="5" t="s">
        <v>6</v>
      </c>
      <c r="E88" s="5" t="s">
        <v>229</v>
      </c>
      <c r="F88" s="5" t="s">
        <v>8</v>
      </c>
      <c r="G88" s="5" t="s">
        <v>4</v>
      </c>
      <c r="H88" s="5"/>
      <c r="I88" s="5" t="s">
        <v>108</v>
      </c>
      <c r="J88" s="92"/>
      <c r="K88" s="5" t="s">
        <v>11</v>
      </c>
      <c r="N88" s="5" t="s">
        <v>228</v>
      </c>
      <c r="O88" s="5" t="s">
        <v>3</v>
      </c>
      <c r="P88" s="5" t="s">
        <v>107</v>
      </c>
      <c r="Q88" s="5" t="s">
        <v>6</v>
      </c>
      <c r="R88" s="5" t="s">
        <v>229</v>
      </c>
      <c r="S88" s="5" t="s">
        <v>8</v>
      </c>
      <c r="T88" s="5" t="s">
        <v>4</v>
      </c>
      <c r="U88" s="5"/>
      <c r="V88" s="5" t="s">
        <v>108</v>
      </c>
      <c r="W88" s="92"/>
      <c r="X88" s="5" t="s">
        <v>11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K89" s="17"/>
      <c r="N89" s="16"/>
      <c r="O89" s="17"/>
      <c r="P89" s="17"/>
      <c r="Q89" s="17"/>
      <c r="R89" s="100"/>
      <c r="S89" s="23"/>
      <c r="T89" s="17"/>
      <c r="U89" s="17"/>
      <c r="V89" s="23"/>
      <c r="W89" s="17"/>
      <c r="X89" s="17"/>
    </row>
    <row r="90" customFormat="false" ht="15" hidden="false" customHeight="false" outlineLevel="0" collapsed="false">
      <c r="A90" s="16"/>
      <c r="B90" s="17"/>
      <c r="C90" s="17"/>
      <c r="D90" s="17"/>
      <c r="E90" s="96"/>
      <c r="F90" s="23"/>
      <c r="G90" s="17"/>
      <c r="H90" s="17"/>
      <c r="I90" s="23"/>
      <c r="J90" s="17"/>
      <c r="K90" s="17"/>
      <c r="N90" s="16"/>
      <c r="O90" s="17"/>
      <c r="P90" s="17"/>
      <c r="Q90" s="17"/>
      <c r="R90" s="100"/>
      <c r="S90" s="23"/>
      <c r="T90" s="17"/>
      <c r="U90" s="17"/>
      <c r="V90" s="23"/>
      <c r="W90" s="17"/>
      <c r="X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K91" s="17"/>
      <c r="N91" s="16"/>
      <c r="O91" s="17"/>
      <c r="P91" s="17"/>
      <c r="Q91" s="17"/>
      <c r="R91" s="93"/>
      <c r="S91" s="23"/>
      <c r="T91" s="17"/>
      <c r="U91" s="17"/>
      <c r="V91" s="23"/>
      <c r="W91" s="17"/>
      <c r="X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K92" s="17"/>
      <c r="N92" s="16"/>
      <c r="O92" s="17"/>
      <c r="P92" s="17"/>
      <c r="Q92" s="17"/>
      <c r="R92" s="93"/>
      <c r="S92" s="23"/>
      <c r="T92" s="17"/>
      <c r="U92" s="17"/>
      <c r="V92" s="23"/>
      <c r="W92" s="17"/>
      <c r="X92" s="17"/>
    </row>
    <row r="93" customFormat="false" ht="15" hidden="false" customHeight="false" outlineLevel="0" collapsed="false">
      <c r="A93" s="16"/>
      <c r="B93" s="17"/>
      <c r="C93" s="17"/>
      <c r="D93" s="17"/>
      <c r="E93" s="96"/>
      <c r="F93" s="23"/>
      <c r="G93" s="17"/>
      <c r="H93" s="17"/>
      <c r="I93" s="23"/>
      <c r="J93" s="17"/>
      <c r="K93" s="17"/>
      <c r="N93" s="16"/>
      <c r="O93" s="17"/>
      <c r="P93" s="17"/>
      <c r="Q93" s="17"/>
      <c r="R93" s="93"/>
      <c r="S93" s="23"/>
      <c r="T93" s="17"/>
      <c r="U93" s="17"/>
      <c r="V93" s="23"/>
      <c r="W93" s="17"/>
      <c r="X93" s="17"/>
    </row>
    <row r="94" customFormat="false" ht="15" hidden="false" customHeight="false" outlineLevel="0" collapsed="false">
      <c r="A94" s="16"/>
      <c r="B94" s="17"/>
      <c r="C94" s="17"/>
      <c r="D94" s="17"/>
      <c r="E94" s="96"/>
      <c r="F94" s="23"/>
      <c r="G94" s="17"/>
      <c r="H94" s="17"/>
      <c r="I94" s="23"/>
      <c r="J94" s="17"/>
      <c r="K94" s="17"/>
      <c r="N94" s="16"/>
      <c r="O94" s="17"/>
      <c r="P94" s="17"/>
      <c r="Q94" s="17"/>
      <c r="R94" s="96"/>
      <c r="S94" s="23"/>
      <c r="T94" s="17"/>
      <c r="U94" s="17"/>
      <c r="V94" s="23"/>
      <c r="W94" s="17"/>
      <c r="X94" s="17"/>
    </row>
    <row r="95" customFormat="false" ht="15" hidden="false" customHeight="false" outlineLevel="0" collapsed="false">
      <c r="A95" s="16"/>
      <c r="B95" s="17"/>
      <c r="C95" s="17"/>
      <c r="D95" s="17"/>
      <c r="E95" s="96"/>
      <c r="F95" s="23"/>
      <c r="G95" s="17"/>
      <c r="H95" s="17"/>
      <c r="I95" s="23"/>
      <c r="J95" s="17"/>
      <c r="K95" s="17"/>
      <c r="N95" s="16"/>
      <c r="O95" s="17"/>
      <c r="P95" s="17"/>
      <c r="Q95" s="17"/>
      <c r="R95" s="96"/>
      <c r="S95" s="23"/>
      <c r="T95" s="17"/>
      <c r="U95" s="17"/>
      <c r="V95" s="23"/>
      <c r="W95" s="17"/>
      <c r="X95" s="17"/>
    </row>
    <row r="96" customFormat="false" ht="15" hidden="false" customHeight="false" outlineLevel="0" collapsed="false">
      <c r="A96" s="16"/>
      <c r="B96" s="17"/>
      <c r="C96" s="17"/>
      <c r="D96" s="17"/>
      <c r="E96" s="96"/>
      <c r="F96" s="23"/>
      <c r="G96" s="17"/>
      <c r="H96" s="17"/>
      <c r="I96" s="23"/>
      <c r="J96" s="17"/>
      <c r="K96" s="17"/>
      <c r="N96" s="16"/>
      <c r="O96" s="17"/>
      <c r="P96" s="17"/>
      <c r="Q96" s="17"/>
      <c r="R96" s="96"/>
      <c r="S96" s="23"/>
      <c r="T96" s="17"/>
      <c r="U96" s="17"/>
      <c r="V96" s="23"/>
      <c r="W96" s="17"/>
      <c r="X96" s="17"/>
    </row>
    <row r="97" customFormat="false" ht="15" hidden="false" customHeight="false" outlineLevel="0" collapsed="false">
      <c r="A97" s="16"/>
      <c r="B97" s="17"/>
      <c r="C97" s="17"/>
      <c r="D97" s="17"/>
      <c r="E97" s="96"/>
      <c r="F97" s="23"/>
      <c r="G97" s="17"/>
      <c r="H97" s="17"/>
      <c r="I97" s="23"/>
      <c r="J97" s="17"/>
      <c r="K97" s="17"/>
      <c r="N97" s="16"/>
      <c r="O97" s="17"/>
      <c r="P97" s="17"/>
      <c r="Q97" s="17"/>
      <c r="R97" s="96"/>
      <c r="S97" s="23"/>
      <c r="T97" s="17"/>
      <c r="U97" s="17"/>
      <c r="V97" s="23"/>
      <c r="W97" s="17"/>
      <c r="X97" s="17"/>
    </row>
    <row r="98" customFormat="false" ht="15" hidden="false" customHeight="false" outlineLevel="0" collapsed="false">
      <c r="A98" s="16"/>
      <c r="B98" s="17"/>
      <c r="C98" s="17"/>
      <c r="D98" s="17"/>
      <c r="E98" s="96"/>
      <c r="F98" s="23"/>
      <c r="G98" s="17"/>
      <c r="H98" s="17"/>
      <c r="I98" s="23"/>
      <c r="J98" s="17"/>
      <c r="K98" s="17"/>
      <c r="N98" s="16"/>
      <c r="O98" s="17"/>
      <c r="P98" s="17"/>
      <c r="Q98" s="17"/>
      <c r="R98" s="96"/>
      <c r="S98" s="23"/>
      <c r="T98" s="17"/>
      <c r="U98" s="17"/>
      <c r="V98" s="23"/>
      <c r="W98" s="17"/>
      <c r="X98" s="17"/>
    </row>
    <row r="99" customFormat="false" ht="15" hidden="false" customHeight="false" outlineLevel="0" collapsed="false">
      <c r="A99" s="16"/>
      <c r="B99" s="17"/>
      <c r="C99" s="17"/>
      <c r="D99" s="17"/>
      <c r="E99" s="96"/>
      <c r="F99" s="23"/>
      <c r="G99" s="17"/>
      <c r="H99" s="17"/>
      <c r="I99" s="23"/>
      <c r="J99" s="17"/>
      <c r="K99" s="17"/>
      <c r="N99" s="16"/>
      <c r="O99" s="17"/>
      <c r="P99" s="17"/>
      <c r="Q99" s="17"/>
      <c r="R99" s="96"/>
      <c r="S99" s="23"/>
      <c r="T99" s="17"/>
      <c r="U99" s="17"/>
      <c r="V99" s="23"/>
      <c r="W99" s="17"/>
      <c r="X99" s="17"/>
    </row>
    <row r="100" customFormat="false" ht="15" hidden="false" customHeight="false" outlineLevel="0" collapsed="false">
      <c r="A100" s="16"/>
      <c r="B100" s="17"/>
      <c r="C100" s="17"/>
      <c r="D100" s="17"/>
      <c r="E100" s="96"/>
      <c r="F100" s="23"/>
      <c r="G100" s="17"/>
      <c r="H100" s="17"/>
      <c r="I100" s="23"/>
      <c r="J100" s="17"/>
      <c r="K100" s="17"/>
      <c r="N100" s="16"/>
      <c r="O100" s="17"/>
      <c r="P100" s="17"/>
      <c r="Q100" s="17"/>
      <c r="R100" s="96"/>
      <c r="S100" s="23"/>
      <c r="T100" s="17"/>
      <c r="U100" s="17"/>
      <c r="V100" s="23"/>
      <c r="W100" s="17"/>
      <c r="X100" s="17"/>
    </row>
    <row r="101" customFormat="false" ht="15" hidden="false" customHeight="false" outlineLevel="0" collapsed="false">
      <c r="A101" s="16"/>
      <c r="B101" s="17"/>
      <c r="C101" s="17"/>
      <c r="D101" s="17"/>
      <c r="E101" s="96"/>
      <c r="F101" s="23"/>
      <c r="G101" s="17"/>
      <c r="H101" s="17"/>
      <c r="I101" s="23"/>
      <c r="J101" s="17"/>
      <c r="K101" s="17"/>
      <c r="N101" s="16"/>
      <c r="O101" s="17"/>
      <c r="P101" s="17"/>
      <c r="Q101" s="17"/>
      <c r="R101" s="96"/>
      <c r="S101" s="23"/>
      <c r="T101" s="17"/>
      <c r="U101" s="17"/>
      <c r="V101" s="23"/>
      <c r="W101" s="17"/>
      <c r="X101" s="17"/>
    </row>
    <row r="102" customFormat="false" ht="15" hidden="false" customHeight="false" outlineLevel="0" collapsed="false">
      <c r="A102" s="16"/>
      <c r="B102" s="17"/>
      <c r="C102" s="17"/>
      <c r="D102" s="17"/>
      <c r="E102" s="96"/>
      <c r="F102" s="23"/>
      <c r="G102" s="17"/>
      <c r="H102" s="17"/>
      <c r="I102" s="23"/>
      <c r="J102" s="17"/>
      <c r="K102" s="17"/>
      <c r="N102" s="16"/>
      <c r="O102" s="17"/>
      <c r="P102" s="17"/>
      <c r="Q102" s="17"/>
      <c r="R102" s="96"/>
      <c r="S102" s="23"/>
      <c r="T102" s="17"/>
      <c r="U102" s="17"/>
      <c r="V102" s="23"/>
      <c r="W102" s="17"/>
      <c r="X102" s="17"/>
    </row>
    <row r="103" customFormat="false" ht="15" hidden="false" customHeight="false" outlineLevel="0" collapsed="false">
      <c r="A103" s="16"/>
      <c r="B103" s="17"/>
      <c r="C103" s="17"/>
      <c r="D103" s="17"/>
      <c r="E103" s="96"/>
      <c r="F103" s="23"/>
      <c r="G103" s="17"/>
      <c r="H103" s="17"/>
      <c r="I103" s="23"/>
      <c r="J103" s="17"/>
      <c r="K103" s="17"/>
      <c r="N103" s="16"/>
      <c r="O103" s="17"/>
      <c r="P103" s="17"/>
      <c r="Q103" s="17"/>
      <c r="R103" s="96"/>
      <c r="S103" s="23"/>
      <c r="T103" s="17"/>
      <c r="U103" s="17"/>
      <c r="V103" s="23"/>
      <c r="W103" s="17"/>
      <c r="X103" s="17"/>
    </row>
    <row r="104" customFormat="false" ht="15" hidden="false" customHeight="false" outlineLevel="0" collapsed="false">
      <c r="A104" s="16"/>
      <c r="B104" s="17"/>
      <c r="C104" s="17"/>
      <c r="D104" s="17"/>
      <c r="E104" s="96"/>
      <c r="F104" s="23"/>
      <c r="G104" s="17"/>
      <c r="H104" s="17"/>
      <c r="I104" s="23"/>
      <c r="J104" s="17"/>
      <c r="K104" s="17"/>
      <c r="N104" s="16"/>
      <c r="O104" s="17"/>
      <c r="P104" s="17"/>
      <c r="Q104" s="17"/>
      <c r="R104" s="96"/>
      <c r="S104" s="23"/>
      <c r="T104" s="17"/>
      <c r="U104" s="17"/>
      <c r="V104" s="23"/>
      <c r="W104" s="17"/>
      <c r="X104" s="17"/>
    </row>
    <row r="105" customFormat="false" ht="15" hidden="false" customHeight="false" outlineLevel="0" collapsed="false">
      <c r="A105" s="16"/>
      <c r="B105" s="17"/>
      <c r="C105" s="17"/>
      <c r="D105" s="17"/>
      <c r="E105" s="96"/>
      <c r="F105" s="23"/>
      <c r="G105" s="17"/>
      <c r="H105" s="17"/>
      <c r="I105" s="23"/>
      <c r="J105" s="17"/>
      <c r="K105" s="17"/>
      <c r="N105" s="16"/>
      <c r="O105" s="17"/>
      <c r="P105" s="17"/>
      <c r="Q105" s="17"/>
      <c r="R105" s="96"/>
      <c r="S105" s="23"/>
      <c r="T105" s="17"/>
      <c r="U105" s="17"/>
      <c r="V105" s="23"/>
      <c r="W105" s="17"/>
      <c r="X105" s="17"/>
    </row>
    <row r="106" customFormat="false" ht="15" hidden="false" customHeight="false" outlineLevel="0" collapsed="false">
      <c r="A106" s="16"/>
      <c r="B106" s="17"/>
      <c r="C106" s="17"/>
      <c r="D106" s="17"/>
      <c r="E106" s="96"/>
      <c r="F106" s="23"/>
      <c r="G106" s="17"/>
      <c r="H106" s="17"/>
      <c r="I106" s="23"/>
      <c r="J106" s="17"/>
      <c r="K106" s="17"/>
      <c r="N106" s="16"/>
      <c r="O106" s="17"/>
      <c r="P106" s="17"/>
      <c r="Q106" s="17"/>
      <c r="R106" s="96"/>
      <c r="S106" s="23"/>
      <c r="T106" s="17"/>
      <c r="U106" s="17"/>
      <c r="V106" s="23"/>
      <c r="W106" s="17"/>
      <c r="X106" s="17"/>
    </row>
    <row r="107" customFormat="false" ht="15" hidden="false" customHeight="false" outlineLevel="0" collapsed="false">
      <c r="A107" s="16"/>
      <c r="B107" s="17"/>
      <c r="C107" s="17"/>
      <c r="D107" s="17"/>
      <c r="E107" s="96"/>
      <c r="F107" s="23"/>
      <c r="G107" s="17"/>
      <c r="H107" s="17"/>
      <c r="I107" s="23"/>
      <c r="J107" s="17"/>
      <c r="K107" s="17"/>
      <c r="N107" s="16"/>
      <c r="O107" s="17"/>
      <c r="P107" s="17"/>
      <c r="Q107" s="17"/>
      <c r="R107" s="96"/>
      <c r="S107" s="23"/>
      <c r="T107" s="17"/>
      <c r="U107" s="17"/>
      <c r="V107" s="23"/>
      <c r="W107" s="17"/>
      <c r="X107" s="17"/>
    </row>
    <row r="108" customFormat="false" ht="15" hidden="false" customHeight="false" outlineLevel="0" collapsed="false">
      <c r="A108" s="16"/>
      <c r="B108" s="17"/>
      <c r="C108" s="17"/>
      <c r="D108" s="17"/>
      <c r="E108" s="96"/>
      <c r="F108" s="23"/>
      <c r="G108" s="17"/>
      <c r="H108" s="17"/>
      <c r="I108" s="23"/>
      <c r="J108" s="17"/>
      <c r="K108" s="17"/>
      <c r="N108" s="16"/>
      <c r="O108" s="17"/>
      <c r="P108" s="17"/>
      <c r="Q108" s="17"/>
      <c r="R108" s="96"/>
      <c r="S108" s="23"/>
      <c r="T108" s="17"/>
      <c r="U108" s="17"/>
      <c r="V108" s="23"/>
      <c r="W108" s="17"/>
      <c r="X108" s="17"/>
    </row>
    <row r="109" customFormat="false" ht="15" hidden="false" customHeight="false" outlineLevel="0" collapsed="false">
      <c r="A109" s="16"/>
      <c r="B109" s="17"/>
      <c r="C109" s="17"/>
      <c r="D109" s="17"/>
      <c r="E109" s="96"/>
      <c r="F109" s="23"/>
      <c r="G109" s="17"/>
      <c r="H109" s="17"/>
      <c r="I109" s="23"/>
      <c r="J109" s="17"/>
      <c r="K109" s="17"/>
      <c r="N109" s="16"/>
      <c r="O109" s="17"/>
      <c r="P109" s="17"/>
      <c r="Q109" s="17"/>
      <c r="R109" s="96"/>
      <c r="S109" s="23"/>
      <c r="T109" s="17"/>
      <c r="U109" s="17"/>
      <c r="V109" s="23"/>
      <c r="W109" s="17"/>
      <c r="X109" s="17"/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23"/>
      <c r="G110" s="17"/>
      <c r="H110" s="17"/>
      <c r="I110" s="23"/>
      <c r="J110" s="17"/>
      <c r="K110" s="17"/>
      <c r="N110" s="16"/>
      <c r="O110" s="17"/>
      <c r="P110" s="17"/>
      <c r="Q110" s="17"/>
      <c r="R110" s="96"/>
      <c r="S110" s="23"/>
      <c r="T110" s="17"/>
      <c r="U110" s="17"/>
      <c r="V110" s="23"/>
      <c r="W110" s="17"/>
      <c r="X110" s="17"/>
    </row>
    <row r="111" customFormat="false" ht="15" hidden="false" customHeight="false" outlineLevel="0" collapsed="false">
      <c r="A111" s="16"/>
      <c r="B111" s="17"/>
      <c r="C111" s="17"/>
      <c r="D111" s="17"/>
      <c r="E111" s="96"/>
      <c r="F111" s="23"/>
      <c r="G111" s="17"/>
      <c r="H111" s="17"/>
      <c r="I111" s="23"/>
      <c r="J111" s="17"/>
      <c r="K111" s="17"/>
      <c r="N111" s="16"/>
      <c r="O111" s="17"/>
      <c r="P111" s="17"/>
      <c r="Q111" s="17"/>
      <c r="R111" s="96"/>
      <c r="S111" s="23"/>
      <c r="T111" s="17"/>
      <c r="U111" s="17"/>
      <c r="V111" s="23"/>
      <c r="W111" s="17"/>
      <c r="X111" s="17"/>
    </row>
    <row r="112" customFormat="false" ht="15" hidden="false" customHeight="false" outlineLevel="0" collapsed="false">
      <c r="A112" s="16"/>
      <c r="B112" s="17"/>
      <c r="C112" s="17"/>
      <c r="D112" s="17"/>
      <c r="E112" s="96"/>
      <c r="F112" s="23"/>
      <c r="G112" s="17"/>
      <c r="H112" s="17"/>
      <c r="I112" s="23"/>
      <c r="J112" s="17"/>
      <c r="K112" s="17"/>
      <c r="N112" s="16"/>
      <c r="O112" s="17"/>
      <c r="P112" s="17"/>
      <c r="Q112" s="17"/>
      <c r="R112" s="96"/>
      <c r="S112" s="23"/>
      <c r="T112" s="17"/>
      <c r="U112" s="17"/>
      <c r="V112" s="23"/>
      <c r="W112" s="17"/>
      <c r="X112" s="17"/>
    </row>
    <row r="113" customFormat="false" ht="15" hidden="false" customHeight="false" outlineLevel="0" collapsed="false">
      <c r="A113" s="16"/>
      <c r="B113" s="17"/>
      <c r="C113" s="17"/>
      <c r="D113" s="17"/>
      <c r="E113" s="96"/>
      <c r="F113" s="23"/>
      <c r="G113" s="17"/>
      <c r="H113" s="17"/>
      <c r="I113" s="23"/>
      <c r="J113" s="17"/>
      <c r="K113" s="17"/>
      <c r="N113" s="16"/>
      <c r="O113" s="17"/>
      <c r="P113" s="17"/>
      <c r="Q113" s="17"/>
      <c r="R113" s="96"/>
      <c r="S113" s="23"/>
      <c r="T113" s="17"/>
      <c r="U113" s="17"/>
      <c r="V113" s="23"/>
      <c r="W113" s="17"/>
      <c r="X113" s="17"/>
    </row>
    <row r="114" customFormat="false" ht="15" hidden="false" customHeight="false" outlineLevel="0" collapsed="false">
      <c r="A114" s="16"/>
      <c r="B114" s="17"/>
      <c r="C114" s="17"/>
      <c r="D114" s="17"/>
      <c r="E114" s="96"/>
      <c r="F114" s="23"/>
      <c r="G114" s="17"/>
      <c r="H114" s="17"/>
      <c r="I114" s="23"/>
      <c r="J114" s="17"/>
      <c r="K114" s="17"/>
      <c r="N114" s="16"/>
      <c r="O114" s="17"/>
      <c r="P114" s="17"/>
      <c r="Q114" s="17"/>
      <c r="R114" s="96"/>
      <c r="S114" s="23"/>
      <c r="T114" s="17"/>
      <c r="U114" s="17"/>
      <c r="V114" s="23"/>
      <c r="W114" s="17"/>
      <c r="X114" s="17"/>
    </row>
    <row r="115" customFormat="false" ht="15" hidden="false" customHeight="false" outlineLevel="0" collapsed="false">
      <c r="A115" s="16"/>
      <c r="B115" s="17"/>
      <c r="C115" s="17"/>
      <c r="D115" s="17"/>
      <c r="E115" s="96"/>
      <c r="F115" s="23"/>
      <c r="G115" s="17"/>
      <c r="H115" s="17"/>
      <c r="I115" s="23"/>
      <c r="J115" s="17"/>
      <c r="K115" s="17"/>
      <c r="N115" s="16"/>
      <c r="O115" s="17"/>
      <c r="P115" s="17"/>
      <c r="Q115" s="17"/>
      <c r="R115" s="96"/>
      <c r="S115" s="23"/>
      <c r="T115" s="17"/>
      <c r="U115" s="17"/>
      <c r="V115" s="23"/>
      <c r="W115" s="17"/>
      <c r="X115" s="17"/>
    </row>
    <row r="116" customFormat="false" ht="15" hidden="false" customHeight="false" outlineLevel="0" collapsed="false">
      <c r="A116" s="16"/>
      <c r="B116" s="17"/>
      <c r="C116" s="17"/>
      <c r="D116" s="17"/>
      <c r="E116" s="96"/>
      <c r="F116" s="23"/>
      <c r="G116" s="17"/>
      <c r="H116" s="17"/>
      <c r="I116" s="23"/>
      <c r="J116" s="17"/>
      <c r="K116" s="17"/>
      <c r="N116" s="16"/>
      <c r="O116" s="17"/>
      <c r="P116" s="17"/>
      <c r="Q116" s="17"/>
      <c r="R116" s="96"/>
      <c r="S116" s="23"/>
      <c r="T116" s="17"/>
      <c r="U116" s="17"/>
      <c r="V116" s="23"/>
      <c r="W116" s="17"/>
      <c r="X116" s="17"/>
    </row>
    <row r="117" customFormat="false" ht="15" hidden="false" customHeight="false" outlineLevel="0" collapsed="false">
      <c r="A117" s="16"/>
      <c r="B117" s="17"/>
      <c r="C117" s="17"/>
      <c r="D117" s="17"/>
      <c r="E117" s="96"/>
      <c r="F117" s="23"/>
      <c r="G117" s="17"/>
      <c r="H117" s="17"/>
      <c r="I117" s="23"/>
      <c r="J117" s="17"/>
      <c r="K117" s="17"/>
      <c r="N117" s="16"/>
      <c r="O117" s="17"/>
      <c r="P117" s="17"/>
      <c r="Q117" s="17"/>
      <c r="R117" s="96"/>
      <c r="S117" s="23"/>
      <c r="T117" s="17"/>
      <c r="U117" s="17"/>
      <c r="V117" s="23"/>
      <c r="W117" s="17"/>
      <c r="X117" s="17"/>
    </row>
    <row r="118" customFormat="false" ht="15" hidden="false" customHeight="false" outlineLevel="0" collapsed="false">
      <c r="A118" s="16"/>
      <c r="B118" s="17"/>
      <c r="C118" s="17"/>
      <c r="D118" s="17"/>
      <c r="E118" s="96"/>
      <c r="F118" s="23"/>
      <c r="G118" s="17"/>
      <c r="H118" s="17"/>
      <c r="I118" s="23"/>
      <c r="J118" s="17"/>
      <c r="K118" s="17"/>
      <c r="N118" s="16"/>
      <c r="O118" s="17"/>
      <c r="P118" s="17"/>
      <c r="Q118" s="17"/>
      <c r="R118" s="96"/>
      <c r="S118" s="23"/>
      <c r="T118" s="17"/>
      <c r="U118" s="17"/>
      <c r="V118" s="23"/>
      <c r="W118" s="17"/>
      <c r="X118" s="17"/>
    </row>
    <row r="119" customFormat="false" ht="15" hidden="false" customHeight="false" outlineLevel="0" collapsed="false">
      <c r="A119" s="16"/>
      <c r="B119" s="17"/>
      <c r="C119" s="17"/>
      <c r="D119" s="17"/>
      <c r="E119" s="96"/>
      <c r="F119" s="23"/>
      <c r="G119" s="17"/>
      <c r="H119" s="17"/>
      <c r="I119" s="23"/>
      <c r="J119" s="17"/>
      <c r="K119" s="17"/>
      <c r="N119" s="16"/>
      <c r="O119" s="17"/>
      <c r="P119" s="17"/>
      <c r="Q119" s="17"/>
      <c r="R119" s="96"/>
      <c r="S119" s="23"/>
      <c r="T119" s="17"/>
      <c r="U119" s="17"/>
      <c r="V119" s="23"/>
      <c r="W119" s="17"/>
      <c r="X119" s="17"/>
    </row>
    <row r="120" customFormat="false" ht="15" hidden="false" customHeight="false" outlineLevel="0" collapsed="false">
      <c r="A120" s="86"/>
      <c r="B120" s="17"/>
      <c r="C120" s="17"/>
      <c r="D120" s="17"/>
      <c r="E120" s="96"/>
      <c r="F120" s="23"/>
      <c r="G120" s="17"/>
      <c r="H120" s="17"/>
      <c r="I120" s="23"/>
      <c r="J120" s="17"/>
      <c r="K120" s="17"/>
      <c r="N120" s="86"/>
      <c r="O120" s="17"/>
      <c r="P120" s="17"/>
      <c r="Q120" s="17"/>
      <c r="R120" s="96"/>
      <c r="S120" s="23"/>
      <c r="T120" s="17"/>
      <c r="U120" s="17"/>
      <c r="V120" s="23"/>
      <c r="W120" s="17"/>
      <c r="X120" s="17"/>
    </row>
    <row r="121" customFormat="false" ht="15" hidden="false" customHeight="false" outlineLevel="0" collapsed="false">
      <c r="A121" s="17"/>
      <c r="B121" s="17"/>
      <c r="C121" s="17"/>
      <c r="D121" s="17"/>
      <c r="E121" s="21" t="s">
        <v>13</v>
      </c>
      <c r="F121" s="22" t="n">
        <f aca="false">SUM(F89:F120)</f>
        <v>0</v>
      </c>
      <c r="G121" s="23"/>
      <c r="H121" s="23"/>
      <c r="I121" s="23" t="n">
        <f aca="false">SUM(I89:I120)</f>
        <v>0</v>
      </c>
      <c r="J121" s="17"/>
      <c r="K121" s="17"/>
      <c r="N121" s="17"/>
      <c r="O121" s="17"/>
      <c r="P121" s="17"/>
      <c r="Q121" s="17"/>
      <c r="R121" s="21" t="s">
        <v>13</v>
      </c>
      <c r="S121" s="22" t="n">
        <f aca="false">SUM(S89:S120)</f>
        <v>0</v>
      </c>
      <c r="T121" s="23"/>
      <c r="U121" s="23"/>
      <c r="V121" s="23" t="n">
        <f aca="false">SUM(V89:V120)</f>
        <v>0</v>
      </c>
      <c r="W121" s="17"/>
      <c r="X121" s="17"/>
    </row>
    <row r="122" customFormat="false" ht="15" hidden="false" customHeight="false" outlineLevel="0" collapsed="false">
      <c r="A122" s="17"/>
      <c r="B122" s="17"/>
      <c r="C122" s="17"/>
      <c r="D122" s="17"/>
      <c r="E122" s="21" t="s">
        <v>16</v>
      </c>
      <c r="F122" s="22" t="n">
        <f aca="false">F121*0.99</f>
        <v>0</v>
      </c>
      <c r="J122" s="98"/>
      <c r="K122" s="17"/>
      <c r="N122" s="17"/>
      <c r="O122" s="17"/>
      <c r="P122" s="17"/>
      <c r="Q122" s="17"/>
      <c r="R122" s="21" t="s">
        <v>16</v>
      </c>
      <c r="S122" s="22" t="n">
        <f aca="false">S121*0.99</f>
        <v>0</v>
      </c>
      <c r="W122" s="98"/>
      <c r="X122" s="17"/>
    </row>
    <row r="123" customFormat="false" ht="15" hidden="false" customHeight="false" outlineLevel="0" collapsed="false">
      <c r="E123" s="26" t="s">
        <v>17</v>
      </c>
      <c r="F123" s="26"/>
      <c r="G123" s="26"/>
      <c r="H123" s="26"/>
      <c r="I123" s="27" t="n">
        <f aca="false">F122-I121</f>
        <v>0</v>
      </c>
      <c r="R123" s="26" t="s">
        <v>17</v>
      </c>
      <c r="S123" s="26"/>
      <c r="T123" s="26"/>
      <c r="U123" s="26"/>
      <c r="V123" s="27" t="n">
        <f aca="false">S122-V121</f>
        <v>0</v>
      </c>
    </row>
    <row r="131" customFormat="false" ht="28.5" hidden="false" customHeight="false" outlineLevel="0" collapsed="false">
      <c r="B131" s="91"/>
      <c r="C131" s="91" t="s">
        <v>74</v>
      </c>
      <c r="D131" s="91"/>
      <c r="O131" s="91"/>
      <c r="P131" s="91" t="s">
        <v>75</v>
      </c>
      <c r="Q131" s="91"/>
    </row>
    <row r="132" customFormat="false" ht="15" hidden="false" customHeight="false" outlineLevel="0" collapsed="false">
      <c r="A132" s="5" t="s">
        <v>228</v>
      </c>
      <c r="B132" s="5" t="s">
        <v>3</v>
      </c>
      <c r="C132" s="5" t="s">
        <v>107</v>
      </c>
      <c r="D132" s="5" t="s">
        <v>6</v>
      </c>
      <c r="E132" s="5" t="s">
        <v>229</v>
      </c>
      <c r="F132" s="5" t="s">
        <v>8</v>
      </c>
      <c r="G132" s="5" t="s">
        <v>4</v>
      </c>
      <c r="H132" s="5"/>
      <c r="I132" s="5" t="s">
        <v>108</v>
      </c>
      <c r="J132" s="92"/>
      <c r="K132" s="5" t="s">
        <v>11</v>
      </c>
      <c r="N132" s="5" t="s">
        <v>228</v>
      </c>
      <c r="O132" s="5" t="s">
        <v>3</v>
      </c>
      <c r="P132" s="5" t="s">
        <v>107</v>
      </c>
      <c r="Q132" s="5" t="s">
        <v>6</v>
      </c>
      <c r="R132" s="5" t="s">
        <v>229</v>
      </c>
      <c r="S132" s="5" t="s">
        <v>8</v>
      </c>
      <c r="T132" s="5" t="s">
        <v>4</v>
      </c>
      <c r="U132" s="5" t="s">
        <v>232</v>
      </c>
      <c r="V132" s="5" t="s">
        <v>108</v>
      </c>
      <c r="W132" s="92"/>
      <c r="X132" s="5" t="s">
        <v>11</v>
      </c>
    </row>
    <row r="133" customFormat="false" ht="15" hidden="false" customHeight="false" outlineLevel="0" collapsed="false">
      <c r="A133" s="16" t="n">
        <v>45108</v>
      </c>
      <c r="B133" s="17" t="s">
        <v>94</v>
      </c>
      <c r="C133" s="17" t="s">
        <v>231</v>
      </c>
      <c r="D133" s="17" t="s">
        <v>233</v>
      </c>
      <c r="E133" s="101" t="n">
        <v>30333722</v>
      </c>
      <c r="F133" s="23" t="n">
        <v>230</v>
      </c>
      <c r="G133" s="17" t="s">
        <v>234</v>
      </c>
      <c r="H133" s="17"/>
      <c r="I133" s="23" t="n">
        <v>210</v>
      </c>
      <c r="J133" s="17"/>
      <c r="K133" s="17" t="n">
        <v>662</v>
      </c>
      <c r="N133" s="16" t="n">
        <v>45142</v>
      </c>
      <c r="O133" s="17" t="s">
        <v>49</v>
      </c>
      <c r="P133" s="17" t="s">
        <v>235</v>
      </c>
      <c r="Q133" s="17" t="s">
        <v>26</v>
      </c>
      <c r="R133" s="96" t="n">
        <v>30333146</v>
      </c>
      <c r="S133" s="23" t="n">
        <v>230</v>
      </c>
      <c r="T133" s="17" t="s">
        <v>50</v>
      </c>
      <c r="U133" s="17" t="n">
        <v>49058</v>
      </c>
      <c r="V133" s="23" t="n">
        <v>210</v>
      </c>
      <c r="W133" s="17"/>
      <c r="X133" s="17" t="n">
        <v>662</v>
      </c>
    </row>
    <row r="134" customFormat="false" ht="15" hidden="false" customHeight="false" outlineLevel="0" collapsed="false">
      <c r="A134" s="8" t="n">
        <v>45108</v>
      </c>
      <c r="B134" s="12" t="s">
        <v>49</v>
      </c>
      <c r="C134" s="12" t="s">
        <v>231</v>
      </c>
      <c r="D134" s="12" t="s">
        <v>233</v>
      </c>
      <c r="E134" s="102" t="n">
        <v>30331238</v>
      </c>
      <c r="F134" s="36" t="n">
        <v>230</v>
      </c>
      <c r="G134" s="53" t="s">
        <v>50</v>
      </c>
      <c r="H134" s="17" t="s">
        <v>236</v>
      </c>
      <c r="I134" s="23" t="n">
        <v>210</v>
      </c>
      <c r="J134" s="17"/>
      <c r="K134" s="17" t="n">
        <v>661</v>
      </c>
      <c r="N134" s="16"/>
      <c r="O134" s="17"/>
      <c r="P134" s="17"/>
      <c r="Q134" s="17"/>
      <c r="R134" s="101"/>
      <c r="S134" s="23"/>
      <c r="T134" s="17"/>
      <c r="U134" s="17"/>
      <c r="V134" s="23"/>
      <c r="W134" s="17"/>
      <c r="X134" s="17"/>
    </row>
    <row r="135" customFormat="false" ht="15" hidden="false" customHeight="false" outlineLevel="0" collapsed="false">
      <c r="A135" s="16" t="n">
        <v>45114</v>
      </c>
      <c r="B135" s="17" t="s">
        <v>30</v>
      </c>
      <c r="C135" s="17" t="s">
        <v>231</v>
      </c>
      <c r="D135" s="17" t="s">
        <v>26</v>
      </c>
      <c r="E135" s="93" t="n">
        <v>30331501</v>
      </c>
      <c r="F135" s="23" t="n">
        <v>230</v>
      </c>
      <c r="G135" s="17" t="s">
        <v>38</v>
      </c>
      <c r="H135" s="17"/>
      <c r="I135" s="23" t="n">
        <v>210</v>
      </c>
      <c r="J135" s="17"/>
      <c r="K135" s="17" t="n">
        <v>625</v>
      </c>
      <c r="N135" s="16"/>
      <c r="O135" s="17"/>
      <c r="P135" s="17"/>
      <c r="Q135" s="17"/>
      <c r="R135" s="96"/>
      <c r="S135" s="23"/>
      <c r="T135" s="17"/>
      <c r="U135" s="17"/>
      <c r="V135" s="23"/>
      <c r="W135" s="17"/>
      <c r="X135" s="17"/>
    </row>
    <row r="136" customFormat="false" ht="15" hidden="false" customHeight="false" outlineLevel="0" collapsed="false">
      <c r="A136" s="16" t="n">
        <v>45117</v>
      </c>
      <c r="B136" s="17" t="s">
        <v>59</v>
      </c>
      <c r="C136" s="17" t="s">
        <v>231</v>
      </c>
      <c r="D136" s="17" t="s">
        <v>237</v>
      </c>
      <c r="E136" s="103" t="n">
        <v>30331490</v>
      </c>
      <c r="F136" s="23" t="n">
        <v>241.92</v>
      </c>
      <c r="G136" s="17" t="s">
        <v>60</v>
      </c>
      <c r="H136" s="17"/>
      <c r="I136" s="23" t="n">
        <v>210</v>
      </c>
      <c r="J136" s="17"/>
      <c r="K136" s="17" t="n">
        <v>625</v>
      </c>
      <c r="N136" s="16"/>
      <c r="O136" s="17"/>
      <c r="P136" s="17"/>
      <c r="Q136" s="17"/>
      <c r="R136" s="96"/>
      <c r="S136" s="23"/>
      <c r="T136" s="17"/>
      <c r="U136" s="17"/>
      <c r="V136" s="23"/>
      <c r="W136" s="17"/>
      <c r="X136" s="17"/>
    </row>
    <row r="137" customFormat="false" ht="15" hidden="false" customHeight="false" outlineLevel="0" collapsed="false">
      <c r="A137" s="16" t="n">
        <v>45124</v>
      </c>
      <c r="B137" s="17" t="s">
        <v>59</v>
      </c>
      <c r="C137" s="17" t="s">
        <v>231</v>
      </c>
      <c r="D137" s="17" t="s">
        <v>26</v>
      </c>
      <c r="E137" s="93" t="n">
        <v>30331830</v>
      </c>
      <c r="F137" s="23" t="n">
        <v>230</v>
      </c>
      <c r="G137" s="17" t="s">
        <v>60</v>
      </c>
      <c r="H137" s="17"/>
      <c r="I137" s="23" t="n">
        <v>210</v>
      </c>
      <c r="J137" s="17"/>
      <c r="K137" s="17" t="n">
        <v>625</v>
      </c>
      <c r="N137" s="16"/>
      <c r="O137" s="17"/>
      <c r="P137" s="17"/>
      <c r="Q137" s="17"/>
      <c r="R137" s="96"/>
      <c r="S137" s="23"/>
      <c r="T137" s="17"/>
      <c r="U137" s="17"/>
      <c r="V137" s="23"/>
      <c r="W137" s="17"/>
      <c r="X137" s="17"/>
    </row>
    <row r="138" customFormat="false" ht="15" hidden="false" customHeight="false" outlineLevel="0" collapsed="false">
      <c r="A138" s="16"/>
      <c r="B138" s="17"/>
      <c r="C138" s="17"/>
      <c r="D138" s="17"/>
      <c r="E138" s="93"/>
      <c r="F138" s="23"/>
      <c r="G138" s="17"/>
      <c r="H138" s="17"/>
      <c r="I138" s="23"/>
      <c r="J138" s="17"/>
      <c r="K138" s="17"/>
      <c r="N138" s="16"/>
      <c r="O138" s="17"/>
      <c r="P138" s="17"/>
      <c r="Q138" s="17"/>
      <c r="R138" s="96"/>
      <c r="S138" s="23"/>
      <c r="T138" s="17"/>
      <c r="U138" s="17"/>
      <c r="V138" s="23"/>
      <c r="W138" s="17"/>
      <c r="X138" s="17"/>
    </row>
    <row r="139" customFormat="false" ht="15" hidden="false" customHeight="false" outlineLevel="0" collapsed="false">
      <c r="A139" s="16"/>
      <c r="B139" s="17"/>
      <c r="C139" s="17"/>
      <c r="D139" s="17"/>
      <c r="E139" s="96"/>
      <c r="F139" s="23"/>
      <c r="G139" s="17"/>
      <c r="H139" s="17"/>
      <c r="I139" s="23"/>
      <c r="J139" s="17"/>
      <c r="K139" s="17"/>
      <c r="N139" s="16"/>
      <c r="O139" s="17"/>
      <c r="P139" s="17"/>
      <c r="Q139" s="17"/>
      <c r="R139" s="96"/>
      <c r="S139" s="23"/>
      <c r="T139" s="17"/>
      <c r="U139" s="17"/>
      <c r="V139" s="23"/>
      <c r="W139" s="17"/>
      <c r="X139" s="17"/>
    </row>
    <row r="140" customFormat="false" ht="15" hidden="false" customHeight="false" outlineLevel="0" collapsed="false">
      <c r="A140" s="16"/>
      <c r="B140" s="17"/>
      <c r="C140" s="17"/>
      <c r="D140" s="17"/>
      <c r="E140" s="96"/>
      <c r="F140" s="23"/>
      <c r="G140" s="17"/>
      <c r="H140" s="17"/>
      <c r="I140" s="23"/>
      <c r="J140" s="17"/>
      <c r="K140" s="17"/>
      <c r="N140" s="16"/>
      <c r="O140" s="17"/>
      <c r="P140" s="17"/>
      <c r="Q140" s="17"/>
      <c r="R140" s="96"/>
      <c r="S140" s="23"/>
      <c r="T140" s="17"/>
      <c r="U140" s="17"/>
      <c r="V140" s="23"/>
      <c r="W140" s="17"/>
      <c r="X140" s="17"/>
    </row>
    <row r="141" customFormat="false" ht="15" hidden="false" customHeight="false" outlineLevel="0" collapsed="false">
      <c r="A141" s="16"/>
      <c r="B141" s="17"/>
      <c r="C141" s="17"/>
      <c r="D141" s="17"/>
      <c r="E141" s="96"/>
      <c r="F141" s="23"/>
      <c r="G141" s="17"/>
      <c r="H141" s="17"/>
      <c r="I141" s="23"/>
      <c r="J141" s="17"/>
      <c r="K141" s="17"/>
      <c r="N141" s="16"/>
      <c r="O141" s="17"/>
      <c r="P141" s="17"/>
      <c r="Q141" s="17"/>
      <c r="R141" s="96"/>
      <c r="S141" s="23"/>
      <c r="T141" s="17"/>
      <c r="U141" s="17"/>
      <c r="V141" s="23"/>
      <c r="W141" s="17"/>
      <c r="X141" s="17"/>
    </row>
    <row r="142" customFormat="false" ht="15" hidden="false" customHeight="false" outlineLevel="0" collapsed="false">
      <c r="A142" s="16"/>
      <c r="B142" s="17"/>
      <c r="C142" s="17"/>
      <c r="D142" s="17"/>
      <c r="E142" s="96"/>
      <c r="F142" s="23"/>
      <c r="G142" s="17"/>
      <c r="H142" s="17"/>
      <c r="I142" s="23"/>
      <c r="J142" s="17"/>
      <c r="K142" s="17"/>
      <c r="N142" s="16"/>
      <c r="O142" s="17"/>
      <c r="P142" s="17"/>
      <c r="Q142" s="17"/>
      <c r="R142" s="96"/>
      <c r="S142" s="23"/>
      <c r="T142" s="17"/>
      <c r="U142" s="17"/>
      <c r="V142" s="23"/>
      <c r="W142" s="17"/>
      <c r="X142" s="17"/>
    </row>
    <row r="143" customFormat="false" ht="15" hidden="false" customHeight="false" outlineLevel="0" collapsed="false">
      <c r="A143" s="16"/>
      <c r="B143" s="17"/>
      <c r="C143" s="17"/>
      <c r="D143" s="17"/>
      <c r="E143" s="96"/>
      <c r="F143" s="23"/>
      <c r="G143" s="17"/>
      <c r="H143" s="17"/>
      <c r="I143" s="23"/>
      <c r="J143" s="17"/>
      <c r="K143" s="17"/>
      <c r="N143" s="16"/>
      <c r="O143" s="17"/>
      <c r="P143" s="17"/>
      <c r="Q143" s="17"/>
      <c r="R143" s="96"/>
      <c r="S143" s="23"/>
      <c r="T143" s="17"/>
      <c r="U143" s="17"/>
      <c r="V143" s="23"/>
      <c r="W143" s="17"/>
      <c r="X143" s="17"/>
    </row>
    <row r="144" customFormat="false" ht="15" hidden="false" customHeight="false" outlineLevel="0" collapsed="false">
      <c r="A144" s="16"/>
      <c r="B144" s="17"/>
      <c r="C144" s="17"/>
      <c r="D144" s="17"/>
      <c r="E144" s="96"/>
      <c r="F144" s="23"/>
      <c r="G144" s="17"/>
      <c r="H144" s="17"/>
      <c r="I144" s="23"/>
      <c r="J144" s="17"/>
      <c r="K144" s="17"/>
      <c r="N144" s="16"/>
      <c r="O144" s="17"/>
      <c r="P144" s="17"/>
      <c r="Q144" s="17"/>
      <c r="R144" s="96"/>
      <c r="S144" s="23"/>
      <c r="T144" s="17"/>
      <c r="U144" s="17"/>
      <c r="V144" s="23"/>
      <c r="W144" s="17"/>
      <c r="X144" s="17"/>
    </row>
    <row r="145" customFormat="false" ht="15" hidden="false" customHeight="false" outlineLevel="0" collapsed="false">
      <c r="A145" s="16"/>
      <c r="B145" s="17"/>
      <c r="C145" s="17"/>
      <c r="D145" s="17"/>
      <c r="E145" s="96"/>
      <c r="F145" s="23"/>
      <c r="G145" s="17"/>
      <c r="H145" s="17"/>
      <c r="I145" s="23"/>
      <c r="J145" s="17"/>
      <c r="K145" s="17"/>
      <c r="N145" s="16"/>
      <c r="O145" s="17"/>
      <c r="P145" s="17"/>
      <c r="Q145" s="17"/>
      <c r="R145" s="96"/>
      <c r="S145" s="23"/>
      <c r="T145" s="17"/>
      <c r="U145" s="17"/>
      <c r="V145" s="23"/>
      <c r="W145" s="17"/>
      <c r="X145" s="17"/>
    </row>
    <row r="146" customFormat="false" ht="15" hidden="false" customHeight="false" outlineLevel="0" collapsed="false">
      <c r="A146" s="16"/>
      <c r="B146" s="17"/>
      <c r="C146" s="17"/>
      <c r="D146" s="17"/>
      <c r="E146" s="96"/>
      <c r="F146" s="23"/>
      <c r="G146" s="17"/>
      <c r="H146" s="17"/>
      <c r="I146" s="23"/>
      <c r="J146" s="17"/>
      <c r="K146" s="17"/>
      <c r="N146" s="16"/>
      <c r="O146" s="17"/>
      <c r="P146" s="17"/>
      <c r="Q146" s="17"/>
      <c r="R146" s="96"/>
      <c r="S146" s="23"/>
      <c r="T146" s="17"/>
      <c r="U146" s="17"/>
      <c r="V146" s="23"/>
      <c r="W146" s="17"/>
      <c r="X146" s="17"/>
    </row>
    <row r="147" customFormat="false" ht="15" hidden="false" customHeight="false" outlineLevel="0" collapsed="false">
      <c r="A147" s="16"/>
      <c r="B147" s="17"/>
      <c r="C147" s="17"/>
      <c r="D147" s="17"/>
      <c r="E147" s="96"/>
      <c r="F147" s="23"/>
      <c r="G147" s="17"/>
      <c r="H147" s="17"/>
      <c r="I147" s="23"/>
      <c r="J147" s="17"/>
      <c r="K147" s="17"/>
      <c r="N147" s="16"/>
      <c r="O147" s="17"/>
      <c r="P147" s="17"/>
      <c r="Q147" s="17"/>
      <c r="R147" s="96"/>
      <c r="S147" s="23"/>
      <c r="T147" s="17"/>
      <c r="U147" s="17"/>
      <c r="V147" s="23"/>
      <c r="W147" s="17"/>
      <c r="X147" s="17"/>
    </row>
    <row r="148" customFormat="false" ht="15" hidden="false" customHeight="false" outlineLevel="0" collapsed="false">
      <c r="A148" s="16"/>
      <c r="B148" s="17"/>
      <c r="C148" s="17"/>
      <c r="D148" s="17"/>
      <c r="E148" s="96"/>
      <c r="F148" s="23"/>
      <c r="G148" s="17"/>
      <c r="H148" s="17"/>
      <c r="I148" s="23"/>
      <c r="J148" s="17"/>
      <c r="K148" s="17"/>
      <c r="N148" s="16"/>
      <c r="O148" s="17"/>
      <c r="P148" s="17"/>
      <c r="Q148" s="17"/>
      <c r="R148" s="96"/>
      <c r="S148" s="23"/>
      <c r="T148" s="17"/>
      <c r="U148" s="17"/>
      <c r="V148" s="23"/>
      <c r="W148" s="17"/>
      <c r="X148" s="17"/>
    </row>
    <row r="149" customFormat="false" ht="15" hidden="false" customHeight="false" outlineLevel="0" collapsed="false">
      <c r="A149" s="16"/>
      <c r="B149" s="17"/>
      <c r="C149" s="17"/>
      <c r="D149" s="17"/>
      <c r="E149" s="96"/>
      <c r="F149" s="23"/>
      <c r="G149" s="17"/>
      <c r="H149" s="17"/>
      <c r="I149" s="23"/>
      <c r="J149" s="17"/>
      <c r="K149" s="17"/>
      <c r="N149" s="16"/>
      <c r="O149" s="17"/>
      <c r="P149" s="17"/>
      <c r="Q149" s="17"/>
      <c r="R149" s="96"/>
      <c r="S149" s="23"/>
      <c r="T149" s="17"/>
      <c r="U149" s="17"/>
      <c r="V149" s="23"/>
      <c r="W149" s="17"/>
      <c r="X149" s="17"/>
    </row>
    <row r="150" customFormat="false" ht="15" hidden="false" customHeight="false" outlineLevel="0" collapsed="false">
      <c r="A150" s="16"/>
      <c r="B150" s="17"/>
      <c r="C150" s="17"/>
      <c r="D150" s="17"/>
      <c r="E150" s="96"/>
      <c r="F150" s="23"/>
      <c r="G150" s="17"/>
      <c r="H150" s="17"/>
      <c r="I150" s="23"/>
      <c r="J150" s="17"/>
      <c r="K150" s="17"/>
      <c r="N150" s="16"/>
      <c r="O150" s="17"/>
      <c r="P150" s="17"/>
      <c r="Q150" s="17"/>
      <c r="R150" s="96"/>
      <c r="S150" s="23"/>
      <c r="T150" s="17"/>
      <c r="U150" s="17"/>
      <c r="V150" s="23"/>
      <c r="W150" s="17"/>
      <c r="X150" s="17"/>
    </row>
    <row r="151" customFormat="false" ht="15" hidden="false" customHeight="false" outlineLevel="0" collapsed="false">
      <c r="A151" s="16"/>
      <c r="B151" s="17"/>
      <c r="C151" s="17"/>
      <c r="D151" s="17"/>
      <c r="E151" s="96"/>
      <c r="F151" s="23"/>
      <c r="G151" s="17"/>
      <c r="H151" s="17"/>
      <c r="I151" s="23"/>
      <c r="J151" s="17"/>
      <c r="K151" s="17"/>
      <c r="N151" s="16"/>
      <c r="O151" s="17"/>
      <c r="P151" s="17"/>
      <c r="Q151" s="17"/>
      <c r="R151" s="96"/>
      <c r="S151" s="23"/>
      <c r="T151" s="17"/>
      <c r="U151" s="17"/>
      <c r="V151" s="23"/>
      <c r="W151" s="17"/>
      <c r="X151" s="17"/>
    </row>
    <row r="152" customFormat="false" ht="15" hidden="false" customHeight="false" outlineLevel="0" collapsed="false">
      <c r="A152" s="16"/>
      <c r="B152" s="17"/>
      <c r="C152" s="17"/>
      <c r="D152" s="17"/>
      <c r="E152" s="96"/>
      <c r="F152" s="23"/>
      <c r="G152" s="17"/>
      <c r="H152" s="17"/>
      <c r="I152" s="23"/>
      <c r="J152" s="17"/>
      <c r="K152" s="17"/>
      <c r="N152" s="16"/>
      <c r="O152" s="17"/>
      <c r="P152" s="17"/>
      <c r="Q152" s="17"/>
      <c r="R152" s="96"/>
      <c r="S152" s="23"/>
      <c r="T152" s="17"/>
      <c r="U152" s="17"/>
      <c r="V152" s="23"/>
      <c r="W152" s="17"/>
      <c r="X152" s="17"/>
    </row>
    <row r="153" customFormat="false" ht="15" hidden="false" customHeight="false" outlineLevel="0" collapsed="false">
      <c r="A153" s="16"/>
      <c r="B153" s="17"/>
      <c r="C153" s="17"/>
      <c r="D153" s="17"/>
      <c r="E153" s="96"/>
      <c r="F153" s="23"/>
      <c r="G153" s="17"/>
      <c r="H153" s="17"/>
      <c r="I153" s="23"/>
      <c r="J153" s="17"/>
      <c r="K153" s="17"/>
      <c r="N153" s="16"/>
      <c r="O153" s="17"/>
      <c r="P153" s="17"/>
      <c r="Q153" s="17"/>
      <c r="R153" s="96"/>
      <c r="S153" s="23"/>
      <c r="T153" s="17"/>
      <c r="U153" s="17"/>
      <c r="V153" s="23"/>
      <c r="W153" s="17"/>
      <c r="X153" s="17"/>
    </row>
    <row r="154" customFormat="false" ht="15" hidden="false" customHeight="false" outlineLevel="0" collapsed="false">
      <c r="A154" s="16"/>
      <c r="B154" s="17"/>
      <c r="C154" s="17"/>
      <c r="D154" s="17"/>
      <c r="E154" s="96"/>
      <c r="F154" s="23"/>
      <c r="G154" s="17"/>
      <c r="H154" s="17"/>
      <c r="I154" s="23"/>
      <c r="J154" s="17"/>
      <c r="K154" s="17"/>
      <c r="N154" s="16"/>
      <c r="O154" s="17"/>
      <c r="P154" s="17"/>
      <c r="Q154" s="17"/>
      <c r="R154" s="96"/>
      <c r="S154" s="23"/>
      <c r="T154" s="17"/>
      <c r="U154" s="17"/>
      <c r="V154" s="23"/>
      <c r="W154" s="17"/>
      <c r="X154" s="17"/>
    </row>
    <row r="155" customFormat="false" ht="15" hidden="false" customHeight="false" outlineLevel="0" collapsed="false">
      <c r="A155" s="16"/>
      <c r="B155" s="17"/>
      <c r="C155" s="17"/>
      <c r="D155" s="17"/>
      <c r="E155" s="96"/>
      <c r="F155" s="23"/>
      <c r="G155" s="17"/>
      <c r="H155" s="17"/>
      <c r="I155" s="23"/>
      <c r="J155" s="17"/>
      <c r="K155" s="17"/>
      <c r="N155" s="16"/>
      <c r="O155" s="17"/>
      <c r="P155" s="17"/>
      <c r="Q155" s="17"/>
      <c r="R155" s="96"/>
      <c r="S155" s="23"/>
      <c r="T155" s="17"/>
      <c r="U155" s="17"/>
      <c r="V155" s="23"/>
      <c r="W155" s="17"/>
      <c r="X155" s="17"/>
    </row>
    <row r="156" customFormat="false" ht="15" hidden="false" customHeight="false" outlineLevel="0" collapsed="false">
      <c r="A156" s="16"/>
      <c r="B156" s="17"/>
      <c r="C156" s="17"/>
      <c r="D156" s="17"/>
      <c r="E156" s="96"/>
      <c r="F156" s="23"/>
      <c r="G156" s="17"/>
      <c r="H156" s="17"/>
      <c r="I156" s="23"/>
      <c r="J156" s="17"/>
      <c r="K156" s="17"/>
      <c r="N156" s="16"/>
      <c r="O156" s="17"/>
      <c r="P156" s="17"/>
      <c r="Q156" s="17"/>
      <c r="R156" s="96"/>
      <c r="S156" s="23"/>
      <c r="T156" s="17"/>
      <c r="U156" s="17"/>
      <c r="V156" s="23"/>
      <c r="W156" s="17"/>
      <c r="X156" s="17"/>
    </row>
    <row r="157" customFormat="false" ht="15" hidden="false" customHeight="false" outlineLevel="0" collapsed="false">
      <c r="A157" s="16"/>
      <c r="B157" s="17"/>
      <c r="C157" s="17"/>
      <c r="D157" s="17"/>
      <c r="E157" s="96"/>
      <c r="F157" s="23"/>
      <c r="G157" s="17"/>
      <c r="H157" s="17"/>
      <c r="I157" s="23"/>
      <c r="J157" s="17"/>
      <c r="K157" s="17"/>
      <c r="N157" s="16"/>
      <c r="O157" s="17"/>
      <c r="P157" s="17"/>
      <c r="Q157" s="17"/>
      <c r="R157" s="96"/>
      <c r="S157" s="23"/>
      <c r="T157" s="17"/>
      <c r="U157" s="17"/>
      <c r="V157" s="23"/>
      <c r="W157" s="17"/>
      <c r="X157" s="17"/>
    </row>
    <row r="158" customFormat="false" ht="15" hidden="false" customHeight="false" outlineLevel="0" collapsed="false">
      <c r="A158" s="16"/>
      <c r="B158" s="17"/>
      <c r="C158" s="17"/>
      <c r="D158" s="17"/>
      <c r="E158" s="96"/>
      <c r="F158" s="23"/>
      <c r="G158" s="17"/>
      <c r="H158" s="17"/>
      <c r="I158" s="23"/>
      <c r="J158" s="17"/>
      <c r="K158" s="17"/>
      <c r="N158" s="16"/>
      <c r="O158" s="17"/>
      <c r="P158" s="17"/>
      <c r="Q158" s="17"/>
      <c r="R158" s="96"/>
      <c r="S158" s="23"/>
      <c r="T158" s="17"/>
      <c r="U158" s="17"/>
      <c r="V158" s="23"/>
      <c r="W158" s="17"/>
      <c r="X158" s="17"/>
    </row>
    <row r="159" customFormat="false" ht="15" hidden="false" customHeight="false" outlineLevel="0" collapsed="false">
      <c r="A159" s="16"/>
      <c r="B159" s="17"/>
      <c r="C159" s="17"/>
      <c r="D159" s="17"/>
      <c r="E159" s="96"/>
      <c r="F159" s="23"/>
      <c r="G159" s="17"/>
      <c r="H159" s="17"/>
      <c r="I159" s="23"/>
      <c r="J159" s="17"/>
      <c r="K159" s="17"/>
      <c r="N159" s="16"/>
      <c r="O159" s="17"/>
      <c r="P159" s="17"/>
      <c r="Q159" s="17"/>
      <c r="R159" s="96"/>
      <c r="S159" s="23"/>
      <c r="T159" s="17"/>
      <c r="U159" s="17"/>
      <c r="V159" s="23"/>
      <c r="W159" s="17"/>
      <c r="X159" s="17"/>
    </row>
    <row r="160" customFormat="false" ht="15" hidden="false" customHeight="false" outlineLevel="0" collapsed="false">
      <c r="A160" s="16"/>
      <c r="B160" s="17"/>
      <c r="C160" s="17"/>
      <c r="D160" s="17"/>
      <c r="E160" s="96"/>
      <c r="F160" s="23"/>
      <c r="G160" s="17"/>
      <c r="H160" s="17"/>
      <c r="I160" s="23"/>
      <c r="J160" s="17"/>
      <c r="K160" s="17"/>
      <c r="N160" s="16"/>
      <c r="O160" s="17"/>
      <c r="P160" s="17"/>
      <c r="Q160" s="17"/>
      <c r="R160" s="96"/>
      <c r="S160" s="23"/>
      <c r="T160" s="17"/>
      <c r="U160" s="17"/>
      <c r="V160" s="23"/>
      <c r="W160" s="17"/>
      <c r="X160" s="17"/>
    </row>
    <row r="161" customFormat="false" ht="15" hidden="false" customHeight="false" outlineLevel="0" collapsed="false">
      <c r="A161" s="16"/>
      <c r="B161" s="17"/>
      <c r="C161" s="17"/>
      <c r="D161" s="17"/>
      <c r="E161" s="96"/>
      <c r="F161" s="23"/>
      <c r="G161" s="17"/>
      <c r="H161" s="17"/>
      <c r="I161" s="23"/>
      <c r="J161" s="17"/>
      <c r="K161" s="17"/>
      <c r="N161" s="16"/>
      <c r="O161" s="17"/>
      <c r="P161" s="17"/>
      <c r="Q161" s="17"/>
      <c r="R161" s="96"/>
      <c r="S161" s="23"/>
      <c r="T161" s="17"/>
      <c r="U161" s="17"/>
      <c r="V161" s="23"/>
      <c r="W161" s="17"/>
      <c r="X161" s="17"/>
    </row>
    <row r="162" customFormat="false" ht="15" hidden="false" customHeight="false" outlineLevel="0" collapsed="false">
      <c r="A162" s="16"/>
      <c r="B162" s="17"/>
      <c r="C162" s="17"/>
      <c r="D162" s="17"/>
      <c r="E162" s="96"/>
      <c r="F162" s="23"/>
      <c r="G162" s="17"/>
      <c r="H162" s="17"/>
      <c r="I162" s="23"/>
      <c r="J162" s="17"/>
      <c r="K162" s="17"/>
      <c r="N162" s="16"/>
      <c r="O162" s="17"/>
      <c r="P162" s="17"/>
      <c r="Q162" s="17"/>
      <c r="R162" s="96"/>
      <c r="S162" s="23"/>
      <c r="T162" s="17"/>
      <c r="U162" s="17"/>
      <c r="V162" s="23"/>
      <c r="W162" s="17"/>
      <c r="X162" s="17"/>
    </row>
    <row r="163" customFormat="false" ht="15" hidden="false" customHeight="false" outlineLevel="0" collapsed="false">
      <c r="A163" s="16"/>
      <c r="B163" s="17"/>
      <c r="C163" s="17"/>
      <c r="D163" s="17"/>
      <c r="E163" s="96"/>
      <c r="F163" s="23"/>
      <c r="G163" s="17"/>
      <c r="H163" s="17"/>
      <c r="I163" s="23"/>
      <c r="J163" s="17"/>
      <c r="K163" s="17"/>
      <c r="N163" s="16"/>
      <c r="O163" s="17"/>
      <c r="P163" s="17"/>
      <c r="Q163" s="17"/>
      <c r="R163" s="96"/>
      <c r="S163" s="23"/>
      <c r="T163" s="17"/>
      <c r="U163" s="17"/>
      <c r="V163" s="23"/>
      <c r="W163" s="17"/>
      <c r="X163" s="17"/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23"/>
      <c r="G164" s="17"/>
      <c r="H164" s="17"/>
      <c r="I164" s="23"/>
      <c r="J164" s="17"/>
      <c r="K164" s="17"/>
      <c r="N164" s="16"/>
      <c r="O164" s="17"/>
      <c r="P164" s="17"/>
      <c r="Q164" s="17"/>
      <c r="R164" s="96"/>
      <c r="S164" s="23"/>
      <c r="T164" s="17"/>
      <c r="U164" s="17"/>
      <c r="V164" s="23"/>
      <c r="W164" s="17"/>
      <c r="X164" s="17"/>
    </row>
    <row r="165" customFormat="false" ht="15" hidden="false" customHeight="false" outlineLevel="0" collapsed="false">
      <c r="A165" s="86"/>
      <c r="B165" s="17"/>
      <c r="C165" s="17"/>
      <c r="D165" s="17"/>
      <c r="E165" s="96"/>
      <c r="F165" s="23"/>
      <c r="G165" s="17"/>
      <c r="H165" s="17"/>
      <c r="I165" s="23"/>
      <c r="J165" s="17"/>
      <c r="K165" s="17"/>
      <c r="N165" s="86"/>
      <c r="O165" s="17"/>
      <c r="P165" s="17"/>
      <c r="Q165" s="17"/>
      <c r="R165" s="96"/>
      <c r="S165" s="23"/>
      <c r="T165" s="17"/>
      <c r="U165" s="17"/>
      <c r="V165" s="23"/>
      <c r="W165" s="17"/>
      <c r="X165" s="17"/>
    </row>
    <row r="166" customFormat="false" ht="15" hidden="false" customHeight="false" outlineLevel="0" collapsed="false">
      <c r="A166" s="17"/>
      <c r="B166" s="17"/>
      <c r="C166" s="17"/>
      <c r="D166" s="17"/>
      <c r="E166" s="21" t="s">
        <v>13</v>
      </c>
      <c r="F166" s="22" t="n">
        <f aca="false">SUM(F133:F165)</f>
        <v>1161.92</v>
      </c>
      <c r="G166" s="23"/>
      <c r="H166" s="23"/>
      <c r="I166" s="23" t="n">
        <f aca="false">SUM(I133:I165)</f>
        <v>1050</v>
      </c>
      <c r="J166" s="17"/>
      <c r="K166" s="17"/>
      <c r="N166" s="17"/>
      <c r="O166" s="17"/>
      <c r="P166" s="17"/>
      <c r="Q166" s="17"/>
      <c r="R166" s="21" t="s">
        <v>13</v>
      </c>
      <c r="S166" s="22" t="n">
        <f aca="false">SUM(S133:S165)</f>
        <v>230</v>
      </c>
      <c r="T166" s="23"/>
      <c r="U166" s="23"/>
      <c r="V166" s="23" t="n">
        <f aca="false">SUM(V133:V165)</f>
        <v>210</v>
      </c>
      <c r="W166" s="17"/>
      <c r="X166" s="17"/>
    </row>
    <row r="167" customFormat="false" ht="15" hidden="false" customHeight="false" outlineLevel="0" collapsed="false">
      <c r="A167" s="17"/>
      <c r="B167" s="17"/>
      <c r="C167" s="17"/>
      <c r="D167" s="17"/>
      <c r="E167" s="21" t="s">
        <v>16</v>
      </c>
      <c r="F167" s="22" t="n">
        <f aca="false">F166*0.99</f>
        <v>1150.3008</v>
      </c>
      <c r="J167" s="98"/>
      <c r="K167" s="17"/>
      <c r="N167" s="17"/>
      <c r="O167" s="17"/>
      <c r="P167" s="17"/>
      <c r="Q167" s="17"/>
      <c r="R167" s="21" t="s">
        <v>16</v>
      </c>
      <c r="S167" s="22" t="n">
        <f aca="false">S166*0.99</f>
        <v>227.7</v>
      </c>
      <c r="W167" s="98"/>
      <c r="X167" s="17"/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100.3008</v>
      </c>
      <c r="R168" s="26" t="s">
        <v>17</v>
      </c>
      <c r="S168" s="26"/>
      <c r="T168" s="26"/>
      <c r="U168" s="26"/>
      <c r="V168" s="27" t="n">
        <f aca="false">S167-V166</f>
        <v>17.7</v>
      </c>
    </row>
    <row r="174" customFormat="false" ht="28.5" hidden="false" customHeight="false" outlineLevel="0" collapsed="false">
      <c r="B174" s="91"/>
      <c r="C174" s="91" t="s">
        <v>97</v>
      </c>
      <c r="D174" s="91"/>
      <c r="O174" s="91"/>
      <c r="P174" s="91" t="s">
        <v>167</v>
      </c>
      <c r="Q174" s="91"/>
    </row>
    <row r="175" customFormat="false" ht="15" hidden="false" customHeight="false" outlineLevel="0" collapsed="false">
      <c r="A175" s="5" t="s">
        <v>228</v>
      </c>
      <c r="B175" s="5" t="s">
        <v>3</v>
      </c>
      <c r="C175" s="5" t="s">
        <v>107</v>
      </c>
      <c r="D175" s="5" t="s">
        <v>6</v>
      </c>
      <c r="E175" s="5" t="s">
        <v>229</v>
      </c>
      <c r="F175" s="5" t="s">
        <v>8</v>
      </c>
      <c r="G175" s="5" t="s">
        <v>4</v>
      </c>
      <c r="H175" s="5"/>
      <c r="I175" s="5" t="s">
        <v>108</v>
      </c>
      <c r="J175" s="92"/>
      <c r="K175" s="5" t="s">
        <v>11</v>
      </c>
      <c r="N175" s="5" t="s">
        <v>228</v>
      </c>
      <c r="O175" s="5" t="s">
        <v>3</v>
      </c>
      <c r="P175" s="5" t="s">
        <v>107</v>
      </c>
      <c r="Q175" s="5" t="s">
        <v>6</v>
      </c>
      <c r="R175" s="5" t="s">
        <v>229</v>
      </c>
      <c r="S175" s="5" t="s">
        <v>8</v>
      </c>
      <c r="T175" s="5" t="s">
        <v>4</v>
      </c>
      <c r="U175" s="5"/>
      <c r="V175" s="5" t="s">
        <v>108</v>
      </c>
      <c r="W175" s="92"/>
      <c r="X175" s="5" t="s">
        <v>11</v>
      </c>
    </row>
    <row r="176" customFormat="false" ht="15" hidden="false" customHeight="false" outlineLevel="0" collapsed="false">
      <c r="A176" s="16" t="n">
        <v>45190</v>
      </c>
      <c r="B176" s="17" t="s">
        <v>79</v>
      </c>
      <c r="C176" s="17" t="s">
        <v>238</v>
      </c>
      <c r="D176" s="17" t="s">
        <v>239</v>
      </c>
      <c r="E176" s="96" t="n">
        <v>30335795</v>
      </c>
      <c r="F176" s="23" t="n">
        <v>597.25</v>
      </c>
      <c r="G176" s="17" t="s">
        <v>33</v>
      </c>
      <c r="H176" s="17"/>
      <c r="I176" s="23" t="n">
        <v>540</v>
      </c>
      <c r="J176" s="17"/>
      <c r="K176" s="17" t="n">
        <v>722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customFormat="false" ht="15" hidden="false" customHeight="false" outlineLevel="0" collapsed="false">
      <c r="A177" s="16" t="n">
        <v>45191</v>
      </c>
      <c r="B177" s="17" t="s">
        <v>202</v>
      </c>
      <c r="C177" s="17" t="s">
        <v>238</v>
      </c>
      <c r="D177" s="17" t="s">
        <v>56</v>
      </c>
      <c r="E177" s="96" t="n">
        <v>30335864</v>
      </c>
      <c r="F177" s="23" t="n">
        <v>250</v>
      </c>
      <c r="G177" s="17" t="s">
        <v>41</v>
      </c>
      <c r="H177" s="17"/>
      <c r="I177" s="23" t="n">
        <v>240</v>
      </c>
      <c r="J177" s="17"/>
      <c r="K177" s="17" t="n">
        <v>722</v>
      </c>
      <c r="N177" s="16" t="n">
        <v>45226</v>
      </c>
      <c r="O177" s="17" t="s">
        <v>90</v>
      </c>
      <c r="P177" s="17" t="s">
        <v>238</v>
      </c>
      <c r="Q177" s="17" t="s">
        <v>88</v>
      </c>
      <c r="R177" s="93" t="n">
        <v>30337949</v>
      </c>
      <c r="S177" s="23" t="n">
        <v>230</v>
      </c>
      <c r="T177" s="17" t="s">
        <v>33</v>
      </c>
      <c r="U177" s="17" t="n">
        <v>50024</v>
      </c>
      <c r="V177" s="23" t="n">
        <v>210</v>
      </c>
      <c r="W177" s="17"/>
      <c r="X177" s="104" t="n">
        <v>766</v>
      </c>
    </row>
    <row r="178" customFormat="false" ht="15" hidden="false" customHeight="false" outlineLevel="0" collapsed="false">
      <c r="A178" s="16" t="n">
        <v>45191</v>
      </c>
      <c r="B178" s="17" t="s">
        <v>170</v>
      </c>
      <c r="C178" s="17" t="s">
        <v>238</v>
      </c>
      <c r="D178" s="17" t="s">
        <v>56</v>
      </c>
      <c r="E178" s="96" t="n">
        <v>30335864</v>
      </c>
      <c r="F178" s="23" t="n">
        <v>250</v>
      </c>
      <c r="G178" s="17" t="s">
        <v>50</v>
      </c>
      <c r="H178" s="17"/>
      <c r="I178" s="23" t="n">
        <v>240</v>
      </c>
      <c r="J178" s="17"/>
      <c r="K178" s="17" t="n">
        <v>722</v>
      </c>
      <c r="N178" s="16"/>
      <c r="O178" s="17"/>
      <c r="P178" s="17"/>
      <c r="Q178" s="17"/>
      <c r="R178" s="96"/>
      <c r="S178" s="23"/>
      <c r="T178" s="17"/>
      <c r="U178" s="17"/>
      <c r="V178" s="23"/>
      <c r="W178" s="17"/>
      <c r="X178" s="17"/>
    </row>
    <row r="179" customFormat="false" ht="15" hidden="false" customHeight="false" outlineLevel="0" collapsed="false">
      <c r="A179" s="16" t="n">
        <v>45198</v>
      </c>
      <c r="B179" s="17" t="s">
        <v>240</v>
      </c>
      <c r="C179" s="17" t="s">
        <v>238</v>
      </c>
      <c r="D179" s="17" t="s">
        <v>88</v>
      </c>
      <c r="E179" s="96" t="n">
        <v>30336441</v>
      </c>
      <c r="F179" s="23" t="n">
        <v>230</v>
      </c>
      <c r="G179" s="17" t="s">
        <v>31</v>
      </c>
      <c r="H179" s="17"/>
      <c r="I179" s="23" t="n">
        <v>210</v>
      </c>
      <c r="J179" s="17"/>
      <c r="K179" s="17" t="n">
        <v>722</v>
      </c>
      <c r="N179" s="16"/>
      <c r="O179" s="17"/>
      <c r="P179" s="17"/>
      <c r="Q179" s="17"/>
      <c r="R179" s="96"/>
      <c r="S179" s="23"/>
      <c r="T179" s="17"/>
      <c r="U179" s="17"/>
      <c r="V179" s="23"/>
      <c r="W179" s="17"/>
      <c r="X179" s="17"/>
    </row>
    <row r="180" customFormat="false" ht="15" hidden="false" customHeight="false" outlineLevel="0" collapsed="false">
      <c r="A180" s="16" t="n">
        <v>45198</v>
      </c>
      <c r="B180" s="17" t="s">
        <v>170</v>
      </c>
      <c r="C180" s="17" t="s">
        <v>238</v>
      </c>
      <c r="D180" s="17" t="s">
        <v>88</v>
      </c>
      <c r="E180" s="96" t="n">
        <v>30336435</v>
      </c>
      <c r="F180" s="23" t="n">
        <v>230</v>
      </c>
      <c r="G180" s="17" t="s">
        <v>50</v>
      </c>
      <c r="H180" s="17"/>
      <c r="I180" s="23" t="n">
        <v>210</v>
      </c>
      <c r="J180" s="17"/>
      <c r="K180" s="17" t="n">
        <v>722</v>
      </c>
      <c r="N180" s="16"/>
      <c r="O180" s="17"/>
      <c r="P180" s="17"/>
      <c r="Q180" s="17"/>
      <c r="R180" s="96"/>
      <c r="S180" s="23"/>
      <c r="T180" s="17"/>
      <c r="U180" s="17"/>
      <c r="V180" s="23"/>
      <c r="W180" s="17"/>
      <c r="X180" s="17"/>
    </row>
    <row r="181" customFormat="false" ht="15" hidden="false" customHeight="false" outlineLevel="0" collapsed="false">
      <c r="A181" s="16"/>
      <c r="B181" s="17"/>
      <c r="C181" s="17"/>
      <c r="D181" s="17"/>
      <c r="E181" s="96"/>
      <c r="F181" s="23"/>
      <c r="G181" s="17"/>
      <c r="H181" s="17"/>
      <c r="I181" s="23"/>
      <c r="J181" s="17"/>
      <c r="K181" s="17"/>
      <c r="N181" s="16"/>
      <c r="O181" s="17"/>
      <c r="P181" s="17"/>
      <c r="Q181" s="17"/>
      <c r="R181" s="96"/>
      <c r="S181" s="23"/>
      <c r="T181" s="17"/>
      <c r="U181" s="17"/>
      <c r="V181" s="23"/>
      <c r="W181" s="17"/>
      <c r="X181" s="17"/>
    </row>
    <row r="182" customFormat="false" ht="15" hidden="false" customHeight="false" outlineLevel="0" collapsed="false">
      <c r="A182" s="16"/>
      <c r="B182" s="17"/>
      <c r="C182" s="17"/>
      <c r="D182" s="17"/>
      <c r="E182" s="96"/>
      <c r="F182" s="23"/>
      <c r="G182" s="17"/>
      <c r="H182" s="17"/>
      <c r="I182" s="23"/>
      <c r="J182" s="17"/>
      <c r="K182" s="17"/>
      <c r="N182" s="16"/>
      <c r="O182" s="17"/>
      <c r="P182" s="17"/>
      <c r="Q182" s="17"/>
      <c r="R182" s="96"/>
      <c r="S182" s="23"/>
      <c r="T182" s="17"/>
      <c r="U182" s="17"/>
      <c r="V182" s="23"/>
      <c r="W182" s="17"/>
      <c r="X182" s="17"/>
    </row>
    <row r="183" customFormat="false" ht="15" hidden="false" customHeight="false" outlineLevel="0" collapsed="false">
      <c r="A183" s="16"/>
      <c r="B183" s="17"/>
      <c r="C183" s="17"/>
      <c r="D183" s="17"/>
      <c r="E183" s="96"/>
      <c r="F183" s="23"/>
      <c r="G183" s="17"/>
      <c r="H183" s="17"/>
      <c r="I183" s="23"/>
      <c r="J183" s="17"/>
      <c r="K183" s="17"/>
      <c r="N183" s="16"/>
      <c r="O183" s="17"/>
      <c r="P183" s="17"/>
      <c r="Q183" s="17"/>
      <c r="R183" s="96"/>
      <c r="S183" s="23"/>
      <c r="T183" s="17"/>
      <c r="U183" s="17"/>
      <c r="V183" s="23"/>
      <c r="W183" s="17"/>
      <c r="X183" s="17"/>
    </row>
    <row r="184" customFormat="false" ht="15" hidden="false" customHeight="false" outlineLevel="0" collapsed="false">
      <c r="A184" s="16"/>
      <c r="B184" s="17"/>
      <c r="C184" s="17"/>
      <c r="D184" s="17"/>
      <c r="E184" s="96"/>
      <c r="F184" s="23"/>
      <c r="G184" s="17"/>
      <c r="H184" s="17"/>
      <c r="I184" s="23"/>
      <c r="J184" s="17"/>
      <c r="K184" s="17"/>
      <c r="N184" s="16"/>
      <c r="O184" s="17"/>
      <c r="P184" s="17"/>
      <c r="Q184" s="17"/>
      <c r="R184" s="96"/>
      <c r="S184" s="23"/>
      <c r="T184" s="17"/>
      <c r="U184" s="17"/>
      <c r="V184" s="23"/>
      <c r="W184" s="17"/>
      <c r="X184" s="17"/>
    </row>
    <row r="185" customFormat="false" ht="15" hidden="false" customHeight="false" outlineLevel="0" collapsed="false">
      <c r="A185" s="16"/>
      <c r="B185" s="17"/>
      <c r="C185" s="17"/>
      <c r="D185" s="17"/>
      <c r="E185" s="96"/>
      <c r="F185" s="23"/>
      <c r="G185" s="17"/>
      <c r="H185" s="17"/>
      <c r="I185" s="23"/>
      <c r="J185" s="17"/>
      <c r="K185" s="17"/>
      <c r="N185" s="16"/>
      <c r="O185" s="17"/>
      <c r="P185" s="17"/>
      <c r="Q185" s="17"/>
      <c r="R185" s="96"/>
      <c r="S185" s="23"/>
      <c r="T185" s="17"/>
      <c r="U185" s="17"/>
      <c r="V185" s="23"/>
      <c r="W185" s="17"/>
      <c r="X185" s="17"/>
    </row>
    <row r="186" customFormat="false" ht="15" hidden="false" customHeight="false" outlineLevel="0" collapsed="false">
      <c r="A186" s="16"/>
      <c r="B186" s="17"/>
      <c r="C186" s="17"/>
      <c r="D186" s="17"/>
      <c r="E186" s="96"/>
      <c r="F186" s="23"/>
      <c r="G186" s="17"/>
      <c r="H186" s="17"/>
      <c r="I186" s="23"/>
      <c r="J186" s="17"/>
      <c r="K186" s="17"/>
      <c r="N186" s="16"/>
      <c r="O186" s="17"/>
      <c r="P186" s="17"/>
      <c r="Q186" s="17"/>
      <c r="R186" s="96"/>
      <c r="S186" s="23"/>
      <c r="T186" s="17"/>
      <c r="U186" s="17"/>
      <c r="V186" s="23"/>
      <c r="W186" s="17"/>
      <c r="X186" s="17"/>
    </row>
    <row r="187" customFormat="false" ht="15" hidden="false" customHeight="false" outlineLevel="0" collapsed="false">
      <c r="A187" s="16"/>
      <c r="B187" s="17"/>
      <c r="C187" s="17"/>
      <c r="D187" s="17"/>
      <c r="E187" s="96"/>
      <c r="F187" s="23"/>
      <c r="G187" s="17"/>
      <c r="H187" s="17"/>
      <c r="I187" s="23"/>
      <c r="J187" s="17"/>
      <c r="K187" s="17"/>
      <c r="N187" s="16"/>
      <c r="O187" s="17"/>
      <c r="P187" s="17"/>
      <c r="Q187" s="17"/>
      <c r="R187" s="96"/>
      <c r="S187" s="23"/>
      <c r="T187" s="17"/>
      <c r="U187" s="17"/>
      <c r="V187" s="23"/>
      <c r="W187" s="17"/>
      <c r="X187" s="17"/>
    </row>
    <row r="188" customFormat="false" ht="15" hidden="false" customHeight="false" outlineLevel="0" collapsed="false">
      <c r="A188" s="16"/>
      <c r="B188" s="17"/>
      <c r="C188" s="17"/>
      <c r="D188" s="17"/>
      <c r="E188" s="96"/>
      <c r="F188" s="23"/>
      <c r="G188" s="17"/>
      <c r="H188" s="17"/>
      <c r="I188" s="23"/>
      <c r="J188" s="17"/>
      <c r="K188" s="17"/>
      <c r="N188" s="16"/>
      <c r="O188" s="17"/>
      <c r="P188" s="17"/>
      <c r="Q188" s="17"/>
      <c r="R188" s="96"/>
      <c r="S188" s="23"/>
      <c r="T188" s="17"/>
      <c r="U188" s="17"/>
      <c r="V188" s="23"/>
      <c r="W188" s="17"/>
      <c r="X188" s="17"/>
    </row>
    <row r="189" customFormat="false" ht="15" hidden="false" customHeight="false" outlineLevel="0" collapsed="false">
      <c r="A189" s="16"/>
      <c r="B189" s="17"/>
      <c r="C189" s="17"/>
      <c r="D189" s="17"/>
      <c r="E189" s="96"/>
      <c r="F189" s="23"/>
      <c r="G189" s="17"/>
      <c r="H189" s="17"/>
      <c r="I189" s="23"/>
      <c r="J189" s="17"/>
      <c r="K189" s="17"/>
      <c r="N189" s="16"/>
      <c r="O189" s="17"/>
      <c r="P189" s="17"/>
      <c r="Q189" s="17"/>
      <c r="R189" s="96"/>
      <c r="S189" s="23"/>
      <c r="T189" s="17"/>
      <c r="U189" s="17"/>
      <c r="V189" s="23"/>
      <c r="W189" s="17"/>
      <c r="X189" s="17"/>
    </row>
    <row r="190" customFormat="false" ht="15" hidden="false" customHeight="false" outlineLevel="0" collapsed="false">
      <c r="A190" s="16"/>
      <c r="B190" s="17"/>
      <c r="C190" s="17"/>
      <c r="D190" s="17"/>
      <c r="E190" s="96"/>
      <c r="F190" s="23"/>
      <c r="G190" s="17"/>
      <c r="H190" s="17"/>
      <c r="I190" s="23"/>
      <c r="J190" s="17"/>
      <c r="K190" s="17"/>
      <c r="N190" s="16"/>
      <c r="O190" s="17"/>
      <c r="P190" s="17"/>
      <c r="Q190" s="17"/>
      <c r="R190" s="96"/>
      <c r="S190" s="23"/>
      <c r="T190" s="17"/>
      <c r="U190" s="17"/>
      <c r="V190" s="23"/>
      <c r="W190" s="17"/>
      <c r="X190" s="17"/>
    </row>
    <row r="191" customFormat="false" ht="15" hidden="false" customHeight="false" outlineLevel="0" collapsed="false">
      <c r="A191" s="16"/>
      <c r="B191" s="17"/>
      <c r="C191" s="17"/>
      <c r="D191" s="17"/>
      <c r="E191" s="96"/>
      <c r="F191" s="23"/>
      <c r="G191" s="17"/>
      <c r="H191" s="17"/>
      <c r="I191" s="23"/>
      <c r="J191" s="17"/>
      <c r="K191" s="17"/>
      <c r="N191" s="16"/>
      <c r="O191" s="17"/>
      <c r="P191" s="17"/>
      <c r="Q191" s="17"/>
      <c r="R191" s="96"/>
      <c r="S191" s="23"/>
      <c r="T191" s="17"/>
      <c r="U191" s="17"/>
      <c r="V191" s="23"/>
      <c r="W191" s="17"/>
      <c r="X191" s="17"/>
    </row>
    <row r="192" customFormat="false" ht="15" hidden="false" customHeight="false" outlineLevel="0" collapsed="false">
      <c r="A192" s="16"/>
      <c r="B192" s="17"/>
      <c r="C192" s="17"/>
      <c r="D192" s="17"/>
      <c r="E192" s="96"/>
      <c r="F192" s="23"/>
      <c r="G192" s="17"/>
      <c r="H192" s="17"/>
      <c r="I192" s="23"/>
      <c r="J192" s="17"/>
      <c r="K192" s="17"/>
      <c r="N192" s="16"/>
      <c r="O192" s="17"/>
      <c r="P192" s="17"/>
      <c r="Q192" s="17"/>
      <c r="R192" s="96"/>
      <c r="S192" s="23"/>
      <c r="T192" s="17"/>
      <c r="U192" s="17"/>
      <c r="V192" s="23"/>
      <c r="W192" s="17"/>
      <c r="X192" s="17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23"/>
      <c r="G193" s="17"/>
      <c r="H193" s="17"/>
      <c r="I193" s="23"/>
      <c r="J193" s="17"/>
      <c r="K193" s="17"/>
      <c r="N193" s="16"/>
      <c r="O193" s="17"/>
      <c r="P193" s="17"/>
      <c r="Q193" s="17"/>
      <c r="R193" s="96"/>
      <c r="S193" s="23"/>
      <c r="T193" s="17"/>
      <c r="U193" s="17"/>
      <c r="V193" s="23"/>
      <c r="W193" s="17"/>
      <c r="X193" s="17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23"/>
      <c r="G194" s="17"/>
      <c r="H194" s="17"/>
      <c r="I194" s="23"/>
      <c r="J194" s="17"/>
      <c r="K194" s="17"/>
      <c r="N194" s="16"/>
      <c r="O194" s="17"/>
      <c r="P194" s="17"/>
      <c r="Q194" s="17"/>
      <c r="R194" s="96"/>
      <c r="S194" s="23"/>
      <c r="T194" s="17"/>
      <c r="U194" s="17"/>
      <c r="V194" s="23"/>
      <c r="W194" s="17"/>
      <c r="X194" s="17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23"/>
      <c r="G195" s="17"/>
      <c r="H195" s="17"/>
      <c r="I195" s="23"/>
      <c r="J195" s="17"/>
      <c r="K195" s="17"/>
      <c r="N195" s="16"/>
      <c r="O195" s="17"/>
      <c r="P195" s="17"/>
      <c r="Q195" s="17"/>
      <c r="R195" s="96"/>
      <c r="S195" s="23"/>
      <c r="T195" s="17"/>
      <c r="U195" s="17"/>
      <c r="V195" s="23"/>
      <c r="W195" s="17"/>
      <c r="X195" s="17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3"/>
      <c r="G196" s="17"/>
      <c r="H196" s="17"/>
      <c r="I196" s="23"/>
      <c r="J196" s="17"/>
      <c r="K196" s="17"/>
      <c r="N196" s="16"/>
      <c r="O196" s="17"/>
      <c r="P196" s="17"/>
      <c r="Q196" s="17"/>
      <c r="R196" s="96"/>
      <c r="S196" s="23"/>
      <c r="T196" s="17"/>
      <c r="U196" s="17"/>
      <c r="V196" s="23"/>
      <c r="W196" s="17"/>
      <c r="X196" s="17"/>
    </row>
    <row r="197" customFormat="false" ht="15" hidden="false" customHeight="false" outlineLevel="0" collapsed="false">
      <c r="A197" s="16"/>
      <c r="B197" s="17"/>
      <c r="C197" s="17"/>
      <c r="D197" s="17"/>
      <c r="E197" s="96"/>
      <c r="F197" s="23"/>
      <c r="G197" s="17"/>
      <c r="H197" s="17"/>
      <c r="I197" s="23"/>
      <c r="J197" s="17"/>
      <c r="K197" s="17"/>
      <c r="N197" s="16"/>
      <c r="O197" s="17"/>
      <c r="P197" s="17"/>
      <c r="Q197" s="17"/>
      <c r="R197" s="96"/>
      <c r="S197" s="23"/>
      <c r="T197" s="17"/>
      <c r="U197" s="17"/>
      <c r="V197" s="23"/>
      <c r="W197" s="17"/>
      <c r="X197" s="17"/>
    </row>
    <row r="198" customFormat="false" ht="15" hidden="false" customHeight="false" outlineLevel="0" collapsed="false">
      <c r="A198" s="16"/>
      <c r="B198" s="17"/>
      <c r="C198" s="17"/>
      <c r="D198" s="17"/>
      <c r="E198" s="96"/>
      <c r="F198" s="23"/>
      <c r="G198" s="17"/>
      <c r="H198" s="17"/>
      <c r="I198" s="23"/>
      <c r="J198" s="17"/>
      <c r="K198" s="17"/>
      <c r="N198" s="16"/>
      <c r="O198" s="17"/>
      <c r="P198" s="17"/>
      <c r="Q198" s="17"/>
      <c r="R198" s="96"/>
      <c r="S198" s="23"/>
      <c r="T198" s="17"/>
      <c r="U198" s="17"/>
      <c r="V198" s="23"/>
      <c r="W198" s="17"/>
      <c r="X198" s="17"/>
    </row>
    <row r="199" customFormat="false" ht="15" hidden="false" customHeight="false" outlineLevel="0" collapsed="false">
      <c r="A199" s="16"/>
      <c r="B199" s="17"/>
      <c r="C199" s="17"/>
      <c r="D199" s="17"/>
      <c r="E199" s="96"/>
      <c r="F199" s="23"/>
      <c r="G199" s="17"/>
      <c r="H199" s="17"/>
      <c r="I199" s="23"/>
      <c r="J199" s="17"/>
      <c r="K199" s="17"/>
      <c r="N199" s="16"/>
      <c r="O199" s="17"/>
      <c r="P199" s="17"/>
      <c r="Q199" s="17"/>
      <c r="R199" s="96"/>
      <c r="S199" s="23"/>
      <c r="T199" s="17"/>
      <c r="U199" s="17"/>
      <c r="V199" s="23"/>
      <c r="W199" s="17"/>
      <c r="X199" s="17"/>
    </row>
    <row r="200" customFormat="false" ht="15" hidden="false" customHeight="false" outlineLevel="0" collapsed="false">
      <c r="A200" s="16"/>
      <c r="B200" s="17"/>
      <c r="C200" s="17"/>
      <c r="D200" s="17"/>
      <c r="E200" s="96"/>
      <c r="F200" s="23"/>
      <c r="G200" s="17"/>
      <c r="H200" s="17"/>
      <c r="I200" s="23"/>
      <c r="J200" s="17"/>
      <c r="K200" s="17"/>
      <c r="N200" s="16"/>
      <c r="O200" s="17"/>
      <c r="P200" s="17"/>
      <c r="Q200" s="17"/>
      <c r="R200" s="96"/>
      <c r="S200" s="23"/>
      <c r="T200" s="17"/>
      <c r="U200" s="17"/>
      <c r="V200" s="23"/>
      <c r="W200" s="17"/>
      <c r="X200" s="17"/>
    </row>
    <row r="201" customFormat="false" ht="15" hidden="false" customHeight="false" outlineLevel="0" collapsed="false">
      <c r="A201" s="16"/>
      <c r="B201" s="17"/>
      <c r="C201" s="17"/>
      <c r="D201" s="17"/>
      <c r="E201" s="96"/>
      <c r="F201" s="23"/>
      <c r="G201" s="17"/>
      <c r="H201" s="17"/>
      <c r="I201" s="23"/>
      <c r="J201" s="17"/>
      <c r="K201" s="17"/>
      <c r="N201" s="16"/>
      <c r="O201" s="17"/>
      <c r="P201" s="17"/>
      <c r="Q201" s="17"/>
      <c r="R201" s="96"/>
      <c r="S201" s="23"/>
      <c r="T201" s="17"/>
      <c r="U201" s="17"/>
      <c r="V201" s="23"/>
      <c r="W201" s="17"/>
      <c r="X201" s="17"/>
    </row>
    <row r="202" customFormat="false" ht="15" hidden="false" customHeight="false" outlineLevel="0" collapsed="false">
      <c r="A202" s="16"/>
      <c r="B202" s="17"/>
      <c r="C202" s="17"/>
      <c r="D202" s="17"/>
      <c r="E202" s="96"/>
      <c r="F202" s="23"/>
      <c r="G202" s="17"/>
      <c r="H202" s="17"/>
      <c r="I202" s="23"/>
      <c r="J202" s="17"/>
      <c r="K202" s="17"/>
      <c r="N202" s="16"/>
      <c r="O202" s="17"/>
      <c r="P202" s="17"/>
      <c r="Q202" s="17"/>
      <c r="R202" s="96"/>
      <c r="S202" s="23"/>
      <c r="T202" s="17"/>
      <c r="U202" s="17"/>
      <c r="V202" s="23"/>
      <c r="W202" s="17"/>
      <c r="X202" s="17"/>
    </row>
    <row r="203" customFormat="false" ht="15" hidden="false" customHeight="false" outlineLevel="0" collapsed="false">
      <c r="A203" s="16"/>
      <c r="B203" s="17"/>
      <c r="C203" s="17"/>
      <c r="D203" s="17"/>
      <c r="E203" s="96"/>
      <c r="F203" s="23"/>
      <c r="G203" s="17"/>
      <c r="H203" s="17"/>
      <c r="I203" s="23"/>
      <c r="J203" s="17"/>
      <c r="K203" s="17"/>
      <c r="N203" s="16"/>
      <c r="O203" s="17"/>
      <c r="P203" s="17"/>
      <c r="Q203" s="17"/>
      <c r="R203" s="96"/>
      <c r="S203" s="23"/>
      <c r="T203" s="17"/>
      <c r="U203" s="17"/>
      <c r="V203" s="23"/>
      <c r="W203" s="17"/>
      <c r="X203" s="17"/>
    </row>
    <row r="204" customFormat="false" ht="15" hidden="false" customHeight="false" outlineLevel="0" collapsed="false">
      <c r="A204" s="16"/>
      <c r="B204" s="17"/>
      <c r="C204" s="17"/>
      <c r="D204" s="17"/>
      <c r="E204" s="96"/>
      <c r="F204" s="23"/>
      <c r="G204" s="17"/>
      <c r="H204" s="17"/>
      <c r="I204" s="23"/>
      <c r="J204" s="17"/>
      <c r="K204" s="17"/>
      <c r="N204" s="16"/>
      <c r="O204" s="17"/>
      <c r="P204" s="17"/>
      <c r="Q204" s="17"/>
      <c r="R204" s="96"/>
      <c r="S204" s="23"/>
      <c r="T204" s="17"/>
      <c r="U204" s="17"/>
      <c r="V204" s="23"/>
      <c r="W204" s="17"/>
      <c r="X204" s="17"/>
    </row>
    <row r="205" customFormat="false" ht="15" hidden="false" customHeight="false" outlineLevel="0" collapsed="false">
      <c r="A205" s="16"/>
      <c r="B205" s="17"/>
      <c r="C205" s="17"/>
      <c r="D205" s="17"/>
      <c r="E205" s="96"/>
      <c r="F205" s="23"/>
      <c r="G205" s="17"/>
      <c r="H205" s="17"/>
      <c r="I205" s="23"/>
      <c r="J205" s="17"/>
      <c r="K205" s="17"/>
      <c r="N205" s="16"/>
      <c r="O205" s="17"/>
      <c r="P205" s="17"/>
      <c r="Q205" s="17"/>
      <c r="R205" s="96"/>
      <c r="S205" s="23"/>
      <c r="T205" s="17"/>
      <c r="U205" s="17"/>
      <c r="V205" s="23"/>
      <c r="W205" s="17"/>
      <c r="X205" s="17"/>
    </row>
    <row r="206" customFormat="false" ht="15" hidden="false" customHeight="false" outlineLevel="0" collapsed="false">
      <c r="A206" s="16"/>
      <c r="B206" s="17"/>
      <c r="C206" s="17"/>
      <c r="D206" s="17"/>
      <c r="E206" s="96"/>
      <c r="F206" s="23"/>
      <c r="G206" s="17"/>
      <c r="H206" s="17"/>
      <c r="I206" s="23"/>
      <c r="J206" s="17"/>
      <c r="K206" s="17"/>
      <c r="N206" s="16"/>
      <c r="O206" s="17"/>
      <c r="P206" s="17"/>
      <c r="Q206" s="17"/>
      <c r="R206" s="96"/>
      <c r="S206" s="23"/>
      <c r="T206" s="17"/>
      <c r="U206" s="17"/>
      <c r="V206" s="23"/>
      <c r="W206" s="17"/>
      <c r="X206" s="17"/>
    </row>
    <row r="207" customFormat="false" ht="15" hidden="false" customHeight="false" outlineLevel="0" collapsed="false">
      <c r="A207" s="16"/>
      <c r="B207" s="17"/>
      <c r="C207" s="17"/>
      <c r="D207" s="17"/>
      <c r="E207" s="96"/>
      <c r="F207" s="23"/>
      <c r="G207" s="17"/>
      <c r="H207" s="17"/>
      <c r="I207" s="23"/>
      <c r="J207" s="17"/>
      <c r="K207" s="17"/>
      <c r="N207" s="16"/>
      <c r="O207" s="17"/>
      <c r="P207" s="17"/>
      <c r="Q207" s="17"/>
      <c r="R207" s="96"/>
      <c r="S207" s="23"/>
      <c r="T207" s="17"/>
      <c r="U207" s="17"/>
      <c r="V207" s="23"/>
      <c r="W207" s="17"/>
      <c r="X207" s="17"/>
    </row>
    <row r="208" customFormat="false" ht="15" hidden="false" customHeight="false" outlineLevel="0" collapsed="false">
      <c r="A208" s="86"/>
      <c r="B208" s="17"/>
      <c r="C208" s="17"/>
      <c r="D208" s="17"/>
      <c r="E208" s="96"/>
      <c r="F208" s="23"/>
      <c r="G208" s="17"/>
      <c r="H208" s="17"/>
      <c r="I208" s="23"/>
      <c r="J208" s="17"/>
      <c r="K208" s="17"/>
      <c r="N208" s="86"/>
      <c r="O208" s="17"/>
      <c r="P208" s="17"/>
      <c r="Q208" s="17"/>
      <c r="R208" s="96"/>
      <c r="S208" s="23"/>
      <c r="T208" s="17"/>
      <c r="U208" s="17"/>
      <c r="V208" s="23"/>
      <c r="W208" s="17"/>
      <c r="X208" s="17"/>
    </row>
    <row r="209" customFormat="false" ht="15" hidden="false" customHeight="false" outlineLevel="0" collapsed="false">
      <c r="A209" s="17"/>
      <c r="B209" s="17"/>
      <c r="C209" s="17"/>
      <c r="D209" s="17"/>
      <c r="E209" s="21" t="s">
        <v>13</v>
      </c>
      <c r="F209" s="22" t="n">
        <f aca="false">SUM(F176:F208)</f>
        <v>1557.25</v>
      </c>
      <c r="G209" s="23"/>
      <c r="H209" s="23"/>
      <c r="I209" s="23" t="n">
        <f aca="false">SUM(I176:I208)</f>
        <v>1440</v>
      </c>
      <c r="J209" s="17"/>
      <c r="K209" s="17"/>
      <c r="N209" s="17"/>
      <c r="O209" s="17"/>
      <c r="P209" s="17"/>
      <c r="Q209" s="17"/>
      <c r="R209" s="21" t="s">
        <v>13</v>
      </c>
      <c r="S209" s="22" t="n">
        <f aca="false">SUM(S177:S208)</f>
        <v>230</v>
      </c>
      <c r="T209" s="23"/>
      <c r="U209" s="23"/>
      <c r="V209" s="23" t="n">
        <f aca="false">SUM(V177:V208)</f>
        <v>210</v>
      </c>
      <c r="W209" s="17"/>
      <c r="X209" s="17"/>
    </row>
    <row r="210" customFormat="false" ht="15" hidden="false" customHeight="false" outlineLevel="0" collapsed="false">
      <c r="A210" s="17"/>
      <c r="B210" s="17"/>
      <c r="C210" s="17"/>
      <c r="D210" s="17"/>
      <c r="E210" s="21" t="s">
        <v>16</v>
      </c>
      <c r="F210" s="22" t="n">
        <f aca="false">F209*0.99</f>
        <v>1541.6775</v>
      </c>
      <c r="J210" s="98"/>
      <c r="K210" s="17"/>
      <c r="N210" s="17"/>
      <c r="O210" s="17"/>
      <c r="P210" s="17"/>
      <c r="Q210" s="17"/>
      <c r="R210" s="21" t="s">
        <v>16</v>
      </c>
      <c r="S210" s="22" t="n">
        <f aca="false">S209*0.99</f>
        <v>227.7</v>
      </c>
      <c r="W210" s="98"/>
      <c r="X210" s="17"/>
    </row>
    <row r="211" customFormat="false" ht="15" hidden="false" customHeight="false" outlineLevel="0" collapsed="false">
      <c r="E211" s="26" t="s">
        <v>17</v>
      </c>
      <c r="F211" s="26"/>
      <c r="G211" s="26"/>
      <c r="H211" s="26"/>
      <c r="I211" s="27" t="n">
        <f aca="false">F210-I209</f>
        <v>101.6775</v>
      </c>
      <c r="R211" s="26" t="s">
        <v>17</v>
      </c>
      <c r="S211" s="26"/>
      <c r="T211" s="26"/>
      <c r="U211" s="26"/>
      <c r="V211" s="27" t="n">
        <f aca="false">S210-V209</f>
        <v>17.7</v>
      </c>
    </row>
    <row r="217" customFormat="false" ht="28.5" hidden="false" customHeight="false" outlineLevel="0" collapsed="false">
      <c r="B217" s="91"/>
      <c r="C217" s="91" t="s">
        <v>102</v>
      </c>
      <c r="D217" s="91"/>
      <c r="O217" s="91"/>
      <c r="P217" s="91" t="s">
        <v>203</v>
      </c>
      <c r="Q217" s="91"/>
    </row>
    <row r="218" customFormat="false" ht="15" hidden="false" customHeight="false" outlineLevel="0" collapsed="false">
      <c r="A218" s="5" t="s">
        <v>228</v>
      </c>
      <c r="B218" s="5" t="s">
        <v>3</v>
      </c>
      <c r="C218" s="5" t="s">
        <v>107</v>
      </c>
      <c r="D218" s="5" t="s">
        <v>6</v>
      </c>
      <c r="E218" s="5" t="s">
        <v>229</v>
      </c>
      <c r="F218" s="5" t="s">
        <v>8</v>
      </c>
      <c r="G218" s="5" t="s">
        <v>4</v>
      </c>
      <c r="H218" s="5"/>
      <c r="I218" s="5" t="s">
        <v>108</v>
      </c>
      <c r="J218" s="92"/>
      <c r="K218" s="5" t="s">
        <v>11</v>
      </c>
      <c r="N218" s="5" t="s">
        <v>228</v>
      </c>
      <c r="O218" s="5" t="s">
        <v>3</v>
      </c>
      <c r="P218" s="5" t="s">
        <v>107</v>
      </c>
      <c r="Q218" s="5" t="s">
        <v>6</v>
      </c>
      <c r="R218" s="5" t="s">
        <v>229</v>
      </c>
      <c r="S218" s="5" t="s">
        <v>8</v>
      </c>
      <c r="T218" s="5" t="s">
        <v>4</v>
      </c>
      <c r="U218" s="5"/>
      <c r="V218" s="5" t="s">
        <v>108</v>
      </c>
      <c r="W218" s="92"/>
      <c r="X218" s="5" t="s">
        <v>11</v>
      </c>
    </row>
    <row r="219" customFormat="false" ht="15" hidden="false" customHeight="false" outlineLevel="0" collapsed="false">
      <c r="A219" s="16" t="n">
        <v>45233</v>
      </c>
      <c r="B219" s="17" t="s">
        <v>164</v>
      </c>
      <c r="C219" s="17" t="s">
        <v>238</v>
      </c>
      <c r="D219" s="17" t="s">
        <v>241</v>
      </c>
      <c r="E219" s="93" t="n">
        <v>30338324</v>
      </c>
      <c r="F219" s="23" t="n">
        <v>230</v>
      </c>
      <c r="G219" s="17" t="s">
        <v>58</v>
      </c>
      <c r="H219" s="17"/>
      <c r="I219" s="23" t="n">
        <v>210</v>
      </c>
      <c r="J219" s="17"/>
      <c r="K219" s="79" t="n">
        <v>767</v>
      </c>
      <c r="N219" s="16" t="n">
        <v>45261</v>
      </c>
      <c r="O219" s="17" t="s">
        <v>90</v>
      </c>
      <c r="P219" s="17" t="s">
        <v>238</v>
      </c>
      <c r="Q219" s="17" t="s">
        <v>88</v>
      </c>
      <c r="R219" s="93" t="n">
        <v>30339966</v>
      </c>
      <c r="S219" s="23" t="n">
        <v>230</v>
      </c>
      <c r="T219" s="17" t="s">
        <v>41</v>
      </c>
      <c r="U219" s="17"/>
      <c r="V219" s="23" t="n">
        <v>210</v>
      </c>
      <c r="W219" s="17"/>
      <c r="X219" s="105" t="n">
        <v>799</v>
      </c>
    </row>
    <row r="220" customFormat="false" ht="15" hidden="false" customHeight="false" outlineLevel="0" collapsed="false">
      <c r="A220" s="16" t="n">
        <v>45233</v>
      </c>
      <c r="B220" s="17" t="s">
        <v>90</v>
      </c>
      <c r="C220" s="17" t="s">
        <v>238</v>
      </c>
      <c r="D220" s="17" t="s">
        <v>241</v>
      </c>
      <c r="E220" s="93" t="n">
        <v>30338325</v>
      </c>
      <c r="F220" s="23" t="n">
        <v>230</v>
      </c>
      <c r="G220" s="17" t="s">
        <v>207</v>
      </c>
      <c r="H220" s="17"/>
      <c r="I220" s="23" t="n">
        <v>210</v>
      </c>
      <c r="J220" s="17"/>
      <c r="K220" s="79" t="n">
        <v>767</v>
      </c>
      <c r="N220" s="16" t="n">
        <v>45261</v>
      </c>
      <c r="O220" s="17" t="s">
        <v>104</v>
      </c>
      <c r="P220" s="17" t="s">
        <v>238</v>
      </c>
      <c r="Q220" s="17" t="s">
        <v>88</v>
      </c>
      <c r="R220" s="93" t="n">
        <v>30339967</v>
      </c>
      <c r="S220" s="23" t="n">
        <v>230</v>
      </c>
      <c r="T220" s="17" t="s">
        <v>33</v>
      </c>
      <c r="U220" s="17"/>
      <c r="V220" s="23" t="n">
        <v>210</v>
      </c>
      <c r="W220" s="17"/>
      <c r="X220" s="105" t="n">
        <v>799</v>
      </c>
    </row>
    <row r="221" customFormat="false" ht="15" hidden="false" customHeight="false" outlineLevel="0" collapsed="false">
      <c r="A221" s="16" t="n">
        <v>45233</v>
      </c>
      <c r="B221" s="17" t="s">
        <v>116</v>
      </c>
      <c r="C221" s="17" t="s">
        <v>238</v>
      </c>
      <c r="D221" s="17" t="s">
        <v>241</v>
      </c>
      <c r="E221" s="93" t="n">
        <v>30338323</v>
      </c>
      <c r="F221" s="23" t="n">
        <v>230</v>
      </c>
      <c r="G221" s="17" t="s">
        <v>31</v>
      </c>
      <c r="H221" s="17"/>
      <c r="I221" s="23" t="n">
        <v>210</v>
      </c>
      <c r="J221" s="17"/>
      <c r="K221" s="79" t="n">
        <v>767</v>
      </c>
      <c r="N221" s="16" t="n">
        <v>45275</v>
      </c>
      <c r="O221" s="17" t="s">
        <v>164</v>
      </c>
      <c r="P221" s="17" t="s">
        <v>238</v>
      </c>
      <c r="Q221" s="17" t="s">
        <v>88</v>
      </c>
      <c r="R221" s="96" t="n">
        <v>30340733</v>
      </c>
      <c r="S221" s="23" t="n">
        <v>230</v>
      </c>
      <c r="T221" s="17" t="s">
        <v>242</v>
      </c>
      <c r="U221" s="17"/>
      <c r="V221" s="23" t="n">
        <v>210</v>
      </c>
      <c r="W221" s="17"/>
      <c r="X221" s="17"/>
    </row>
    <row r="222" customFormat="false" ht="15" hidden="false" customHeight="false" outlineLevel="0" collapsed="false">
      <c r="A222" s="16" t="n">
        <v>45240</v>
      </c>
      <c r="B222" s="17" t="s">
        <v>243</v>
      </c>
      <c r="C222" s="17" t="s">
        <v>238</v>
      </c>
      <c r="D222" s="17" t="s">
        <v>241</v>
      </c>
      <c r="E222" s="93" t="n">
        <v>30338560</v>
      </c>
      <c r="F222" s="23" t="n">
        <v>230</v>
      </c>
      <c r="G222" s="17" t="s">
        <v>50</v>
      </c>
      <c r="H222" s="17"/>
      <c r="I222" s="23" t="n">
        <v>210</v>
      </c>
      <c r="J222" s="17"/>
      <c r="K222" s="79" t="n">
        <v>767</v>
      </c>
      <c r="N222" s="106" t="s">
        <v>224</v>
      </c>
      <c r="O222" s="17" t="s">
        <v>150</v>
      </c>
      <c r="P222" s="17" t="s">
        <v>238</v>
      </c>
      <c r="Q222" s="17" t="s">
        <v>88</v>
      </c>
      <c r="R222" s="96"/>
      <c r="S222" s="23" t="n">
        <v>230</v>
      </c>
      <c r="T222" s="17" t="s">
        <v>24</v>
      </c>
      <c r="U222" s="17"/>
      <c r="V222" s="23" t="n">
        <v>210</v>
      </c>
      <c r="W222" s="17"/>
      <c r="X222" s="17"/>
    </row>
    <row r="223" customFormat="false" ht="15" hidden="false" customHeight="false" outlineLevel="0" collapsed="false">
      <c r="A223" s="16" t="n">
        <v>45240</v>
      </c>
      <c r="B223" s="17" t="s">
        <v>90</v>
      </c>
      <c r="C223" s="17" t="s">
        <v>238</v>
      </c>
      <c r="D223" s="17" t="s">
        <v>241</v>
      </c>
      <c r="E223" s="93" t="n">
        <v>30338711</v>
      </c>
      <c r="F223" s="23" t="n">
        <v>230</v>
      </c>
      <c r="G223" s="17" t="s">
        <v>55</v>
      </c>
      <c r="H223" s="17"/>
      <c r="I223" s="23" t="n">
        <v>210</v>
      </c>
      <c r="J223" s="17"/>
      <c r="K223" s="79" t="n">
        <v>767</v>
      </c>
      <c r="N223" s="16" t="s">
        <v>224</v>
      </c>
      <c r="O223" s="17" t="s">
        <v>116</v>
      </c>
      <c r="P223" s="17" t="s">
        <v>238</v>
      </c>
      <c r="Q223" s="17" t="s">
        <v>88</v>
      </c>
      <c r="R223" s="96"/>
      <c r="S223" s="23" t="n">
        <v>230</v>
      </c>
      <c r="T223" s="17" t="s">
        <v>31</v>
      </c>
      <c r="U223" s="17"/>
      <c r="V223" s="23" t="n">
        <v>210</v>
      </c>
      <c r="W223" s="17"/>
      <c r="X223" s="17"/>
    </row>
    <row r="224" customFormat="false" ht="15" hidden="false" customHeight="false" outlineLevel="0" collapsed="false">
      <c r="A224" s="16" t="n">
        <v>45254</v>
      </c>
      <c r="B224" s="17" t="s">
        <v>121</v>
      </c>
      <c r="C224" s="17" t="s">
        <v>238</v>
      </c>
      <c r="D224" s="17" t="s">
        <v>241</v>
      </c>
      <c r="E224" s="93" t="n">
        <v>30339557</v>
      </c>
      <c r="F224" s="23" t="n">
        <v>230</v>
      </c>
      <c r="G224" s="17" t="s">
        <v>50</v>
      </c>
      <c r="H224" s="17"/>
      <c r="I224" s="23" t="n">
        <v>210</v>
      </c>
      <c r="J224" s="17"/>
      <c r="K224" s="17" t="n">
        <v>799</v>
      </c>
      <c r="N224" s="16" t="s">
        <v>220</v>
      </c>
      <c r="O224" s="17" t="s">
        <v>115</v>
      </c>
      <c r="P224" s="17" t="s">
        <v>238</v>
      </c>
      <c r="Q224" s="17" t="s">
        <v>88</v>
      </c>
      <c r="R224" s="96"/>
      <c r="S224" s="23" t="n">
        <v>230</v>
      </c>
      <c r="T224" s="17" t="s">
        <v>45</v>
      </c>
      <c r="U224" s="17"/>
      <c r="V224" s="23" t="n">
        <v>210</v>
      </c>
      <c r="W224" s="17"/>
      <c r="X224" s="17"/>
    </row>
    <row r="225" customFormat="false" ht="15" hidden="false" customHeight="false" outlineLevel="0" collapsed="false">
      <c r="A225" s="16"/>
      <c r="B225" s="17"/>
      <c r="C225" s="17"/>
      <c r="D225" s="17"/>
      <c r="E225" s="96"/>
      <c r="F225" s="23"/>
      <c r="G225" s="17"/>
      <c r="H225" s="17"/>
      <c r="I225" s="23"/>
      <c r="J225" s="17"/>
      <c r="K225" s="17"/>
      <c r="N225" s="16"/>
      <c r="O225" s="17"/>
      <c r="P225" s="17"/>
      <c r="Q225" s="17"/>
      <c r="R225" s="96"/>
      <c r="S225" s="23"/>
      <c r="T225" s="17"/>
      <c r="U225" s="17"/>
      <c r="V225" s="23"/>
      <c r="W225" s="17"/>
      <c r="X225" s="17"/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23"/>
      <c r="G226" s="17"/>
      <c r="H226" s="17"/>
      <c r="I226" s="23"/>
      <c r="J226" s="17"/>
      <c r="K226" s="17"/>
      <c r="N226" s="16"/>
      <c r="O226" s="17"/>
      <c r="P226" s="17"/>
      <c r="Q226" s="17"/>
      <c r="R226" s="96"/>
      <c r="S226" s="23"/>
      <c r="T226" s="17"/>
      <c r="U226" s="17"/>
      <c r="V226" s="23"/>
      <c r="W226" s="17"/>
      <c r="X226" s="17"/>
    </row>
    <row r="227" customFormat="false" ht="15" hidden="false" customHeight="false" outlineLevel="0" collapsed="false">
      <c r="A227" s="16"/>
      <c r="B227" s="17"/>
      <c r="C227" s="17"/>
      <c r="D227" s="17"/>
      <c r="E227" s="96"/>
      <c r="F227" s="23"/>
      <c r="G227" s="17"/>
      <c r="H227" s="17"/>
      <c r="I227" s="23"/>
      <c r="J227" s="17"/>
      <c r="K227" s="17"/>
      <c r="N227" s="16"/>
      <c r="O227" s="17"/>
      <c r="P227" s="17"/>
      <c r="Q227" s="17"/>
      <c r="R227" s="96"/>
      <c r="S227" s="23"/>
      <c r="T227" s="17"/>
      <c r="U227" s="17"/>
      <c r="V227" s="23"/>
      <c r="W227" s="17"/>
      <c r="X227" s="17"/>
    </row>
    <row r="228" customFormat="false" ht="15" hidden="false" customHeight="false" outlineLevel="0" collapsed="false">
      <c r="A228" s="16"/>
      <c r="B228" s="17"/>
      <c r="C228" s="17"/>
      <c r="D228" s="17"/>
      <c r="E228" s="96"/>
      <c r="F228" s="23"/>
      <c r="G228" s="17"/>
      <c r="H228" s="17"/>
      <c r="I228" s="23"/>
      <c r="J228" s="17"/>
      <c r="K228" s="17"/>
      <c r="N228" s="16"/>
      <c r="O228" s="17"/>
      <c r="P228" s="17"/>
      <c r="Q228" s="17"/>
      <c r="R228" s="96"/>
      <c r="S228" s="23"/>
      <c r="T228" s="17"/>
      <c r="U228" s="17"/>
      <c r="V228" s="23"/>
      <c r="W228" s="17"/>
      <c r="X228" s="17"/>
    </row>
    <row r="229" customFormat="false" ht="15" hidden="false" customHeight="false" outlineLevel="0" collapsed="false">
      <c r="A229" s="16"/>
      <c r="B229" s="17"/>
      <c r="C229" s="17"/>
      <c r="D229" s="17"/>
      <c r="E229" s="96"/>
      <c r="F229" s="23"/>
      <c r="G229" s="17"/>
      <c r="H229" s="17"/>
      <c r="I229" s="23"/>
      <c r="J229" s="17"/>
      <c r="K229" s="17"/>
      <c r="N229" s="16"/>
      <c r="O229" s="17"/>
      <c r="P229" s="17"/>
      <c r="Q229" s="17"/>
      <c r="R229" s="96"/>
      <c r="S229" s="23"/>
      <c r="T229" s="17"/>
      <c r="U229" s="17"/>
      <c r="V229" s="23"/>
      <c r="W229" s="17"/>
      <c r="X229" s="17"/>
    </row>
    <row r="230" customFormat="false" ht="15" hidden="false" customHeight="false" outlineLevel="0" collapsed="false">
      <c r="A230" s="16"/>
      <c r="B230" s="17"/>
      <c r="C230" s="17"/>
      <c r="D230" s="17"/>
      <c r="E230" s="96"/>
      <c r="F230" s="23"/>
      <c r="G230" s="17"/>
      <c r="H230" s="17"/>
      <c r="I230" s="23"/>
      <c r="J230" s="17"/>
      <c r="K230" s="17"/>
      <c r="N230" s="16"/>
      <c r="O230" s="17"/>
      <c r="P230" s="17"/>
      <c r="Q230" s="17"/>
      <c r="R230" s="96"/>
      <c r="S230" s="23"/>
      <c r="T230" s="17"/>
      <c r="U230" s="17"/>
      <c r="V230" s="23"/>
      <c r="W230" s="17"/>
      <c r="X230" s="17"/>
    </row>
    <row r="231" customFormat="false" ht="15" hidden="false" customHeight="false" outlineLevel="0" collapsed="false">
      <c r="A231" s="16"/>
      <c r="B231" s="17"/>
      <c r="C231" s="17"/>
      <c r="D231" s="17"/>
      <c r="E231" s="96"/>
      <c r="F231" s="23"/>
      <c r="G231" s="17"/>
      <c r="H231" s="17"/>
      <c r="I231" s="23"/>
      <c r="J231" s="17"/>
      <c r="K231" s="17"/>
      <c r="N231" s="16"/>
      <c r="O231" s="17"/>
      <c r="P231" s="17"/>
      <c r="Q231" s="17"/>
      <c r="R231" s="96"/>
      <c r="S231" s="23"/>
      <c r="T231" s="17"/>
      <c r="U231" s="17"/>
      <c r="V231" s="23"/>
      <c r="W231" s="17"/>
      <c r="X231" s="17"/>
    </row>
    <row r="232" customFormat="false" ht="15" hidden="false" customHeight="false" outlineLevel="0" collapsed="false">
      <c r="A232" s="16"/>
      <c r="B232" s="17"/>
      <c r="C232" s="17"/>
      <c r="D232" s="17"/>
      <c r="E232" s="96"/>
      <c r="F232" s="23"/>
      <c r="G232" s="17"/>
      <c r="H232" s="17"/>
      <c r="I232" s="23"/>
      <c r="J232" s="17"/>
      <c r="K232" s="17"/>
      <c r="N232" s="16"/>
      <c r="O232" s="17"/>
      <c r="P232" s="17"/>
      <c r="Q232" s="17"/>
      <c r="R232" s="96"/>
      <c r="S232" s="23"/>
      <c r="T232" s="17"/>
      <c r="U232" s="17"/>
      <c r="V232" s="23"/>
      <c r="W232" s="17"/>
      <c r="X232" s="17"/>
    </row>
    <row r="233" customFormat="false" ht="15" hidden="false" customHeight="false" outlineLevel="0" collapsed="false">
      <c r="A233" s="16"/>
      <c r="B233" s="17"/>
      <c r="C233" s="17"/>
      <c r="D233" s="17"/>
      <c r="E233" s="96"/>
      <c r="F233" s="23"/>
      <c r="G233" s="17"/>
      <c r="H233" s="17"/>
      <c r="I233" s="23"/>
      <c r="J233" s="17"/>
      <c r="K233" s="17"/>
      <c r="N233" s="16"/>
      <c r="O233" s="17"/>
      <c r="P233" s="17"/>
      <c r="Q233" s="17"/>
      <c r="R233" s="96"/>
      <c r="S233" s="23"/>
      <c r="T233" s="17"/>
      <c r="U233" s="17"/>
      <c r="V233" s="23"/>
      <c r="W233" s="17"/>
      <c r="X233" s="17"/>
    </row>
    <row r="234" customFormat="false" ht="15" hidden="false" customHeight="false" outlineLevel="0" collapsed="false">
      <c r="A234" s="16"/>
      <c r="B234" s="17"/>
      <c r="C234" s="17"/>
      <c r="D234" s="17"/>
      <c r="E234" s="96"/>
      <c r="F234" s="23"/>
      <c r="G234" s="17"/>
      <c r="H234" s="17"/>
      <c r="I234" s="23"/>
      <c r="J234" s="17"/>
      <c r="K234" s="17"/>
      <c r="N234" s="16"/>
      <c r="O234" s="17"/>
      <c r="P234" s="17"/>
      <c r="Q234" s="17"/>
      <c r="R234" s="96"/>
      <c r="S234" s="23"/>
      <c r="T234" s="17"/>
      <c r="U234" s="17"/>
      <c r="V234" s="23"/>
      <c r="W234" s="17"/>
      <c r="X234" s="17"/>
    </row>
    <row r="235" customFormat="false" ht="15" hidden="false" customHeight="false" outlineLevel="0" collapsed="false">
      <c r="A235" s="16"/>
      <c r="B235" s="17"/>
      <c r="C235" s="17"/>
      <c r="D235" s="17"/>
      <c r="E235" s="96"/>
      <c r="F235" s="23"/>
      <c r="G235" s="17"/>
      <c r="H235" s="17"/>
      <c r="I235" s="23"/>
      <c r="J235" s="17"/>
      <c r="K235" s="17"/>
      <c r="N235" s="16"/>
      <c r="O235" s="17"/>
      <c r="P235" s="17"/>
      <c r="Q235" s="17"/>
      <c r="R235" s="96"/>
      <c r="S235" s="23"/>
      <c r="T235" s="17"/>
      <c r="U235" s="17"/>
      <c r="V235" s="23"/>
      <c r="W235" s="17"/>
      <c r="X235" s="17"/>
    </row>
    <row r="236" customFormat="false" ht="15" hidden="false" customHeight="false" outlineLevel="0" collapsed="false">
      <c r="A236" s="16"/>
      <c r="B236" s="17"/>
      <c r="C236" s="17"/>
      <c r="D236" s="17"/>
      <c r="E236" s="96"/>
      <c r="F236" s="23"/>
      <c r="G236" s="17"/>
      <c r="H236" s="17"/>
      <c r="I236" s="23"/>
      <c r="J236" s="17"/>
      <c r="K236" s="17"/>
      <c r="N236" s="16"/>
      <c r="O236" s="17"/>
      <c r="P236" s="17"/>
      <c r="Q236" s="17"/>
      <c r="R236" s="96"/>
      <c r="S236" s="23"/>
      <c r="T236" s="17"/>
      <c r="U236" s="17"/>
      <c r="V236" s="23"/>
      <c r="W236" s="17"/>
      <c r="X236" s="17"/>
    </row>
    <row r="237" customFormat="false" ht="15" hidden="false" customHeight="false" outlineLevel="0" collapsed="false">
      <c r="A237" s="16"/>
      <c r="B237" s="17"/>
      <c r="C237" s="17"/>
      <c r="D237" s="17"/>
      <c r="E237" s="96"/>
      <c r="F237" s="23"/>
      <c r="G237" s="17"/>
      <c r="H237" s="17"/>
      <c r="I237" s="23"/>
      <c r="J237" s="17"/>
      <c r="K237" s="17"/>
      <c r="N237" s="16"/>
      <c r="O237" s="17"/>
      <c r="P237" s="17"/>
      <c r="Q237" s="17"/>
      <c r="R237" s="96"/>
      <c r="S237" s="23"/>
      <c r="T237" s="17"/>
      <c r="U237" s="17"/>
      <c r="V237" s="23"/>
      <c r="W237" s="17"/>
      <c r="X237" s="17"/>
    </row>
    <row r="238" customFormat="false" ht="15" hidden="false" customHeight="false" outlineLevel="0" collapsed="false">
      <c r="A238" s="16"/>
      <c r="B238" s="17"/>
      <c r="C238" s="17"/>
      <c r="D238" s="17"/>
      <c r="E238" s="96"/>
      <c r="F238" s="23"/>
      <c r="G238" s="17"/>
      <c r="H238" s="17"/>
      <c r="I238" s="23"/>
      <c r="J238" s="17"/>
      <c r="K238" s="17"/>
      <c r="N238" s="16"/>
      <c r="O238" s="17"/>
      <c r="P238" s="17"/>
      <c r="Q238" s="17"/>
      <c r="R238" s="96"/>
      <c r="S238" s="23"/>
      <c r="T238" s="17"/>
      <c r="U238" s="17"/>
      <c r="V238" s="23"/>
      <c r="W238" s="17"/>
      <c r="X238" s="17"/>
    </row>
    <row r="239" customFormat="false" ht="15" hidden="false" customHeight="false" outlineLevel="0" collapsed="false">
      <c r="A239" s="16"/>
      <c r="B239" s="17"/>
      <c r="C239" s="17"/>
      <c r="D239" s="17"/>
      <c r="E239" s="96"/>
      <c r="F239" s="23"/>
      <c r="G239" s="17"/>
      <c r="H239" s="17"/>
      <c r="I239" s="23"/>
      <c r="J239" s="17"/>
      <c r="K239" s="17"/>
      <c r="N239" s="16"/>
      <c r="O239" s="17"/>
      <c r="P239" s="17"/>
      <c r="Q239" s="17"/>
      <c r="R239" s="96"/>
      <c r="S239" s="23"/>
      <c r="T239" s="17"/>
      <c r="U239" s="17"/>
      <c r="V239" s="23"/>
      <c r="W239" s="17"/>
      <c r="X239" s="17"/>
    </row>
    <row r="240" customFormat="false" ht="15" hidden="false" customHeight="false" outlineLevel="0" collapsed="false">
      <c r="A240" s="16"/>
      <c r="B240" s="17"/>
      <c r="C240" s="17"/>
      <c r="D240" s="17"/>
      <c r="E240" s="96"/>
      <c r="F240" s="23"/>
      <c r="G240" s="17"/>
      <c r="H240" s="17"/>
      <c r="I240" s="23"/>
      <c r="J240" s="17"/>
      <c r="K240" s="17"/>
      <c r="N240" s="16"/>
      <c r="O240" s="17"/>
      <c r="P240" s="17"/>
      <c r="Q240" s="17"/>
      <c r="R240" s="96"/>
      <c r="S240" s="23"/>
      <c r="T240" s="17"/>
      <c r="U240" s="17"/>
      <c r="V240" s="23"/>
      <c r="W240" s="17"/>
      <c r="X240" s="17"/>
    </row>
    <row r="241" customFormat="false" ht="15" hidden="false" customHeight="false" outlineLevel="0" collapsed="false">
      <c r="A241" s="16"/>
      <c r="B241" s="17"/>
      <c r="C241" s="17"/>
      <c r="D241" s="17"/>
      <c r="E241" s="96"/>
      <c r="F241" s="23"/>
      <c r="G241" s="17"/>
      <c r="H241" s="17"/>
      <c r="I241" s="23"/>
      <c r="J241" s="17"/>
      <c r="K241" s="17"/>
      <c r="N241" s="16"/>
      <c r="O241" s="17"/>
      <c r="P241" s="17"/>
      <c r="Q241" s="17"/>
      <c r="R241" s="96"/>
      <c r="S241" s="23"/>
      <c r="T241" s="17"/>
      <c r="U241" s="17"/>
      <c r="V241" s="23"/>
      <c r="W241" s="17"/>
      <c r="X241" s="17"/>
    </row>
    <row r="242" customFormat="false" ht="15" hidden="false" customHeight="false" outlineLevel="0" collapsed="false">
      <c r="A242" s="16"/>
      <c r="B242" s="17"/>
      <c r="C242" s="17"/>
      <c r="D242" s="17"/>
      <c r="E242" s="96"/>
      <c r="F242" s="23"/>
      <c r="G242" s="17"/>
      <c r="H242" s="17"/>
      <c r="I242" s="23"/>
      <c r="J242" s="17"/>
      <c r="K242" s="17"/>
      <c r="N242" s="16"/>
      <c r="O242" s="17"/>
      <c r="P242" s="17"/>
      <c r="Q242" s="17"/>
      <c r="R242" s="96"/>
      <c r="S242" s="23"/>
      <c r="T242" s="17"/>
      <c r="U242" s="17"/>
      <c r="V242" s="23"/>
      <c r="W242" s="17"/>
      <c r="X242" s="17"/>
    </row>
    <row r="243" customFormat="false" ht="15" hidden="false" customHeight="false" outlineLevel="0" collapsed="false">
      <c r="A243" s="16"/>
      <c r="B243" s="17"/>
      <c r="C243" s="17"/>
      <c r="D243" s="17"/>
      <c r="E243" s="96"/>
      <c r="F243" s="23"/>
      <c r="G243" s="17"/>
      <c r="H243" s="17"/>
      <c r="I243" s="23"/>
      <c r="J243" s="17"/>
      <c r="K243" s="17"/>
      <c r="N243" s="16"/>
      <c r="O243" s="17"/>
      <c r="P243" s="17"/>
      <c r="Q243" s="17"/>
      <c r="R243" s="96"/>
      <c r="S243" s="23"/>
      <c r="T243" s="17"/>
      <c r="U243" s="17"/>
      <c r="V243" s="23"/>
      <c r="W243" s="17"/>
      <c r="X243" s="17"/>
    </row>
    <row r="244" customFormat="false" ht="15" hidden="false" customHeight="false" outlineLevel="0" collapsed="false">
      <c r="A244" s="16"/>
      <c r="B244" s="17"/>
      <c r="C244" s="17"/>
      <c r="D244" s="17"/>
      <c r="E244" s="96"/>
      <c r="F244" s="23"/>
      <c r="G244" s="17"/>
      <c r="H244" s="17"/>
      <c r="I244" s="23"/>
      <c r="J244" s="17"/>
      <c r="K244" s="17"/>
      <c r="N244" s="16"/>
      <c r="O244" s="17"/>
      <c r="P244" s="17"/>
      <c r="Q244" s="17"/>
      <c r="R244" s="96"/>
      <c r="S244" s="23"/>
      <c r="T244" s="17"/>
      <c r="U244" s="17"/>
      <c r="V244" s="23"/>
      <c r="W244" s="17"/>
      <c r="X244" s="17"/>
    </row>
    <row r="245" customFormat="false" ht="15" hidden="false" customHeight="false" outlineLevel="0" collapsed="false">
      <c r="A245" s="16"/>
      <c r="B245" s="17"/>
      <c r="C245" s="17"/>
      <c r="D245" s="17"/>
      <c r="E245" s="96"/>
      <c r="F245" s="23"/>
      <c r="G245" s="17"/>
      <c r="H245" s="17"/>
      <c r="I245" s="23"/>
      <c r="J245" s="17"/>
      <c r="K245" s="17"/>
      <c r="N245" s="16"/>
      <c r="O245" s="17"/>
      <c r="P245" s="17"/>
      <c r="Q245" s="17"/>
      <c r="R245" s="96"/>
      <c r="S245" s="23"/>
      <c r="T245" s="17"/>
      <c r="U245" s="17"/>
      <c r="V245" s="23"/>
      <c r="W245" s="17"/>
      <c r="X245" s="17"/>
    </row>
    <row r="246" customFormat="false" ht="15" hidden="false" customHeight="false" outlineLevel="0" collapsed="false">
      <c r="A246" s="16"/>
      <c r="B246" s="17"/>
      <c r="C246" s="17"/>
      <c r="D246" s="17"/>
      <c r="E246" s="96"/>
      <c r="F246" s="23"/>
      <c r="G246" s="17"/>
      <c r="H246" s="17"/>
      <c r="I246" s="23"/>
      <c r="J246" s="17"/>
      <c r="K246" s="17"/>
      <c r="N246" s="16"/>
      <c r="O246" s="17"/>
      <c r="P246" s="17"/>
      <c r="Q246" s="17"/>
      <c r="R246" s="96"/>
      <c r="S246" s="23"/>
      <c r="T246" s="17"/>
      <c r="U246" s="17"/>
      <c r="V246" s="23"/>
      <c r="W246" s="17"/>
      <c r="X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23"/>
      <c r="G247" s="17"/>
      <c r="H247" s="17"/>
      <c r="I247" s="23"/>
      <c r="J247" s="17"/>
      <c r="K247" s="17"/>
      <c r="N247" s="16"/>
      <c r="O247" s="17"/>
      <c r="P247" s="17"/>
      <c r="Q247" s="17"/>
      <c r="R247" s="96"/>
      <c r="S247" s="23"/>
      <c r="T247" s="17"/>
      <c r="U247" s="17"/>
      <c r="V247" s="23"/>
      <c r="W247" s="17"/>
      <c r="X247" s="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23"/>
      <c r="G248" s="17"/>
      <c r="H248" s="17"/>
      <c r="I248" s="23"/>
      <c r="J248" s="17"/>
      <c r="K248" s="17"/>
      <c r="N248" s="16"/>
      <c r="O248" s="17"/>
      <c r="P248" s="17"/>
      <c r="Q248" s="17"/>
      <c r="R248" s="96"/>
      <c r="S248" s="23"/>
      <c r="T248" s="17"/>
      <c r="U248" s="17"/>
      <c r="V248" s="23"/>
      <c r="W248" s="17"/>
      <c r="X248" s="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23"/>
      <c r="G249" s="17"/>
      <c r="H249" s="17"/>
      <c r="I249" s="23"/>
      <c r="J249" s="17"/>
      <c r="K249" s="17"/>
      <c r="N249" s="16"/>
      <c r="O249" s="17"/>
      <c r="P249" s="17"/>
      <c r="Q249" s="17"/>
      <c r="R249" s="96"/>
      <c r="S249" s="23"/>
      <c r="T249" s="17"/>
      <c r="U249" s="17"/>
      <c r="V249" s="23"/>
      <c r="W249" s="17"/>
      <c r="X249" s="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23"/>
      <c r="G250" s="17"/>
      <c r="H250" s="17"/>
      <c r="I250" s="23"/>
      <c r="J250" s="17"/>
      <c r="K250" s="17"/>
      <c r="N250" s="16"/>
      <c r="O250" s="17"/>
      <c r="P250" s="17"/>
      <c r="Q250" s="17"/>
      <c r="R250" s="96"/>
      <c r="S250" s="23"/>
      <c r="T250" s="17"/>
      <c r="U250" s="17"/>
      <c r="V250" s="23"/>
      <c r="W250" s="17"/>
      <c r="X250" s="17"/>
    </row>
    <row r="251" customFormat="false" ht="15" hidden="false" customHeight="false" outlineLevel="0" collapsed="false">
      <c r="A251" s="86"/>
      <c r="B251" s="17"/>
      <c r="C251" s="17"/>
      <c r="D251" s="17"/>
      <c r="E251" s="96"/>
      <c r="F251" s="23"/>
      <c r="G251" s="17"/>
      <c r="H251" s="17"/>
      <c r="I251" s="23"/>
      <c r="J251" s="17"/>
      <c r="K251" s="17"/>
      <c r="N251" s="86"/>
      <c r="O251" s="17"/>
      <c r="P251" s="17"/>
      <c r="Q251" s="17"/>
      <c r="R251" s="96"/>
      <c r="S251" s="23"/>
      <c r="T251" s="17"/>
      <c r="U251" s="17"/>
      <c r="V251" s="23"/>
      <c r="W251" s="17"/>
      <c r="X251" s="17"/>
    </row>
    <row r="252" customFormat="false" ht="15" hidden="false" customHeight="false" outlineLevel="0" collapsed="false">
      <c r="A252" s="17"/>
      <c r="B252" s="17"/>
      <c r="C252" s="17"/>
      <c r="D252" s="17"/>
      <c r="E252" s="21" t="s">
        <v>13</v>
      </c>
      <c r="F252" s="22" t="n">
        <f aca="false">SUM(F219:F251)</f>
        <v>1380</v>
      </c>
      <c r="G252" s="23"/>
      <c r="H252" s="23"/>
      <c r="I252" s="23" t="n">
        <f aca="false">SUM(I219:I251)</f>
        <v>1260</v>
      </c>
      <c r="J252" s="17"/>
      <c r="K252" s="17"/>
      <c r="N252" s="17"/>
      <c r="O252" s="17"/>
      <c r="P252" s="17"/>
      <c r="Q252" s="17"/>
      <c r="R252" s="21" t="s">
        <v>13</v>
      </c>
      <c r="S252" s="22" t="n">
        <f aca="false">SUM(S219:S251)</f>
        <v>1380</v>
      </c>
      <c r="T252" s="23"/>
      <c r="U252" s="23"/>
      <c r="V252" s="23" t="n">
        <f aca="false">SUM(V219:V251)</f>
        <v>1260</v>
      </c>
      <c r="W252" s="17"/>
      <c r="X252" s="17"/>
    </row>
    <row r="253" customFormat="false" ht="15" hidden="false" customHeight="false" outlineLevel="0" collapsed="false">
      <c r="A253" s="17"/>
      <c r="B253" s="17"/>
      <c r="C253" s="17"/>
      <c r="D253" s="17"/>
      <c r="E253" s="21" t="s">
        <v>16</v>
      </c>
      <c r="F253" s="22" t="n">
        <f aca="false">F252*0.99</f>
        <v>1366.2</v>
      </c>
      <c r="J253" s="98"/>
      <c r="K253" s="17"/>
      <c r="N253" s="17"/>
      <c r="O253" s="17"/>
      <c r="P253" s="17"/>
      <c r="Q253" s="17"/>
      <c r="R253" s="21" t="s">
        <v>16</v>
      </c>
      <c r="S253" s="22" t="n">
        <f aca="false">S252*0.99</f>
        <v>1366.2</v>
      </c>
      <c r="W253" s="98"/>
      <c r="X253" s="17"/>
    </row>
    <row r="254" customFormat="false" ht="15" hidden="false" customHeight="false" outlineLevel="0" collapsed="false">
      <c r="E254" s="26" t="s">
        <v>17</v>
      </c>
      <c r="F254" s="26"/>
      <c r="G254" s="26"/>
      <c r="H254" s="26"/>
      <c r="I254" s="27" t="n">
        <f aca="false">F253-I252</f>
        <v>106.2</v>
      </c>
      <c r="R254" s="26" t="s">
        <v>17</v>
      </c>
      <c r="S254" s="26"/>
      <c r="T254" s="26"/>
      <c r="U254" s="26"/>
      <c r="V254" s="27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23" t="s">
        <v>892</v>
      </c>
      <c r="H1" s="323"/>
      <c r="I1" s="323"/>
      <c r="J1" s="323"/>
    </row>
    <row r="2" customFormat="false" ht="15" hidden="false" customHeight="false" outlineLevel="0" collapsed="false">
      <c r="C2" s="105" t="s">
        <v>0</v>
      </c>
      <c r="D2" s="105" t="s">
        <v>1</v>
      </c>
      <c r="E2" s="105" t="s">
        <v>18</v>
      </c>
      <c r="F2" s="105" t="s">
        <v>668</v>
      </c>
      <c r="G2" s="105" t="s">
        <v>130</v>
      </c>
      <c r="H2" s="105" t="s">
        <v>21</v>
      </c>
      <c r="I2" s="105" t="s">
        <v>74</v>
      </c>
      <c r="J2" s="105" t="s">
        <v>75</v>
      </c>
      <c r="K2" s="105" t="s">
        <v>97</v>
      </c>
      <c r="L2" s="105" t="s">
        <v>167</v>
      </c>
      <c r="M2" s="105" t="s">
        <v>102</v>
      </c>
      <c r="N2" s="105" t="s">
        <v>203</v>
      </c>
    </row>
    <row r="3" customFormat="false" ht="15" hidden="false" customHeight="false" outlineLevel="0" collapsed="false">
      <c r="B3" s="30" t="s">
        <v>893</v>
      </c>
      <c r="C3" s="324" t="n">
        <f aca="false">utilidad!E32</f>
        <v>3587.933</v>
      </c>
      <c r="D3" s="324" t="e">
        <f aca="false">utilidad!E63</f>
        <v>#REF!</v>
      </c>
      <c r="E3" s="324" t="n">
        <f aca="false">utilidad!E94</f>
        <v>2218.12</v>
      </c>
      <c r="F3" s="324" t="n">
        <f aca="false">utilidad!E126</f>
        <v>2797.43</v>
      </c>
      <c r="G3" s="324" t="n">
        <f aca="false">utilidad!E156</f>
        <v>3818.9</v>
      </c>
      <c r="H3" s="324" t="n">
        <f aca="false">utilidad!E187</f>
        <v>4244.6</v>
      </c>
      <c r="I3" s="324" t="n">
        <f aca="false">utilidad!E217</f>
        <v>5800.3623</v>
      </c>
      <c r="J3" s="324" t="n">
        <f aca="false">utilidad!E247</f>
        <v>8859.0674</v>
      </c>
      <c r="K3" s="324" t="n">
        <f aca="false">utilidad!E277</f>
        <v>6628.3802</v>
      </c>
      <c r="L3" s="324" t="n">
        <f aca="false">utilidad!E308</f>
        <v>6218.591128</v>
      </c>
      <c r="M3" s="324" t="n">
        <f aca="false">utilidad!E339</f>
        <v>5227.664</v>
      </c>
      <c r="N3" s="324" t="n">
        <f aca="false">utilidad!E370</f>
        <v>150</v>
      </c>
    </row>
    <row r="4" customFormat="false" ht="15" hidden="false" customHeight="false" outlineLevel="0" collapsed="false">
      <c r="B4" s="30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</row>
    <row r="5" customFormat="false" ht="15" hidden="false" customHeight="false" outlineLevel="0" collapsed="false">
      <c r="B5" s="30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</row>
    <row r="6" customFormat="false" ht="15" hidden="false" customHeight="false" outlineLevel="0" collapsed="false">
      <c r="B6" s="30" t="s">
        <v>894</v>
      </c>
      <c r="C6" s="325" t="n">
        <f aca="false">SUM(C3:C5)</f>
        <v>3587.933</v>
      </c>
      <c r="D6" s="325" t="e">
        <f aca="false">SUM(D3:D5)</f>
        <v>#REF!</v>
      </c>
      <c r="E6" s="325" t="n">
        <f aca="false">SUM(E3:E5)</f>
        <v>2218.12</v>
      </c>
      <c r="F6" s="325" t="n">
        <f aca="false">SUM(F3:F5)</f>
        <v>2797.43</v>
      </c>
      <c r="G6" s="325" t="n">
        <f aca="false">SUM(G3:G5)</f>
        <v>3818.9</v>
      </c>
      <c r="H6" s="325" t="n">
        <f aca="false">SUM(H3:H5)</f>
        <v>4244.6</v>
      </c>
      <c r="I6" s="325" t="n">
        <f aca="false">SUM(I3:I5)</f>
        <v>5800.3623</v>
      </c>
      <c r="J6" s="325" t="n">
        <f aca="false">SUM(J3:J5)</f>
        <v>8859.0674</v>
      </c>
      <c r="K6" s="325" t="n">
        <f aca="false">SUM(K3:K5)</f>
        <v>6628.3802</v>
      </c>
      <c r="L6" s="325" t="n">
        <f aca="false">SUM(L3:L5)</f>
        <v>6218.591128</v>
      </c>
      <c r="M6" s="325" t="n">
        <f aca="false">SUM(M3:M5)</f>
        <v>5227.664</v>
      </c>
      <c r="N6" s="325" t="n">
        <f aca="false">SUM(N3:N5)</f>
        <v>150</v>
      </c>
    </row>
    <row r="7" customFormat="false" ht="15" hidden="false" customHeight="false" outlineLevel="0" collapsed="false">
      <c r="B7" s="30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customFormat="false" ht="15" hidden="false" customHeight="false" outlineLevel="0" collapsed="false">
      <c r="B8" s="30" t="s">
        <v>895</v>
      </c>
      <c r="C8" s="326" t="n">
        <f aca="false">utilidad!J32</f>
        <v>1041</v>
      </c>
      <c r="D8" s="326" t="n">
        <f aca="false">utilidad!J64</f>
        <v>2928.5</v>
      </c>
      <c r="E8" s="326" t="n">
        <f aca="false">utilidad!J94</f>
        <v>3693.35</v>
      </c>
      <c r="F8" s="326" t="n">
        <f aca="false">utilidad!J125</f>
        <v>3644.81</v>
      </c>
      <c r="G8" s="326" t="n">
        <f aca="false">utilidad!J156</f>
        <v>4130.47</v>
      </c>
      <c r="H8" s="326" t="n">
        <f aca="false">utilidad!J186</f>
        <v>3760.87</v>
      </c>
      <c r="I8" s="326" t="n">
        <f aca="false">utilidad!J216</f>
        <v>3841.89</v>
      </c>
      <c r="J8" s="326" t="n">
        <f aca="false">utilidad!J246</f>
        <v>9357.64</v>
      </c>
      <c r="K8" s="326" t="n">
        <f aca="false">utilidad!J276</f>
        <v>9038.39</v>
      </c>
      <c r="L8" s="326" t="n">
        <f aca="false">utilidad!J306</f>
        <v>5508.69</v>
      </c>
      <c r="M8" s="326" t="n">
        <f aca="false">utilidad!J338</f>
        <v>4311.12</v>
      </c>
      <c r="N8" s="326" t="n">
        <f aca="false">utilidad!J369</f>
        <v>241.29</v>
      </c>
    </row>
    <row r="9" customFormat="false" ht="15" hidden="false" customHeight="false" outlineLevel="0" collapsed="false">
      <c r="B9" s="30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</row>
    <row r="10" customFormat="false" ht="15" hidden="false" customHeight="false" outlineLevel="0" collapsed="false">
      <c r="B10" s="30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</row>
    <row r="11" customFormat="false" ht="15" hidden="false" customHeight="false" outlineLevel="0" collapsed="false">
      <c r="B11" s="30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</row>
    <row r="12" customFormat="false" ht="15" hidden="false" customHeight="false" outlineLevel="0" collapsed="false">
      <c r="B12" s="30" t="s">
        <v>896</v>
      </c>
      <c r="C12" s="327" t="n">
        <f aca="false">SUM(C8:C11)</f>
        <v>1041</v>
      </c>
      <c r="D12" s="327" t="n">
        <f aca="false">SUM(D8:D11)</f>
        <v>2928.5</v>
      </c>
      <c r="E12" s="327" t="n">
        <f aca="false">SUM(E8:E11)</f>
        <v>3693.35</v>
      </c>
      <c r="F12" s="327" t="n">
        <f aca="false">SUM(F8:F11)</f>
        <v>3644.81</v>
      </c>
      <c r="G12" s="327" t="n">
        <f aca="false">SUM(G8:G11)</f>
        <v>4130.47</v>
      </c>
      <c r="H12" s="327" t="n">
        <f aca="false">SUM(H8:H11)</f>
        <v>3760.87</v>
      </c>
      <c r="I12" s="327" t="n">
        <f aca="false">SUM(I8:I11)</f>
        <v>3841.89</v>
      </c>
      <c r="J12" s="327" t="n">
        <f aca="false">SUM(J8:J11)</f>
        <v>9357.64</v>
      </c>
      <c r="K12" s="327" t="n">
        <f aca="false">SUM(K8:K11)</f>
        <v>9038.39</v>
      </c>
      <c r="L12" s="327" t="n">
        <f aca="false">SUM(L8:L11)</f>
        <v>5508.69</v>
      </c>
      <c r="M12" s="327" t="n">
        <f aca="false">SUM(M8:M11)</f>
        <v>4311.12</v>
      </c>
      <c r="N12" s="327" t="n">
        <f aca="false">SUM(N8:N11)</f>
        <v>241.29</v>
      </c>
    </row>
    <row r="13" customFormat="false" ht="15" hidden="false" customHeight="false" outlineLevel="0" collapsed="false">
      <c r="B13" s="30"/>
      <c r="J13" s="43"/>
      <c r="K13" s="43"/>
      <c r="L13" s="43"/>
      <c r="M13" s="43"/>
      <c r="N13" s="43"/>
    </row>
    <row r="14" customFormat="false" ht="15" hidden="false" customHeight="false" outlineLevel="0" collapsed="false">
      <c r="B14" s="30"/>
      <c r="J14" s="43"/>
      <c r="K14" s="43"/>
      <c r="L14" s="43"/>
      <c r="M14" s="43"/>
      <c r="N14" s="43"/>
    </row>
    <row r="15" customFormat="false" ht="18.75" hidden="false" customHeight="false" outlineLevel="0" collapsed="false">
      <c r="B15" s="30" t="s">
        <v>837</v>
      </c>
      <c r="C15" s="328" t="n">
        <f aca="false">C6-C12</f>
        <v>2546.933</v>
      </c>
      <c r="D15" s="328" t="e">
        <f aca="false">D6-D8</f>
        <v>#REF!</v>
      </c>
      <c r="E15" s="328" t="n">
        <f aca="false">E6-E8</f>
        <v>-1475.23</v>
      </c>
      <c r="F15" s="328" t="n">
        <f aca="false">F6-F8</f>
        <v>-847.380000000001</v>
      </c>
      <c r="G15" s="328" t="n">
        <f aca="false">G6-G8</f>
        <v>-311.57</v>
      </c>
      <c r="H15" s="328" t="n">
        <f aca="false">H6-H8</f>
        <v>483.73</v>
      </c>
      <c r="I15" s="328" t="n">
        <f aca="false">I6-I8</f>
        <v>1958.4723</v>
      </c>
      <c r="J15" s="328" t="n">
        <f aca="false">J6-J8</f>
        <v>-498.572600000003</v>
      </c>
      <c r="K15" s="328" t="n">
        <f aca="false">K6-K8</f>
        <v>-2410.0098</v>
      </c>
      <c r="L15" s="328" t="n">
        <f aca="false">L6-L8</f>
        <v>709.901128</v>
      </c>
      <c r="M15" s="328" t="n">
        <f aca="false">M6-M8</f>
        <v>916.543999999998</v>
      </c>
      <c r="N15" s="328" t="n">
        <f aca="false">N6-N8</f>
        <v>-91.29</v>
      </c>
      <c r="O15" s="43" t="e">
        <f aca="false">SUM(C15:N15)</f>
        <v>#REF!</v>
      </c>
    </row>
    <row r="16" customFormat="false" ht="15" hidden="false" customHeight="false" outlineLevel="0" collapsed="false">
      <c r="C16" s="43"/>
      <c r="D16" s="43"/>
      <c r="E16" s="43"/>
      <c r="F16" s="43"/>
      <c r="G16" s="43"/>
      <c r="H16" s="43"/>
      <c r="I16" s="43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9" activeCellId="0" sqref="L9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5.71"/>
    <col collapsed="false" customWidth="true" hidden="false" outlineLevel="0" max="6" min="6" style="0" width="17.4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244</v>
      </c>
      <c r="I2" s="5"/>
      <c r="J2" s="5" t="s">
        <v>245</v>
      </c>
    </row>
    <row r="3" customFormat="false" ht="15" hidden="false" customHeight="false" outlineLevel="0" collapsed="false">
      <c r="A3" s="16" t="n">
        <v>45301</v>
      </c>
      <c r="B3" s="17" t="s">
        <v>144</v>
      </c>
      <c r="C3" s="17" t="s">
        <v>24</v>
      </c>
      <c r="D3" s="17" t="s">
        <v>246</v>
      </c>
      <c r="E3" s="17" t="s">
        <v>88</v>
      </c>
      <c r="F3" s="20" t="s">
        <v>247</v>
      </c>
      <c r="G3" s="23" t="n">
        <v>150</v>
      </c>
      <c r="H3" s="23"/>
      <c r="I3" s="23"/>
      <c r="J3" s="23" t="n">
        <v>140</v>
      </c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23"/>
      <c r="J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23"/>
      <c r="J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23"/>
      <c r="J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23"/>
      <c r="J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</row>
    <row r="12" customFormat="false" ht="15" hidden="false" customHeight="false" outlineLevel="0" collapsed="false">
      <c r="B12" s="17"/>
      <c r="C12" s="17"/>
      <c r="D12" s="17"/>
      <c r="E12" s="17"/>
      <c r="F12" s="20"/>
      <c r="G12" s="23"/>
      <c r="H12" s="23"/>
      <c r="I12" s="23"/>
      <c r="J12" s="23"/>
    </row>
    <row r="13" customFormat="false" ht="15" hidden="false" customHeight="false" outlineLevel="0" collapsed="false">
      <c r="A13" s="86"/>
      <c r="B13" s="17"/>
      <c r="C13" s="17"/>
      <c r="D13" s="17"/>
      <c r="E13" s="17"/>
      <c r="F13" s="20"/>
      <c r="G13" s="23"/>
      <c r="H13" s="23"/>
      <c r="I13" s="23"/>
      <c r="J13" s="23"/>
    </row>
    <row r="14" customFormat="false" ht="15" hidden="false" customHeight="false" outlineLevel="0" collapsed="false">
      <c r="A14" s="86"/>
      <c r="B14" s="17"/>
      <c r="C14" s="17"/>
      <c r="D14" s="17"/>
      <c r="E14" s="17"/>
      <c r="F14" s="20"/>
      <c r="G14" s="23"/>
      <c r="H14" s="23"/>
      <c r="I14" s="23"/>
      <c r="J14" s="23"/>
    </row>
    <row r="15" customFormat="false" ht="15" hidden="false" customHeight="false" outlineLevel="0" collapsed="false">
      <c r="A15" s="86"/>
      <c r="B15" s="17"/>
      <c r="C15" s="17"/>
      <c r="D15" s="17"/>
      <c r="E15" s="17"/>
      <c r="F15" s="20"/>
      <c r="G15" s="23"/>
      <c r="H15" s="23"/>
      <c r="I15" s="23"/>
      <c r="J15" s="23"/>
    </row>
    <row r="16" customFormat="false" ht="15" hidden="false" customHeight="false" outlineLevel="0" collapsed="false">
      <c r="A16" s="86"/>
      <c r="B16" s="17"/>
      <c r="C16" s="17"/>
      <c r="D16" s="17"/>
      <c r="E16" s="17"/>
      <c r="F16" s="20"/>
      <c r="G16" s="23"/>
      <c r="H16" s="23"/>
      <c r="I16" s="23"/>
      <c r="J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</row>
    <row r="19" customFormat="false" ht="15" hidden="false" customHeight="false" outlineLevel="0" collapsed="false">
      <c r="A19" s="86"/>
      <c r="B19" s="17"/>
      <c r="C19" s="17"/>
      <c r="D19" s="17"/>
      <c r="E19" s="17"/>
      <c r="F19" s="20"/>
      <c r="G19" s="23"/>
      <c r="H19" s="23"/>
      <c r="I19" s="23"/>
      <c r="J19" s="23"/>
    </row>
    <row r="20" customFormat="false" ht="15" hidden="false" customHeight="false" outlineLevel="0" collapsed="false">
      <c r="A20" s="86"/>
      <c r="B20" s="17"/>
      <c r="C20" s="17"/>
      <c r="D20" s="17"/>
      <c r="E20" s="17"/>
      <c r="F20" s="20"/>
      <c r="G20" s="23"/>
      <c r="H20" s="23"/>
      <c r="I20" s="23"/>
      <c r="J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150</v>
      </c>
      <c r="H22" s="23"/>
      <c r="I22" s="23"/>
      <c r="J22" s="23" t="n">
        <f aca="false">SUM(J3:J21)</f>
        <v>140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148.5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8.5</v>
      </c>
    </row>
    <row r="29" customFormat="false" ht="27" hidden="false" customHeight="false" outlineLevel="0" collapsed="false">
      <c r="B29" s="107" t="s">
        <v>1</v>
      </c>
      <c r="C29" s="107"/>
      <c r="D29" s="107"/>
      <c r="E29" s="107"/>
    </row>
    <row r="30" customFormat="false" ht="15" hidden="false" customHeight="false" outlineLevel="0" collapsed="false">
      <c r="A30" s="5" t="s">
        <v>228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244</v>
      </c>
      <c r="I30" s="5" t="s">
        <v>11</v>
      </c>
      <c r="J30" s="5" t="s">
        <v>245</v>
      </c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20"/>
      <c r="G31" s="23"/>
      <c r="H31" s="23"/>
      <c r="I31" s="23"/>
      <c r="J31" s="23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0"/>
      <c r="G32" s="23"/>
      <c r="H32" s="23"/>
      <c r="I32" s="23"/>
      <c r="J32" s="23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0"/>
      <c r="G33" s="23"/>
      <c r="H33" s="23"/>
      <c r="I33" s="23"/>
      <c r="J33" s="23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0"/>
      <c r="G34" s="23"/>
      <c r="H34" s="23"/>
      <c r="I34" s="23"/>
      <c r="J34" s="23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20"/>
      <c r="G35" s="23"/>
      <c r="H35" s="23"/>
      <c r="I35" s="23"/>
      <c r="J35" s="23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20"/>
      <c r="G36" s="23"/>
      <c r="H36" s="23"/>
      <c r="I36" s="23"/>
      <c r="J36" s="23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20"/>
      <c r="G37" s="23"/>
      <c r="H37" s="23"/>
      <c r="I37" s="23"/>
      <c r="J37" s="23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0"/>
      <c r="G38" s="23"/>
      <c r="H38" s="23"/>
      <c r="I38" s="23"/>
      <c r="J38" s="2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0"/>
      <c r="G39" s="23"/>
      <c r="H39" s="23"/>
      <c r="I39" s="23"/>
      <c r="J39" s="23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20"/>
      <c r="G40" s="23"/>
      <c r="H40" s="23"/>
      <c r="I40" s="23"/>
      <c r="J40" s="23"/>
    </row>
    <row r="41" customFormat="false" ht="15" hidden="false" customHeight="false" outlineLevel="0" collapsed="false">
      <c r="A41" s="86"/>
      <c r="B41" s="17"/>
      <c r="C41" s="17"/>
      <c r="D41" s="17"/>
      <c r="E41" s="17"/>
      <c r="F41" s="20"/>
      <c r="G41" s="23"/>
      <c r="H41" s="23"/>
      <c r="I41" s="23"/>
      <c r="J41" s="23"/>
    </row>
    <row r="42" customFormat="false" ht="15" hidden="false" customHeight="false" outlineLevel="0" collapsed="false">
      <c r="A42" s="86"/>
      <c r="B42" s="17"/>
      <c r="C42" s="17"/>
      <c r="D42" s="17"/>
      <c r="E42" s="17"/>
      <c r="F42" s="20"/>
      <c r="G42" s="23"/>
      <c r="H42" s="23"/>
      <c r="I42" s="23"/>
      <c r="J42" s="23"/>
    </row>
    <row r="43" customFormat="false" ht="15" hidden="false" customHeight="false" outlineLevel="0" collapsed="false">
      <c r="A43" s="86"/>
      <c r="B43" s="17"/>
      <c r="C43" s="17"/>
      <c r="D43" s="17"/>
      <c r="E43" s="17"/>
      <c r="F43" s="20"/>
      <c r="G43" s="23"/>
      <c r="H43" s="23"/>
      <c r="I43" s="23"/>
      <c r="J43" s="23"/>
    </row>
    <row r="44" customFormat="false" ht="15" hidden="false" customHeight="false" outlineLevel="0" collapsed="false">
      <c r="A44" s="86"/>
      <c r="B44" s="17"/>
      <c r="C44" s="17"/>
      <c r="D44" s="17"/>
      <c r="E44" s="17"/>
      <c r="F44" s="20"/>
      <c r="G44" s="23"/>
      <c r="H44" s="23"/>
      <c r="I44" s="23"/>
      <c r="J44" s="23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23"/>
      <c r="H45" s="23"/>
      <c r="I45" s="23"/>
      <c r="J45" s="23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3"/>
      <c r="H46" s="23"/>
      <c r="I46" s="23"/>
      <c r="J46" s="23"/>
    </row>
    <row r="47" customFormat="false" ht="15" hidden="false" customHeight="false" outlineLevel="0" collapsed="false">
      <c r="A47" s="86"/>
      <c r="B47" s="17"/>
      <c r="C47" s="17"/>
      <c r="D47" s="17"/>
      <c r="E47" s="17"/>
      <c r="F47" s="20"/>
      <c r="G47" s="23"/>
      <c r="H47" s="23"/>
      <c r="I47" s="23"/>
      <c r="J47" s="23"/>
    </row>
    <row r="48" customFormat="false" ht="15" hidden="false" customHeight="false" outlineLevel="0" collapsed="false">
      <c r="A48" s="86"/>
      <c r="B48" s="17"/>
      <c r="C48" s="17"/>
      <c r="D48" s="17"/>
      <c r="E48" s="17"/>
      <c r="F48" s="20"/>
      <c r="G48" s="23"/>
      <c r="H48" s="23"/>
      <c r="I48" s="23"/>
      <c r="J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</row>
    <row r="56" customFormat="false" ht="27" hidden="false" customHeight="false" outlineLevel="0" collapsed="false">
      <c r="B56" s="107" t="s">
        <v>18</v>
      </c>
      <c r="C56" s="107"/>
      <c r="D56" s="107"/>
      <c r="E56" s="107"/>
    </row>
    <row r="57" customFormat="false" ht="15" hidden="false" customHeight="false" outlineLevel="0" collapsed="false">
      <c r="A57" s="5" t="s">
        <v>228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244</v>
      </c>
      <c r="I57" s="5" t="s">
        <v>248</v>
      </c>
      <c r="J57" s="5" t="s">
        <v>245</v>
      </c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09"/>
      <c r="G58" s="23"/>
      <c r="H58" s="110"/>
      <c r="I58" s="111"/>
      <c r="J58" s="23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09"/>
      <c r="G59" s="112"/>
      <c r="H59" s="110"/>
      <c r="I59" s="111"/>
      <c r="J59" s="23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09"/>
      <c r="G60" s="112"/>
      <c r="H60" s="110"/>
      <c r="I60" s="111"/>
      <c r="J60" s="23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13"/>
      <c r="G61" s="112"/>
      <c r="H61" s="110"/>
      <c r="I61" s="111"/>
      <c r="J61" s="23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13"/>
      <c r="G62" s="23"/>
      <c r="H62" s="110"/>
      <c r="I62" s="111"/>
      <c r="J62" s="23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0"/>
      <c r="G63" s="23"/>
      <c r="H63" s="23"/>
      <c r="I63" s="23"/>
      <c r="J63" s="23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0"/>
      <c r="G64" s="23"/>
      <c r="H64" s="23"/>
      <c r="I64" s="23"/>
      <c r="J64" s="23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0"/>
      <c r="G65" s="23"/>
      <c r="H65" s="23"/>
      <c r="I65" s="23"/>
      <c r="J65" s="23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20"/>
      <c r="G66" s="23"/>
      <c r="H66" s="23"/>
      <c r="I66" s="23"/>
      <c r="J66" s="23"/>
    </row>
    <row r="67" customFormat="false" ht="15" hidden="false" customHeight="false" outlineLevel="0" collapsed="false">
      <c r="A67" s="17"/>
      <c r="B67" s="17"/>
      <c r="C67" s="17"/>
      <c r="D67" s="17"/>
      <c r="E67" s="17"/>
      <c r="F67" s="20"/>
      <c r="G67" s="23"/>
      <c r="H67" s="23"/>
      <c r="I67" s="23"/>
      <c r="J67" s="23"/>
    </row>
    <row r="68" customFormat="false" ht="15" hidden="false" customHeight="false" outlineLevel="0" collapsed="false">
      <c r="A68" s="86"/>
      <c r="B68" s="17"/>
      <c r="C68" s="17"/>
      <c r="D68" s="17"/>
      <c r="E68" s="17"/>
      <c r="F68" s="20"/>
      <c r="G68" s="23"/>
      <c r="H68" s="23"/>
      <c r="I68" s="23"/>
      <c r="J68" s="23"/>
    </row>
    <row r="69" customFormat="false" ht="15" hidden="false" customHeight="false" outlineLevel="0" collapsed="false">
      <c r="A69" s="86"/>
      <c r="B69" s="17"/>
      <c r="C69" s="17"/>
      <c r="D69" s="17"/>
      <c r="E69" s="17"/>
      <c r="F69" s="20"/>
      <c r="G69" s="23"/>
      <c r="H69" s="23"/>
      <c r="I69" s="23"/>
      <c r="J69" s="23"/>
    </row>
    <row r="70" customFormat="false" ht="15" hidden="false" customHeight="false" outlineLevel="0" collapsed="false">
      <c r="A70" s="86"/>
      <c r="B70" s="17"/>
      <c r="C70" s="17"/>
      <c r="D70" s="17"/>
      <c r="E70" s="17"/>
      <c r="F70" s="20"/>
      <c r="G70" s="23"/>
      <c r="H70" s="23"/>
      <c r="I70" s="23"/>
      <c r="J70" s="23"/>
    </row>
    <row r="71" customFormat="false" ht="15" hidden="false" customHeight="false" outlineLevel="0" collapsed="false">
      <c r="A71" s="86"/>
      <c r="B71" s="17"/>
      <c r="C71" s="17"/>
      <c r="D71" s="17"/>
      <c r="E71" s="17"/>
      <c r="F71" s="20"/>
      <c r="G71" s="23"/>
      <c r="H71" s="23"/>
      <c r="I71" s="23"/>
      <c r="J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3"/>
      <c r="H73" s="23"/>
      <c r="I73" s="23"/>
      <c r="J73" s="23"/>
    </row>
    <row r="74" customFormat="false" ht="15" hidden="false" customHeight="false" outlineLevel="0" collapsed="false">
      <c r="A74" s="86"/>
      <c r="B74" s="17"/>
      <c r="C74" s="17"/>
      <c r="D74" s="17"/>
      <c r="E74" s="17"/>
      <c r="F74" s="20"/>
      <c r="G74" s="23"/>
      <c r="H74" s="23"/>
      <c r="I74" s="23"/>
      <c r="J74" s="23"/>
    </row>
    <row r="75" customFormat="false" ht="15" hidden="false" customHeight="false" outlineLevel="0" collapsed="false">
      <c r="A75" s="86"/>
      <c r="B75" s="17"/>
      <c r="C75" s="17"/>
      <c r="D75" s="17"/>
      <c r="E75" s="17"/>
      <c r="F75" s="20"/>
      <c r="G75" s="23"/>
      <c r="H75" s="23"/>
      <c r="I75" s="23"/>
      <c r="J75" s="23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3"/>
      <c r="H76" s="23"/>
      <c r="I76" s="23"/>
      <c r="J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21" t="s">
        <v>13</v>
      </c>
      <c r="G77" s="22" t="n">
        <f aca="false">SUM(G58:G76)</f>
        <v>0</v>
      </c>
      <c r="H77" s="23"/>
      <c r="I77" s="23"/>
      <c r="J77" s="23" t="n">
        <f aca="false">SUM(J58:J76)</f>
        <v>0</v>
      </c>
    </row>
    <row r="78" customFormat="false" ht="15" hidden="false" customHeight="false" outlineLevel="0" collapsed="false">
      <c r="F78" s="21" t="s">
        <v>16</v>
      </c>
      <c r="G78" s="22" t="n">
        <f aca="false">G77*0.99</f>
        <v>0</v>
      </c>
    </row>
    <row r="79" customFormat="false" ht="15" hidden="false" customHeight="false" outlineLevel="0" collapsed="false">
      <c r="F79" s="26" t="s">
        <v>17</v>
      </c>
      <c r="G79" s="26"/>
      <c r="H79" s="26"/>
      <c r="I79" s="26"/>
      <c r="J79" s="108" t="n">
        <f aca="false">G78-J77</f>
        <v>0</v>
      </c>
    </row>
    <row r="82" customFormat="false" ht="27" hidden="false" customHeight="false" outlineLevel="0" collapsed="false">
      <c r="B82" s="107" t="s">
        <v>249</v>
      </c>
      <c r="C82" s="107"/>
      <c r="D82" s="107"/>
      <c r="E82" s="107"/>
    </row>
    <row r="83" customFormat="false" ht="15" hidden="false" customHeight="false" outlineLevel="0" collapsed="false">
      <c r="A83" s="5" t="s">
        <v>228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244</v>
      </c>
      <c r="I83" s="5" t="s">
        <v>248</v>
      </c>
      <c r="J83" s="5" t="s">
        <v>245</v>
      </c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09"/>
      <c r="G84" s="23"/>
      <c r="H84" s="110"/>
      <c r="I84" s="111"/>
      <c r="J84" s="23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09"/>
      <c r="G85" s="112"/>
      <c r="H85" s="110"/>
      <c r="I85" s="111"/>
      <c r="J85" s="23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09"/>
      <c r="G86" s="112"/>
      <c r="H86" s="110"/>
      <c r="I86" s="111"/>
      <c r="J86" s="23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13"/>
      <c r="G87" s="112"/>
      <c r="H87" s="110"/>
      <c r="I87" s="111"/>
      <c r="J87" s="23"/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13"/>
      <c r="G88" s="23"/>
      <c r="H88" s="110"/>
      <c r="I88" s="111"/>
      <c r="J88" s="2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0"/>
      <c r="G89" s="23"/>
      <c r="H89" s="23"/>
      <c r="I89" s="23"/>
      <c r="J89" s="23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0"/>
      <c r="G90" s="23"/>
      <c r="H90" s="23"/>
      <c r="I90" s="23"/>
      <c r="J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/>
      <c r="H91" s="23"/>
      <c r="I91" s="23"/>
      <c r="J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</row>
    <row r="93" customFormat="false" ht="15" hidden="false" customHeight="false" outlineLevel="0" collapsed="false">
      <c r="A93" s="17"/>
      <c r="B93" s="17"/>
      <c r="C93" s="17"/>
      <c r="D93" s="17"/>
      <c r="E93" s="17"/>
      <c r="F93" s="20"/>
      <c r="G93" s="23"/>
      <c r="H93" s="23"/>
      <c r="I93" s="23"/>
      <c r="J93" s="23"/>
    </row>
    <row r="94" customFormat="false" ht="15" hidden="false" customHeight="false" outlineLevel="0" collapsed="false">
      <c r="A94" s="86"/>
      <c r="B94" s="17"/>
      <c r="C94" s="17"/>
      <c r="D94" s="17"/>
      <c r="E94" s="17"/>
      <c r="F94" s="20"/>
      <c r="G94" s="23"/>
      <c r="H94" s="23"/>
      <c r="I94" s="23"/>
      <c r="J94" s="23"/>
    </row>
    <row r="95" customFormat="false" ht="15" hidden="false" customHeight="false" outlineLevel="0" collapsed="false">
      <c r="A95" s="86"/>
      <c r="B95" s="17"/>
      <c r="C95" s="17"/>
      <c r="D95" s="17"/>
      <c r="E95" s="17"/>
      <c r="F95" s="20"/>
      <c r="G95" s="23"/>
      <c r="H95" s="23"/>
      <c r="I95" s="23"/>
      <c r="J95" s="23"/>
    </row>
    <row r="96" customFormat="false" ht="15" hidden="false" customHeight="false" outlineLevel="0" collapsed="false">
      <c r="A96" s="86"/>
      <c r="B96" s="17"/>
      <c r="C96" s="17"/>
      <c r="D96" s="17"/>
      <c r="E96" s="17"/>
      <c r="F96" s="20"/>
      <c r="G96" s="23"/>
      <c r="H96" s="23"/>
      <c r="I96" s="23"/>
      <c r="J96" s="23"/>
    </row>
    <row r="97" customFormat="false" ht="15" hidden="false" customHeight="false" outlineLevel="0" collapsed="false">
      <c r="A97" s="86"/>
      <c r="B97" s="17"/>
      <c r="C97" s="17"/>
      <c r="D97" s="17"/>
      <c r="E97" s="17"/>
      <c r="F97" s="20"/>
      <c r="G97" s="23"/>
      <c r="H97" s="23"/>
      <c r="I97" s="23"/>
      <c r="J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3"/>
      <c r="H99" s="23"/>
      <c r="I99" s="23"/>
      <c r="J99" s="23"/>
    </row>
    <row r="100" customFormat="false" ht="15" hidden="false" customHeight="false" outlineLevel="0" collapsed="false">
      <c r="A100" s="86"/>
      <c r="B100" s="17"/>
      <c r="C100" s="17"/>
      <c r="D100" s="17"/>
      <c r="E100" s="17"/>
      <c r="F100" s="20"/>
      <c r="G100" s="23"/>
      <c r="H100" s="23"/>
      <c r="I100" s="23"/>
      <c r="J100" s="23"/>
    </row>
    <row r="101" customFormat="false" ht="15" hidden="false" customHeight="false" outlineLevel="0" collapsed="false">
      <c r="A101" s="86"/>
      <c r="B101" s="17"/>
      <c r="C101" s="17"/>
      <c r="D101" s="17"/>
      <c r="E101" s="17"/>
      <c r="F101" s="20"/>
      <c r="G101" s="23"/>
      <c r="H101" s="23"/>
      <c r="I101" s="23"/>
      <c r="J101" s="23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17"/>
      <c r="G102" s="23"/>
      <c r="H102" s="23"/>
      <c r="I102" s="23"/>
      <c r="J102" s="23"/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13</v>
      </c>
      <c r="G103" s="22" t="n">
        <f aca="false">SUM(G84:G102)</f>
        <v>0</v>
      </c>
      <c r="H103" s="23"/>
      <c r="I103" s="23"/>
      <c r="J103" s="23" t="n">
        <f aca="false">SUM(J84:J102)</f>
        <v>0</v>
      </c>
    </row>
    <row r="104" customFormat="false" ht="15" hidden="false" customHeight="false" outlineLevel="0" collapsed="false">
      <c r="F104" s="21" t="s">
        <v>16</v>
      </c>
      <c r="G104" s="22" t="n">
        <f aca="false">G103*0.99</f>
        <v>0</v>
      </c>
    </row>
    <row r="105" customFormat="false" ht="15" hidden="false" customHeight="false" outlineLevel="0" collapsed="false">
      <c r="F105" s="26" t="s">
        <v>17</v>
      </c>
      <c r="G105" s="26"/>
      <c r="H105" s="26"/>
      <c r="I105" s="26"/>
      <c r="J105" s="108" t="n">
        <f aca="false">G104-J103</f>
        <v>0</v>
      </c>
    </row>
    <row r="108" customFormat="false" ht="27" hidden="false" customHeight="false" outlineLevel="0" collapsed="false">
      <c r="B108" s="107" t="s">
        <v>130</v>
      </c>
      <c r="C108" s="107"/>
      <c r="D108" s="107"/>
      <c r="E108" s="107"/>
    </row>
    <row r="109" customFormat="false" ht="15" hidden="false" customHeight="false" outlineLevel="0" collapsed="false">
      <c r="A109" s="5" t="s">
        <v>228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244</v>
      </c>
      <c r="I109" s="5" t="s">
        <v>248</v>
      </c>
      <c r="J109" s="5" t="s">
        <v>245</v>
      </c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111"/>
      <c r="G110" s="114"/>
      <c r="H110" s="110"/>
      <c r="I110" s="111"/>
      <c r="J110" s="23"/>
    </row>
    <row r="111" customFormat="false" ht="15" hidden="false" customHeight="false" outlineLevel="0" collapsed="false">
      <c r="A111" s="16"/>
      <c r="B111" s="17"/>
      <c r="D111" s="17"/>
      <c r="E111" s="96"/>
      <c r="F111" s="111"/>
      <c r="G111" s="115"/>
      <c r="H111" s="110"/>
      <c r="I111" s="111"/>
      <c r="J111" s="23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13"/>
      <c r="G112" s="116"/>
      <c r="H112" s="110"/>
      <c r="I112" s="111"/>
      <c r="J112" s="23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01"/>
      <c r="G113" s="116"/>
      <c r="H113" s="110"/>
      <c r="I113" s="111"/>
      <c r="J113" s="23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13"/>
      <c r="G114" s="117"/>
      <c r="H114" s="110"/>
      <c r="I114" s="111"/>
      <c r="J114" s="23"/>
    </row>
    <row r="115" customFormat="false" ht="15" hidden="false" customHeight="false" outlineLevel="0" collapsed="false">
      <c r="A115" s="16"/>
      <c r="B115" s="17"/>
      <c r="C115" s="17"/>
      <c r="D115" s="17"/>
      <c r="E115" s="17"/>
      <c r="F115" s="20"/>
      <c r="G115" s="23"/>
      <c r="H115" s="23"/>
      <c r="I115" s="23"/>
      <c r="J115" s="23"/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23"/>
      <c r="J116" s="23"/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</row>
    <row r="119" customFormat="false" ht="15" hidden="false" customHeight="false" outlineLevel="0" collapsed="false">
      <c r="A119" s="17"/>
      <c r="B119" s="17"/>
      <c r="C119" s="17"/>
      <c r="D119" s="17"/>
      <c r="E119" s="17"/>
      <c r="F119" s="20"/>
      <c r="G119" s="23"/>
      <c r="H119" s="23"/>
      <c r="I119" s="23"/>
      <c r="J119" s="23"/>
    </row>
    <row r="120" customFormat="false" ht="15" hidden="false" customHeight="false" outlineLevel="0" collapsed="false">
      <c r="A120" s="86"/>
      <c r="B120" s="17"/>
      <c r="C120" s="17"/>
      <c r="D120" s="17"/>
      <c r="E120" s="17"/>
      <c r="F120" s="20"/>
      <c r="G120" s="23"/>
      <c r="H120" s="23"/>
      <c r="I120" s="23"/>
      <c r="J120" s="23"/>
    </row>
    <row r="121" customFormat="false" ht="15" hidden="false" customHeight="false" outlineLevel="0" collapsed="false">
      <c r="A121" s="86"/>
      <c r="B121" s="17"/>
      <c r="C121" s="17"/>
      <c r="D121" s="17"/>
      <c r="E121" s="17"/>
      <c r="F121" s="20"/>
      <c r="G121" s="23"/>
      <c r="H121" s="23"/>
      <c r="I121" s="23"/>
      <c r="J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20"/>
      <c r="G122" s="23"/>
      <c r="H122" s="23"/>
      <c r="I122" s="23"/>
      <c r="J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20"/>
      <c r="G123" s="23"/>
      <c r="H123" s="23"/>
      <c r="I123" s="23"/>
      <c r="J123" s="23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3"/>
      <c r="H125" s="23"/>
      <c r="I125" s="23"/>
      <c r="J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20"/>
      <c r="G126" s="23"/>
      <c r="H126" s="23"/>
      <c r="I126" s="23"/>
      <c r="J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20"/>
      <c r="G127" s="23"/>
      <c r="H127" s="23"/>
      <c r="I127" s="23"/>
      <c r="J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SUM(G110:G128)</f>
        <v>0</v>
      </c>
      <c r="H129" s="23"/>
      <c r="I129" s="23"/>
      <c r="J129" s="23" t="n">
        <f aca="false">SUM(J110:J128)</f>
        <v>0</v>
      </c>
    </row>
    <row r="130" customFormat="false" ht="15" hidden="false" customHeight="false" outlineLevel="0" collapsed="false">
      <c r="F130" s="21" t="s">
        <v>16</v>
      </c>
      <c r="G130" s="22" t="n">
        <f aca="false">G129*0.99</f>
        <v>0</v>
      </c>
    </row>
    <row r="131" customFormat="false" ht="15" hidden="false" customHeight="false" outlineLevel="0" collapsed="false">
      <c r="F131" s="26" t="s">
        <v>17</v>
      </c>
      <c r="G131" s="26"/>
      <c r="H131" s="26"/>
      <c r="I131" s="26"/>
      <c r="J131" s="108" t="n">
        <f aca="false">G130-J129</f>
        <v>0</v>
      </c>
    </row>
    <row r="136" customFormat="false" ht="27" hidden="false" customHeight="false" outlineLevel="0" collapsed="false">
      <c r="B136" s="107" t="s">
        <v>250</v>
      </c>
      <c r="C136" s="107"/>
      <c r="D136" s="107"/>
      <c r="E136" s="107"/>
    </row>
    <row r="137" customFormat="false" ht="15" hidden="false" customHeight="false" outlineLevel="0" collapsed="false">
      <c r="A137" s="5" t="s">
        <v>228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244</v>
      </c>
      <c r="I137" s="5" t="s">
        <v>248</v>
      </c>
      <c r="J137" s="5" t="s">
        <v>245</v>
      </c>
    </row>
    <row r="138" customFormat="false" ht="15" hidden="false" customHeight="false" outlineLevel="0" collapsed="false">
      <c r="A138" s="16"/>
      <c r="B138" s="17"/>
      <c r="C138" s="17"/>
      <c r="D138" s="17"/>
      <c r="E138" s="96"/>
      <c r="F138" s="111"/>
      <c r="G138" s="114"/>
      <c r="H138" s="110"/>
      <c r="I138" s="111"/>
      <c r="J138" s="23"/>
    </row>
    <row r="139" customFormat="false" ht="15" hidden="false" customHeight="false" outlineLevel="0" collapsed="false">
      <c r="A139" s="16"/>
      <c r="B139" s="17"/>
      <c r="D139" s="17"/>
      <c r="E139" s="96"/>
      <c r="F139" s="111"/>
      <c r="G139" s="115"/>
      <c r="H139" s="110"/>
      <c r="I139" s="111"/>
      <c r="J139" s="23"/>
    </row>
    <row r="140" customFormat="false" ht="15" hidden="false" customHeight="false" outlineLevel="0" collapsed="false">
      <c r="A140" s="16"/>
      <c r="B140" s="17"/>
      <c r="C140" s="17"/>
      <c r="D140" s="17"/>
      <c r="E140" s="17"/>
      <c r="F140" s="113"/>
      <c r="G140" s="116"/>
      <c r="H140" s="110"/>
      <c r="I140" s="111"/>
      <c r="J140" s="23"/>
    </row>
    <row r="141" customFormat="false" ht="15" hidden="false" customHeight="false" outlineLevel="0" collapsed="false">
      <c r="A141" s="16"/>
      <c r="B141" s="17"/>
      <c r="C141" s="17"/>
      <c r="D141" s="17"/>
      <c r="E141" s="17"/>
      <c r="F141" s="113"/>
      <c r="G141" s="116"/>
      <c r="H141" s="110"/>
      <c r="I141" s="111"/>
      <c r="J141" s="23"/>
    </row>
    <row r="142" customFormat="false" ht="15" hidden="false" customHeight="false" outlineLevel="0" collapsed="false">
      <c r="A142" s="16"/>
      <c r="B142" s="17"/>
      <c r="C142" s="17"/>
      <c r="D142" s="17"/>
      <c r="E142" s="17"/>
      <c r="F142" s="113"/>
      <c r="G142" s="117"/>
      <c r="H142" s="110"/>
      <c r="I142" s="111"/>
      <c r="J142" s="23"/>
    </row>
    <row r="143" customFormat="false" ht="15" hidden="false" customHeight="false" outlineLevel="0" collapsed="false">
      <c r="A143" s="16"/>
      <c r="B143" s="17"/>
      <c r="C143" s="17"/>
      <c r="D143" s="17"/>
      <c r="E143" s="17"/>
      <c r="F143" s="20"/>
      <c r="G143" s="23"/>
      <c r="H143" s="23"/>
      <c r="I143" s="23"/>
      <c r="J143" s="23"/>
    </row>
    <row r="144" customFormat="false" ht="15" hidden="false" customHeight="false" outlineLevel="0" collapsed="false">
      <c r="A144" s="16"/>
      <c r="B144" s="17"/>
      <c r="C144" s="17"/>
      <c r="D144" s="17"/>
      <c r="E144" s="17"/>
      <c r="F144" s="20"/>
      <c r="G144" s="23"/>
      <c r="H144" s="23"/>
      <c r="I144" s="23"/>
      <c r="J144" s="23"/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20"/>
      <c r="G145" s="23"/>
      <c r="H145" s="23"/>
      <c r="I145" s="23"/>
      <c r="J145" s="23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20"/>
      <c r="G146" s="23"/>
      <c r="H146" s="23"/>
      <c r="I146" s="23"/>
      <c r="J146" s="23"/>
    </row>
    <row r="147" customFormat="false" ht="15" hidden="false" customHeight="false" outlineLevel="0" collapsed="false">
      <c r="A147" s="17"/>
      <c r="B147" s="17"/>
      <c r="C147" s="17"/>
      <c r="D147" s="17"/>
      <c r="E147" s="17"/>
      <c r="F147" s="20"/>
      <c r="G147" s="23"/>
      <c r="H147" s="23"/>
      <c r="I147" s="23"/>
      <c r="J147" s="23"/>
    </row>
    <row r="148" customFormat="false" ht="15" hidden="false" customHeight="false" outlineLevel="0" collapsed="false">
      <c r="A148" s="86"/>
      <c r="B148" s="17"/>
      <c r="C148" s="17"/>
      <c r="D148" s="17"/>
      <c r="E148" s="17"/>
      <c r="F148" s="20"/>
      <c r="G148" s="23"/>
      <c r="H148" s="23"/>
      <c r="I148" s="23"/>
      <c r="J148" s="23"/>
    </row>
    <row r="149" customFormat="false" ht="15" hidden="false" customHeight="false" outlineLevel="0" collapsed="false">
      <c r="A149" s="86"/>
      <c r="B149" s="17"/>
      <c r="C149" s="17"/>
      <c r="D149" s="17"/>
      <c r="E149" s="17"/>
      <c r="F149" s="20"/>
      <c r="G149" s="23"/>
      <c r="H149" s="23"/>
      <c r="I149" s="23"/>
      <c r="J149" s="23"/>
    </row>
    <row r="150" customFormat="false" ht="15" hidden="false" customHeight="false" outlineLevel="0" collapsed="false">
      <c r="A150" s="86"/>
      <c r="B150" s="17"/>
      <c r="C150" s="17"/>
      <c r="D150" s="17"/>
      <c r="E150" s="17"/>
      <c r="F150" s="20"/>
      <c r="G150" s="23"/>
      <c r="H150" s="23"/>
      <c r="I150" s="23"/>
      <c r="J150" s="23"/>
    </row>
    <row r="151" customFormat="false" ht="15" hidden="false" customHeight="false" outlineLevel="0" collapsed="false">
      <c r="A151" s="86"/>
      <c r="B151" s="17"/>
      <c r="C151" s="17"/>
      <c r="D151" s="17"/>
      <c r="E151" s="17"/>
      <c r="F151" s="20"/>
      <c r="G151" s="23"/>
      <c r="H151" s="23"/>
      <c r="I151" s="23"/>
      <c r="J151" s="2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0"/>
      <c r="G152" s="23"/>
      <c r="H152" s="23"/>
      <c r="I152" s="23"/>
      <c r="J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3"/>
      <c r="H153" s="23"/>
      <c r="I153" s="23"/>
      <c r="J153" s="23"/>
    </row>
    <row r="154" customFormat="false" ht="15" hidden="false" customHeight="false" outlineLevel="0" collapsed="false">
      <c r="A154" s="86"/>
      <c r="B154" s="17"/>
      <c r="C154" s="17"/>
      <c r="D154" s="17"/>
      <c r="E154" s="17"/>
      <c r="F154" s="20"/>
      <c r="G154" s="23"/>
      <c r="H154" s="23"/>
      <c r="I154" s="23"/>
      <c r="J154" s="23"/>
    </row>
    <row r="155" customFormat="false" ht="15" hidden="false" customHeight="false" outlineLevel="0" collapsed="false">
      <c r="A155" s="86"/>
      <c r="B155" s="17"/>
      <c r="C155" s="17"/>
      <c r="D155" s="17"/>
      <c r="E155" s="17"/>
      <c r="F155" s="20"/>
      <c r="G155" s="23"/>
      <c r="H155" s="23"/>
      <c r="I155" s="23"/>
      <c r="J155" s="23"/>
    </row>
    <row r="156" customFormat="false" ht="15" hidden="false" customHeight="false" outlineLevel="0" collapsed="false">
      <c r="A156" s="17"/>
      <c r="B156" s="17"/>
      <c r="C156" s="17"/>
      <c r="D156" s="17"/>
      <c r="E156" s="17"/>
      <c r="F156" s="17"/>
      <c r="G156" s="23"/>
      <c r="H156" s="23"/>
      <c r="I156" s="23"/>
      <c r="J156" s="23"/>
    </row>
    <row r="157" customFormat="false" ht="15" hidden="false" customHeight="false" outlineLevel="0" collapsed="false">
      <c r="A157" s="17"/>
      <c r="B157" s="17"/>
      <c r="C157" s="17"/>
      <c r="D157" s="17"/>
      <c r="E157" s="17"/>
      <c r="F157" s="21" t="s">
        <v>13</v>
      </c>
      <c r="G157" s="22" t="n">
        <f aca="false">SUM(G138:G156)</f>
        <v>0</v>
      </c>
      <c r="H157" s="23"/>
      <c r="I157" s="23"/>
      <c r="J157" s="23" t="n">
        <f aca="false">SUM(J138:J156)</f>
        <v>0</v>
      </c>
    </row>
    <row r="158" customFormat="false" ht="15" hidden="false" customHeight="false" outlineLevel="0" collapsed="false">
      <c r="F158" s="21" t="s">
        <v>16</v>
      </c>
      <c r="G158" s="22" t="n">
        <f aca="false">G157*0.99</f>
        <v>0</v>
      </c>
    </row>
    <row r="159" customFormat="false" ht="15" hidden="false" customHeight="false" outlineLevel="0" collapsed="false">
      <c r="F159" s="26" t="s">
        <v>17</v>
      </c>
      <c r="G159" s="26"/>
      <c r="H159" s="26"/>
      <c r="I159" s="26"/>
      <c r="J159" s="108" t="n">
        <f aca="false">G158-J157</f>
        <v>0</v>
      </c>
    </row>
    <row r="162" customFormat="false" ht="27" hidden="false" customHeight="false" outlineLevel="0" collapsed="false">
      <c r="B162" s="107" t="s">
        <v>74</v>
      </c>
      <c r="C162" s="107"/>
      <c r="D162" s="107"/>
      <c r="E162" s="107"/>
    </row>
    <row r="163" customFormat="false" ht="15" hidden="false" customHeight="false" outlineLevel="0" collapsed="false">
      <c r="A163" s="5" t="s">
        <v>228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244</v>
      </c>
      <c r="I163" s="5" t="s">
        <v>248</v>
      </c>
      <c r="J163" s="5" t="s">
        <v>245</v>
      </c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96"/>
      <c r="G164" s="115"/>
      <c r="H164" s="110"/>
      <c r="I164" s="111"/>
      <c r="J164" s="23"/>
    </row>
    <row r="165" customFormat="false" ht="15" hidden="false" customHeight="false" outlineLevel="0" collapsed="false">
      <c r="A165" s="16"/>
      <c r="B165" s="17"/>
      <c r="D165" s="17"/>
      <c r="E165" s="96"/>
      <c r="F165" s="96"/>
      <c r="G165" s="115"/>
      <c r="H165" s="110"/>
      <c r="I165" s="111"/>
      <c r="J165" s="23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96"/>
      <c r="G166" s="116"/>
      <c r="H166" s="110"/>
      <c r="I166" s="111"/>
      <c r="J166" s="23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01"/>
      <c r="G167" s="116"/>
      <c r="H167" s="110"/>
      <c r="I167" s="111"/>
      <c r="J167" s="23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13"/>
      <c r="G168" s="117"/>
      <c r="H168" s="110"/>
      <c r="I168" s="111"/>
      <c r="J168" s="23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0"/>
      <c r="G169" s="23"/>
      <c r="H169" s="23"/>
      <c r="I169" s="23"/>
      <c r="J169" s="23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20"/>
      <c r="G170" s="23"/>
      <c r="H170" s="23"/>
      <c r="I170" s="23"/>
      <c r="J170" s="23"/>
    </row>
    <row r="171" customFormat="false" ht="15" hidden="false" customHeight="false" outlineLevel="0" collapsed="false">
      <c r="A171" s="16"/>
      <c r="B171" s="17"/>
      <c r="C171" s="17"/>
      <c r="D171" s="17"/>
      <c r="E171" s="17"/>
      <c r="F171" s="20"/>
      <c r="G171" s="23"/>
      <c r="H171" s="23"/>
      <c r="I171" s="23"/>
      <c r="J171" s="23"/>
    </row>
    <row r="172" customFormat="false" ht="15" hidden="false" customHeight="false" outlineLevel="0" collapsed="false">
      <c r="A172" s="16"/>
      <c r="B172" s="17"/>
      <c r="C172" s="17"/>
      <c r="D172" s="17"/>
      <c r="E172" s="17"/>
      <c r="F172" s="20"/>
      <c r="G172" s="23"/>
      <c r="H172" s="23"/>
      <c r="I172" s="23"/>
      <c r="J172" s="23"/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0"/>
      <c r="G173" s="23"/>
      <c r="H173" s="23"/>
      <c r="I173" s="23"/>
      <c r="J173" s="23"/>
    </row>
    <row r="174" customFormat="false" ht="15" hidden="false" customHeight="false" outlineLevel="0" collapsed="false">
      <c r="A174" s="86"/>
      <c r="B174" s="17"/>
      <c r="C174" s="17"/>
      <c r="D174" s="17"/>
      <c r="E174" s="17"/>
      <c r="F174" s="20"/>
      <c r="G174" s="23"/>
      <c r="H174" s="23"/>
      <c r="I174" s="23"/>
      <c r="J174" s="23"/>
    </row>
    <row r="175" customFormat="false" ht="15" hidden="false" customHeight="false" outlineLevel="0" collapsed="false">
      <c r="A175" s="86"/>
      <c r="B175" s="17"/>
      <c r="C175" s="17"/>
      <c r="D175" s="17"/>
      <c r="E175" s="17"/>
      <c r="F175" s="20"/>
      <c r="G175" s="23"/>
      <c r="H175" s="23"/>
      <c r="I175" s="23"/>
      <c r="J175" s="23"/>
    </row>
    <row r="176" customFormat="false" ht="15" hidden="false" customHeight="false" outlineLevel="0" collapsed="false">
      <c r="A176" s="86"/>
      <c r="B176" s="17"/>
      <c r="C176" s="17"/>
      <c r="D176" s="17"/>
      <c r="E176" s="17"/>
      <c r="F176" s="20"/>
      <c r="G176" s="23"/>
      <c r="H176" s="23"/>
      <c r="I176" s="23"/>
      <c r="J176" s="23"/>
    </row>
    <row r="177" customFormat="false" ht="15" hidden="false" customHeight="false" outlineLevel="0" collapsed="false">
      <c r="A177" s="86"/>
      <c r="B177" s="17"/>
      <c r="C177" s="17"/>
      <c r="D177" s="17"/>
      <c r="E177" s="17"/>
      <c r="F177" s="20"/>
      <c r="G177" s="23"/>
      <c r="H177" s="23"/>
      <c r="I177" s="23"/>
      <c r="J177" s="23"/>
    </row>
    <row r="178" customFormat="false" ht="15" hidden="false" customHeight="false" outlineLevel="0" collapsed="false">
      <c r="A178" s="16"/>
      <c r="B178" s="17"/>
      <c r="C178" s="17"/>
      <c r="D178" s="17"/>
      <c r="E178" s="17"/>
      <c r="F178" s="20"/>
      <c r="G178" s="23"/>
      <c r="H178" s="23"/>
      <c r="I178" s="23"/>
      <c r="J178" s="23"/>
    </row>
    <row r="179" customFormat="false" ht="15" hidden="false" customHeight="false" outlineLevel="0" collapsed="false">
      <c r="A179" s="16"/>
      <c r="B179" s="17"/>
      <c r="C179" s="17"/>
      <c r="D179" s="17"/>
      <c r="E179" s="17"/>
      <c r="F179" s="17"/>
      <c r="G179" s="23"/>
      <c r="H179" s="23"/>
      <c r="I179" s="23"/>
      <c r="J179" s="23"/>
    </row>
    <row r="180" customFormat="false" ht="15" hidden="false" customHeight="false" outlineLevel="0" collapsed="false">
      <c r="A180" s="86"/>
      <c r="B180" s="17"/>
      <c r="C180" s="17"/>
      <c r="D180" s="17"/>
      <c r="E180" s="17"/>
      <c r="F180" s="20"/>
      <c r="G180" s="23"/>
      <c r="H180" s="23"/>
      <c r="I180" s="23"/>
      <c r="J180" s="23"/>
    </row>
    <row r="181" customFormat="false" ht="15" hidden="false" customHeight="false" outlineLevel="0" collapsed="false">
      <c r="A181" s="86"/>
      <c r="B181" s="17"/>
      <c r="C181" s="17"/>
      <c r="D181" s="17"/>
      <c r="E181" s="17"/>
      <c r="F181" s="20"/>
      <c r="G181" s="23"/>
      <c r="H181" s="23"/>
      <c r="I181" s="23"/>
      <c r="J181" s="23"/>
    </row>
    <row r="182" customFormat="false" ht="15" hidden="false" customHeight="false" outlineLevel="0" collapsed="false">
      <c r="A182" s="17"/>
      <c r="B182" s="17"/>
      <c r="C182" s="17"/>
      <c r="D182" s="17"/>
      <c r="E182" s="17"/>
      <c r="F182" s="17"/>
      <c r="G182" s="23"/>
      <c r="H182" s="23"/>
      <c r="I182" s="23"/>
      <c r="J182" s="23"/>
    </row>
    <row r="183" customFormat="false" ht="15" hidden="false" customHeight="false" outlineLevel="0" collapsed="false">
      <c r="A183" s="17"/>
      <c r="B183" s="17"/>
      <c r="C183" s="17"/>
      <c r="D183" s="17"/>
      <c r="E183" s="17"/>
      <c r="F183" s="21" t="s">
        <v>13</v>
      </c>
      <c r="G183" s="22" t="n">
        <f aca="false">SUM(G164:G182)</f>
        <v>0</v>
      </c>
      <c r="H183" s="23"/>
      <c r="I183" s="23"/>
      <c r="J183" s="23" t="n">
        <f aca="false">SUM(J164:J182)</f>
        <v>0</v>
      </c>
    </row>
    <row r="184" customFormat="false" ht="15" hidden="false" customHeight="false" outlineLevel="0" collapsed="false">
      <c r="F184" s="21" t="s">
        <v>16</v>
      </c>
      <c r="G184" s="22" t="n">
        <f aca="false">G183*0.99</f>
        <v>0</v>
      </c>
    </row>
    <row r="185" customFormat="false" ht="15" hidden="false" customHeight="false" outlineLevel="0" collapsed="false">
      <c r="F185" s="26" t="s">
        <v>17</v>
      </c>
      <c r="G185" s="26"/>
      <c r="H185" s="26"/>
      <c r="I185" s="26"/>
      <c r="J185" s="108" t="n">
        <f aca="false">G184-J183</f>
        <v>0</v>
      </c>
    </row>
    <row r="189" customFormat="false" ht="27" hidden="false" customHeight="false" outlineLevel="0" collapsed="false">
      <c r="B189" s="107" t="s">
        <v>251</v>
      </c>
      <c r="C189" s="107"/>
      <c r="D189" s="107"/>
      <c r="E189" s="107"/>
    </row>
    <row r="190" customFormat="false" ht="15" hidden="false" customHeight="false" outlineLevel="0" collapsed="false">
      <c r="A190" s="5" t="s">
        <v>228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244</v>
      </c>
      <c r="I190" s="5" t="s">
        <v>248</v>
      </c>
      <c r="J190" s="5" t="s">
        <v>245</v>
      </c>
    </row>
    <row r="191" customFormat="false" ht="15" hidden="false" customHeight="false" outlineLevel="0" collapsed="false">
      <c r="A191" s="16"/>
      <c r="B191" s="17"/>
      <c r="C191" s="17"/>
      <c r="D191" s="17"/>
      <c r="E191" s="96"/>
      <c r="G191" s="115"/>
      <c r="H191" s="110"/>
      <c r="I191" s="118"/>
      <c r="J191" s="23"/>
    </row>
    <row r="192" customFormat="false" ht="15" hidden="false" customHeight="false" outlineLevel="0" collapsed="false">
      <c r="A192" s="16"/>
      <c r="B192" s="17"/>
      <c r="D192" s="17"/>
      <c r="E192" s="96"/>
      <c r="F192" s="96"/>
      <c r="G192" s="115"/>
      <c r="H192" s="110"/>
      <c r="I192" s="118"/>
      <c r="J192" s="23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96"/>
      <c r="G193" s="115"/>
      <c r="H193" s="110"/>
      <c r="I193" s="118"/>
      <c r="J193" s="23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113"/>
      <c r="G194" s="115"/>
      <c r="H194" s="110"/>
      <c r="I194" s="118"/>
      <c r="J194" s="23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96"/>
      <c r="G195" s="115"/>
      <c r="H195" s="110"/>
      <c r="I195" s="118"/>
      <c r="J195" s="23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0"/>
      <c r="G196" s="115"/>
      <c r="H196" s="23"/>
      <c r="I196" s="118"/>
      <c r="J196" s="23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20"/>
      <c r="G197" s="23"/>
      <c r="H197" s="23"/>
      <c r="I197" s="118"/>
      <c r="J197" s="23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20"/>
      <c r="G198" s="23"/>
      <c r="H198" s="23"/>
      <c r="I198" s="23"/>
      <c r="J198" s="23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20"/>
      <c r="G199" s="23"/>
      <c r="H199" s="23"/>
      <c r="I199" s="23"/>
      <c r="J199" s="23"/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20"/>
      <c r="G200" s="23"/>
      <c r="H200" s="23"/>
      <c r="I200" s="23"/>
      <c r="J200" s="23"/>
    </row>
    <row r="201" customFormat="false" ht="15" hidden="false" customHeight="false" outlineLevel="0" collapsed="false">
      <c r="A201" s="86"/>
      <c r="B201" s="17"/>
      <c r="C201" s="17"/>
      <c r="D201" s="17"/>
      <c r="E201" s="17"/>
      <c r="F201" s="20"/>
      <c r="G201" s="23"/>
      <c r="H201" s="23"/>
      <c r="I201" s="23"/>
      <c r="J201" s="23"/>
    </row>
    <row r="202" customFormat="false" ht="15" hidden="false" customHeight="false" outlineLevel="0" collapsed="false">
      <c r="A202" s="86"/>
      <c r="B202" s="17"/>
      <c r="C202" s="17"/>
      <c r="D202" s="17"/>
      <c r="E202" s="17"/>
      <c r="F202" s="20"/>
      <c r="G202" s="23"/>
      <c r="H202" s="23"/>
      <c r="I202" s="23"/>
      <c r="J202" s="23"/>
    </row>
    <row r="203" customFormat="false" ht="15" hidden="false" customHeight="false" outlineLevel="0" collapsed="false">
      <c r="A203" s="86"/>
      <c r="B203" s="17"/>
      <c r="C203" s="17"/>
      <c r="D203" s="17"/>
      <c r="E203" s="17"/>
      <c r="F203" s="20"/>
      <c r="G203" s="23"/>
      <c r="H203" s="23"/>
      <c r="I203" s="23"/>
      <c r="J203" s="23"/>
    </row>
    <row r="204" customFormat="false" ht="15" hidden="false" customHeight="false" outlineLevel="0" collapsed="false">
      <c r="A204" s="86"/>
      <c r="B204" s="17"/>
      <c r="C204" s="17"/>
      <c r="D204" s="17"/>
      <c r="E204" s="17"/>
      <c r="F204" s="20"/>
      <c r="G204" s="23"/>
      <c r="H204" s="23"/>
      <c r="I204" s="23"/>
      <c r="J204" s="23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0"/>
      <c r="G205" s="23"/>
      <c r="H205" s="23"/>
      <c r="I205" s="23"/>
      <c r="J205" s="23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23"/>
      <c r="H206" s="23"/>
      <c r="I206" s="23"/>
      <c r="J206" s="23"/>
    </row>
    <row r="207" customFormat="false" ht="15" hidden="false" customHeight="false" outlineLevel="0" collapsed="false">
      <c r="A207" s="86"/>
      <c r="B207" s="17"/>
      <c r="C207" s="17"/>
      <c r="D207" s="17"/>
      <c r="E207" s="17"/>
      <c r="F207" s="20"/>
      <c r="G207" s="23"/>
      <c r="H207" s="23"/>
      <c r="I207" s="23"/>
      <c r="J207" s="23"/>
    </row>
    <row r="208" customFormat="false" ht="15" hidden="false" customHeight="false" outlineLevel="0" collapsed="false">
      <c r="A208" s="86"/>
      <c r="B208" s="17"/>
      <c r="C208" s="17"/>
      <c r="D208" s="17"/>
      <c r="E208" s="17"/>
      <c r="F208" s="20"/>
      <c r="G208" s="23"/>
      <c r="H208" s="23"/>
      <c r="I208" s="23"/>
      <c r="J208" s="23"/>
    </row>
    <row r="209" customFormat="false" ht="15" hidden="false" customHeight="false" outlineLevel="0" collapsed="false">
      <c r="A209" s="17"/>
      <c r="B209" s="17"/>
      <c r="C209" s="17"/>
      <c r="D209" s="17"/>
      <c r="E209" s="17"/>
      <c r="F209" s="17"/>
      <c r="G209" s="23"/>
      <c r="H209" s="23"/>
      <c r="I209" s="23"/>
      <c r="J209" s="23"/>
    </row>
    <row r="210" customFormat="false" ht="15" hidden="false" customHeight="false" outlineLevel="0" collapsed="false">
      <c r="A210" s="17"/>
      <c r="B210" s="17"/>
      <c r="C210" s="17"/>
      <c r="D210" s="17"/>
      <c r="E210" s="17"/>
      <c r="F210" s="21" t="s">
        <v>13</v>
      </c>
      <c r="G210" s="22" t="n">
        <f aca="false">SUM(G191:G209)</f>
        <v>0</v>
      </c>
      <c r="H210" s="23"/>
      <c r="I210" s="23"/>
      <c r="J210" s="23" t="n">
        <f aca="false">SUM(J191:J209)</f>
        <v>0</v>
      </c>
    </row>
    <row r="211" customFormat="false" ht="15" hidden="false" customHeight="false" outlineLevel="0" collapsed="false">
      <c r="F211" s="21" t="s">
        <v>16</v>
      </c>
      <c r="G211" s="22" t="n">
        <f aca="false">G210*0.99</f>
        <v>0</v>
      </c>
    </row>
    <row r="212" customFormat="false" ht="15" hidden="false" customHeight="false" outlineLevel="0" collapsed="false">
      <c r="F212" s="26" t="s">
        <v>17</v>
      </c>
      <c r="G212" s="26"/>
      <c r="H212" s="26"/>
      <c r="I212" s="26"/>
      <c r="J212" s="108" t="n">
        <f aca="false">G211-J210</f>
        <v>0</v>
      </c>
    </row>
    <row r="216" customFormat="false" ht="27" hidden="false" customHeight="false" outlineLevel="0" collapsed="false">
      <c r="B216" s="107" t="s">
        <v>97</v>
      </c>
      <c r="C216" s="107"/>
      <c r="D216" s="107"/>
      <c r="E216" s="107"/>
    </row>
    <row r="217" customFormat="false" ht="15" hidden="false" customHeight="false" outlineLevel="0" collapsed="false">
      <c r="A217" s="5" t="s">
        <v>228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244</v>
      </c>
      <c r="I217" s="5" t="s">
        <v>248</v>
      </c>
      <c r="J217" s="5" t="s">
        <v>245</v>
      </c>
    </row>
    <row r="218" customFormat="false" ht="15" hidden="false" customHeight="false" outlineLevel="0" collapsed="false">
      <c r="A218" s="16" t="n">
        <v>45170</v>
      </c>
      <c r="B218" s="17" t="s">
        <v>135</v>
      </c>
      <c r="C218" s="17" t="s">
        <v>50</v>
      </c>
      <c r="D218" s="17" t="s">
        <v>252</v>
      </c>
      <c r="E218" s="96" t="s">
        <v>253</v>
      </c>
      <c r="F218" s="13" t="n">
        <v>30334666</v>
      </c>
      <c r="G218" s="115" t="n">
        <v>150</v>
      </c>
      <c r="H218" s="110"/>
      <c r="I218" s="119" t="n">
        <v>723</v>
      </c>
      <c r="J218" s="23" t="n">
        <v>130</v>
      </c>
    </row>
    <row r="219" customFormat="false" ht="15" hidden="false" customHeight="false" outlineLevel="0" collapsed="false">
      <c r="A219" s="16" t="n">
        <v>45170</v>
      </c>
      <c r="B219" s="17" t="s">
        <v>143</v>
      </c>
      <c r="C219" s="0" t="s">
        <v>33</v>
      </c>
      <c r="D219" s="17" t="s">
        <v>252</v>
      </c>
      <c r="E219" s="96" t="s">
        <v>253</v>
      </c>
      <c r="F219" s="93" t="n">
        <v>30334668</v>
      </c>
      <c r="G219" s="115" t="n">
        <v>150</v>
      </c>
      <c r="H219" s="110"/>
      <c r="I219" s="119" t="n">
        <v>723</v>
      </c>
      <c r="J219" s="23" t="n">
        <v>130</v>
      </c>
    </row>
    <row r="220" customFormat="false" ht="15" hidden="false" customHeight="false" outlineLevel="0" collapsed="false">
      <c r="A220" s="16" t="n">
        <v>45170</v>
      </c>
      <c r="B220" s="17" t="s">
        <v>254</v>
      </c>
      <c r="C220" s="17" t="s">
        <v>47</v>
      </c>
      <c r="D220" s="17" t="s">
        <v>252</v>
      </c>
      <c r="E220" s="96" t="s">
        <v>253</v>
      </c>
      <c r="F220" s="120" t="n">
        <v>30334667</v>
      </c>
      <c r="G220" s="115" t="n">
        <v>150</v>
      </c>
      <c r="H220" s="110"/>
      <c r="I220" s="119" t="n">
        <v>723</v>
      </c>
      <c r="J220" s="23" t="n">
        <v>130</v>
      </c>
    </row>
    <row r="221" customFormat="false" ht="15" hidden="false" customHeight="false" outlineLevel="0" collapsed="false">
      <c r="A221" s="16" t="n">
        <v>45170</v>
      </c>
      <c r="B221" s="17" t="s">
        <v>30</v>
      </c>
      <c r="C221" s="17" t="s">
        <v>31</v>
      </c>
      <c r="D221" s="17" t="s">
        <v>252</v>
      </c>
      <c r="E221" s="96" t="s">
        <v>253</v>
      </c>
      <c r="F221" s="12" t="n">
        <v>30334665</v>
      </c>
      <c r="G221" s="115" t="n">
        <v>150</v>
      </c>
      <c r="H221" s="110"/>
      <c r="I221" s="119" t="n">
        <v>723</v>
      </c>
      <c r="J221" s="23" t="n">
        <v>130</v>
      </c>
    </row>
    <row r="222" customFormat="false" ht="15" hidden="false" customHeight="false" outlineLevel="0" collapsed="false">
      <c r="A222" s="16" t="n">
        <v>45180</v>
      </c>
      <c r="B222" s="17" t="s">
        <v>143</v>
      </c>
      <c r="C222" s="17" t="s">
        <v>41</v>
      </c>
      <c r="D222" s="17" t="s">
        <v>252</v>
      </c>
      <c r="E222" s="96" t="s">
        <v>253</v>
      </c>
      <c r="F222" s="121" t="n">
        <v>30335148</v>
      </c>
      <c r="G222" s="115" t="n">
        <v>150</v>
      </c>
      <c r="H222" s="110"/>
      <c r="I222" s="111" t="n">
        <v>738</v>
      </c>
      <c r="J222" s="23" t="n">
        <v>130</v>
      </c>
    </row>
    <row r="223" customFormat="false" ht="15" hidden="false" customHeight="false" outlineLevel="0" collapsed="false">
      <c r="A223" s="16" t="n">
        <v>45182</v>
      </c>
      <c r="B223" s="17" t="s">
        <v>255</v>
      </c>
      <c r="C223" s="17" t="s">
        <v>60</v>
      </c>
      <c r="D223" s="17" t="s">
        <v>252</v>
      </c>
      <c r="E223" s="96" t="s">
        <v>256</v>
      </c>
      <c r="F223" s="120" t="n">
        <v>30335356</v>
      </c>
      <c r="G223" s="115" t="n">
        <v>180</v>
      </c>
      <c r="H223" s="23"/>
      <c r="I223" s="111" t="n">
        <v>738</v>
      </c>
      <c r="J223" s="23" t="n">
        <v>175</v>
      </c>
    </row>
    <row r="224" customFormat="false" ht="15" hidden="false" customHeight="false" outlineLevel="0" collapsed="false">
      <c r="A224" s="16" t="n">
        <v>45188</v>
      </c>
      <c r="B224" s="17" t="s">
        <v>254</v>
      </c>
      <c r="C224" s="17" t="s">
        <v>47</v>
      </c>
      <c r="D224" s="17" t="s">
        <v>252</v>
      </c>
      <c r="E224" s="17" t="s">
        <v>253</v>
      </c>
      <c r="F224" s="15" t="n">
        <v>30335643</v>
      </c>
      <c r="G224" s="23" t="n">
        <v>150</v>
      </c>
      <c r="H224" s="23"/>
      <c r="I224" s="111" t="n">
        <v>738</v>
      </c>
      <c r="J224" s="23" t="n">
        <v>130</v>
      </c>
    </row>
    <row r="225" customFormat="false" ht="15" hidden="false" customHeight="false" outlineLevel="0" collapsed="false">
      <c r="A225" s="16" t="n">
        <v>45196</v>
      </c>
      <c r="B225" s="17" t="s">
        <v>104</v>
      </c>
      <c r="C225" s="17" t="s">
        <v>33</v>
      </c>
      <c r="D225" s="17" t="s">
        <v>257</v>
      </c>
      <c r="E225" s="17" t="s">
        <v>112</v>
      </c>
      <c r="F225" s="15" t="n">
        <v>30336212</v>
      </c>
      <c r="G225" s="23" t="n">
        <v>550</v>
      </c>
      <c r="H225" s="23"/>
      <c r="I225" s="111" t="n">
        <v>738</v>
      </c>
      <c r="J225" s="23" t="n">
        <v>540</v>
      </c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101"/>
      <c r="G226" s="115"/>
      <c r="H226" s="110"/>
      <c r="I226" s="111"/>
      <c r="J226" s="23"/>
    </row>
    <row r="227" customFormat="false" ht="15" hidden="false" customHeight="false" outlineLevel="0" collapsed="false">
      <c r="A227" s="17"/>
      <c r="B227" s="17"/>
      <c r="C227" s="17"/>
      <c r="D227" s="17"/>
      <c r="E227" s="17"/>
      <c r="F227" s="15"/>
      <c r="G227" s="23"/>
      <c r="H227" s="23"/>
      <c r="I227" s="23"/>
      <c r="J227" s="23"/>
    </row>
    <row r="228" customFormat="false" ht="15" hidden="false" customHeight="false" outlineLevel="0" collapsed="false">
      <c r="A228" s="86"/>
      <c r="B228" s="17"/>
      <c r="C228" s="17"/>
      <c r="D228" s="17"/>
      <c r="E228" s="17"/>
      <c r="F228" s="20"/>
      <c r="G228" s="23"/>
      <c r="H228" s="23"/>
      <c r="I228" s="23"/>
      <c r="J228" s="23"/>
    </row>
    <row r="229" customFormat="false" ht="15" hidden="false" customHeight="false" outlineLevel="0" collapsed="false">
      <c r="A229" s="86"/>
      <c r="B229" s="17"/>
      <c r="C229" s="17"/>
      <c r="D229" s="17"/>
      <c r="E229" s="17"/>
      <c r="F229" s="20"/>
      <c r="G229" s="23"/>
      <c r="H229" s="23"/>
      <c r="I229" s="23"/>
      <c r="J229" s="23"/>
    </row>
    <row r="230" customFormat="false" ht="15" hidden="false" customHeight="false" outlineLevel="0" collapsed="false">
      <c r="A230" s="86"/>
      <c r="B230" s="17"/>
      <c r="C230" s="17"/>
      <c r="D230" s="17"/>
      <c r="E230" s="17"/>
      <c r="F230" s="20"/>
      <c r="G230" s="23"/>
      <c r="H230" s="23"/>
      <c r="I230" s="23"/>
      <c r="J230" s="23"/>
    </row>
    <row r="231" customFormat="false" ht="15" hidden="false" customHeight="false" outlineLevel="0" collapsed="false">
      <c r="A231" s="86"/>
      <c r="B231" s="17"/>
      <c r="C231" s="17"/>
      <c r="D231" s="17"/>
      <c r="E231" s="17"/>
      <c r="F231" s="20"/>
      <c r="G231" s="23"/>
      <c r="H231" s="23"/>
      <c r="I231" s="23"/>
      <c r="J231" s="23"/>
    </row>
    <row r="232" customFormat="false" ht="15" hidden="false" customHeight="false" outlineLevel="0" collapsed="false">
      <c r="A232" s="16"/>
      <c r="B232" s="17"/>
      <c r="C232" s="17"/>
      <c r="D232" s="17"/>
      <c r="E232" s="17"/>
      <c r="F232" s="20"/>
      <c r="G232" s="23"/>
      <c r="H232" s="23"/>
      <c r="I232" s="23"/>
      <c r="J232" s="23"/>
    </row>
    <row r="233" customFormat="false" ht="15" hidden="false" customHeight="false" outlineLevel="0" collapsed="false">
      <c r="A233" s="16"/>
      <c r="B233" s="17"/>
      <c r="C233" s="17"/>
      <c r="D233" s="17"/>
      <c r="E233" s="17"/>
      <c r="F233" s="17"/>
      <c r="G233" s="23"/>
      <c r="H233" s="23"/>
      <c r="I233" s="23"/>
      <c r="J233" s="23"/>
    </row>
    <row r="234" customFormat="false" ht="15" hidden="false" customHeight="false" outlineLevel="0" collapsed="false">
      <c r="A234" s="86"/>
      <c r="B234" s="17"/>
      <c r="C234" s="17"/>
      <c r="D234" s="17"/>
      <c r="E234" s="17"/>
      <c r="F234" s="20"/>
      <c r="G234" s="23"/>
      <c r="H234" s="23"/>
      <c r="I234" s="23"/>
      <c r="J234" s="23"/>
    </row>
    <row r="235" customFormat="false" ht="15" hidden="false" customHeight="false" outlineLevel="0" collapsed="false">
      <c r="A235" s="86"/>
      <c r="B235" s="17"/>
      <c r="C235" s="17"/>
      <c r="D235" s="17"/>
      <c r="E235" s="17"/>
      <c r="F235" s="20"/>
      <c r="G235" s="23"/>
      <c r="H235" s="23"/>
      <c r="I235" s="23"/>
      <c r="J235" s="23"/>
    </row>
    <row r="236" customFormat="false" ht="15" hidden="false" customHeight="false" outlineLevel="0" collapsed="false">
      <c r="A236" s="17"/>
      <c r="B236" s="17"/>
      <c r="C236" s="17"/>
      <c r="D236" s="17"/>
      <c r="E236" s="17"/>
      <c r="F236" s="17"/>
      <c r="G236" s="23"/>
      <c r="H236" s="23"/>
      <c r="I236" s="23"/>
      <c r="J236" s="23"/>
    </row>
    <row r="237" customFormat="false" ht="15" hidden="false" customHeight="false" outlineLevel="0" collapsed="false">
      <c r="A237" s="17"/>
      <c r="B237" s="17"/>
      <c r="C237" s="17"/>
      <c r="D237" s="17"/>
      <c r="E237" s="17"/>
      <c r="F237" s="21" t="s">
        <v>13</v>
      </c>
      <c r="G237" s="22" t="n">
        <f aca="false">SUM(G218:G236)</f>
        <v>1630</v>
      </c>
      <c r="H237" s="23"/>
      <c r="I237" s="23"/>
      <c r="J237" s="23" t="n">
        <f aca="false">SUM(J218:J236)</f>
        <v>1495</v>
      </c>
    </row>
    <row r="238" customFormat="false" ht="15" hidden="false" customHeight="false" outlineLevel="0" collapsed="false">
      <c r="F238" s="21" t="s">
        <v>16</v>
      </c>
      <c r="G238" s="22" t="n">
        <f aca="false">G237*0.99</f>
        <v>1613.7</v>
      </c>
    </row>
    <row r="239" customFormat="false" ht="15" hidden="false" customHeight="false" outlineLevel="0" collapsed="false">
      <c r="F239" s="26" t="s">
        <v>17</v>
      </c>
      <c r="G239" s="26"/>
      <c r="H239" s="26"/>
      <c r="I239" s="26"/>
      <c r="J239" s="108" t="n">
        <f aca="false">G238-J237</f>
        <v>118.7</v>
      </c>
    </row>
    <row r="243" customFormat="false" ht="27" hidden="false" customHeight="false" outlineLevel="0" collapsed="false">
      <c r="B243" s="107" t="s">
        <v>98</v>
      </c>
      <c r="C243" s="107"/>
      <c r="D243" s="107"/>
      <c r="E243" s="107"/>
    </row>
    <row r="244" customFormat="false" ht="15" hidden="false" customHeight="false" outlineLevel="0" collapsed="false">
      <c r="A244" s="5" t="s">
        <v>228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244</v>
      </c>
      <c r="I244" s="5" t="s">
        <v>248</v>
      </c>
      <c r="J244" s="5" t="s">
        <v>245</v>
      </c>
    </row>
    <row r="245" customFormat="false" ht="15" hidden="false" customHeight="false" outlineLevel="0" collapsed="false">
      <c r="A245" s="16" t="n">
        <v>45201</v>
      </c>
      <c r="B245" s="17" t="s">
        <v>170</v>
      </c>
      <c r="C245" s="17" t="s">
        <v>50</v>
      </c>
      <c r="D245" s="17" t="s">
        <v>258</v>
      </c>
      <c r="E245" s="96" t="s">
        <v>88</v>
      </c>
      <c r="F245" s="101" t="n">
        <v>30336532</v>
      </c>
      <c r="G245" s="115" t="n">
        <v>150</v>
      </c>
      <c r="H245" s="110"/>
      <c r="I245" s="111" t="n">
        <v>738</v>
      </c>
      <c r="J245" s="117" t="n">
        <v>130</v>
      </c>
    </row>
    <row r="246" customFormat="false" ht="15" hidden="false" customHeight="false" outlineLevel="0" collapsed="false">
      <c r="A246" s="16" t="n">
        <v>45210</v>
      </c>
      <c r="B246" s="17" t="s">
        <v>202</v>
      </c>
      <c r="C246" s="17" t="s">
        <v>33</v>
      </c>
      <c r="D246" s="17" t="s">
        <v>258</v>
      </c>
      <c r="E246" s="96" t="s">
        <v>259</v>
      </c>
      <c r="F246" s="96" t="n">
        <v>30336880</v>
      </c>
      <c r="G246" s="115" t="n">
        <v>493.77</v>
      </c>
      <c r="H246" s="17"/>
      <c r="I246" s="111" t="n">
        <v>796</v>
      </c>
      <c r="J246" s="115" t="n">
        <v>500</v>
      </c>
      <c r="K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120"/>
      <c r="G247" s="115"/>
      <c r="H247" s="110"/>
      <c r="I247" s="111"/>
      <c r="J247" s="1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17"/>
      <c r="G248" s="115"/>
      <c r="H248" s="110"/>
      <c r="I248" s="111"/>
      <c r="J248" s="1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120"/>
      <c r="G249" s="115"/>
      <c r="H249" s="110"/>
      <c r="I249" s="111"/>
      <c r="J249" s="1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120"/>
      <c r="G250" s="115"/>
      <c r="H250" s="23"/>
      <c r="I250" s="23"/>
      <c r="J250" s="117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20"/>
      <c r="G251" s="117"/>
      <c r="H251" s="23"/>
      <c r="I251" s="23"/>
      <c r="J251" s="117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20"/>
      <c r="G252" s="117"/>
      <c r="H252" s="23"/>
      <c r="I252" s="23"/>
      <c r="J252" s="117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20"/>
      <c r="G253" s="117"/>
      <c r="H253" s="23"/>
      <c r="I253" s="23"/>
      <c r="J253" s="117"/>
    </row>
    <row r="254" customFormat="false" ht="15" hidden="false" customHeight="false" outlineLevel="0" collapsed="false">
      <c r="A254" s="17"/>
      <c r="B254" s="17"/>
      <c r="C254" s="17"/>
      <c r="D254" s="17"/>
      <c r="E254" s="17"/>
      <c r="F254" s="20"/>
      <c r="G254" s="117"/>
      <c r="H254" s="23"/>
      <c r="I254" s="23"/>
      <c r="J254" s="23"/>
    </row>
    <row r="255" customFormat="false" ht="15" hidden="false" customHeight="false" outlineLevel="0" collapsed="false">
      <c r="A255" s="86"/>
      <c r="B255" s="17"/>
      <c r="C255" s="17"/>
      <c r="D255" s="17"/>
      <c r="E255" s="17"/>
      <c r="F255" s="20"/>
      <c r="G255" s="117"/>
      <c r="H255" s="23"/>
      <c r="I255" s="23"/>
      <c r="J255" s="23"/>
    </row>
    <row r="256" customFormat="false" ht="15" hidden="false" customHeight="false" outlineLevel="0" collapsed="false">
      <c r="A256" s="86"/>
      <c r="B256" s="17"/>
      <c r="C256" s="17"/>
      <c r="D256" s="17"/>
      <c r="E256" s="17"/>
      <c r="F256" s="20"/>
      <c r="G256" s="117"/>
      <c r="H256" s="23"/>
      <c r="I256" s="23"/>
      <c r="J256" s="23"/>
    </row>
    <row r="257" customFormat="false" ht="15" hidden="false" customHeight="false" outlineLevel="0" collapsed="false">
      <c r="A257" s="86"/>
      <c r="B257" s="17"/>
      <c r="C257" s="17"/>
      <c r="D257" s="17"/>
      <c r="E257" s="17"/>
      <c r="F257" s="20"/>
      <c r="G257" s="117"/>
      <c r="H257" s="23"/>
      <c r="I257" s="23"/>
      <c r="J257" s="23"/>
    </row>
    <row r="258" customFormat="false" ht="15" hidden="false" customHeight="false" outlineLevel="0" collapsed="false">
      <c r="A258" s="86"/>
      <c r="B258" s="17"/>
      <c r="C258" s="17"/>
      <c r="D258" s="17"/>
      <c r="E258" s="17"/>
      <c r="F258" s="20"/>
      <c r="G258" s="117"/>
      <c r="H258" s="23"/>
      <c r="I258" s="23"/>
      <c r="J258" s="23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20"/>
      <c r="G259" s="117"/>
      <c r="H259" s="23"/>
      <c r="I259" s="23"/>
      <c r="J259" s="23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17"/>
      <c r="H260" s="23"/>
      <c r="I260" s="23"/>
      <c r="J260" s="23"/>
    </row>
    <row r="261" customFormat="false" ht="15" hidden="false" customHeight="false" outlineLevel="0" collapsed="false">
      <c r="A261" s="86"/>
      <c r="B261" s="17"/>
      <c r="C261" s="17"/>
      <c r="D261" s="17"/>
      <c r="E261" s="17"/>
      <c r="F261" s="20"/>
      <c r="G261" s="117"/>
      <c r="H261" s="23"/>
      <c r="I261" s="23"/>
      <c r="J261" s="23"/>
    </row>
    <row r="262" customFormat="false" ht="15" hidden="false" customHeight="false" outlineLevel="0" collapsed="false">
      <c r="A262" s="86"/>
      <c r="B262" s="17"/>
      <c r="C262" s="17"/>
      <c r="D262" s="17"/>
      <c r="E262" s="17"/>
      <c r="F262" s="20"/>
      <c r="G262" s="23"/>
      <c r="H262" s="23"/>
      <c r="I262" s="23"/>
      <c r="J262" s="23"/>
    </row>
    <row r="263" customFormat="false" ht="15" hidden="false" customHeight="false" outlineLevel="0" collapsed="false">
      <c r="A263" s="17"/>
      <c r="B263" s="17"/>
      <c r="C263" s="17"/>
      <c r="D263" s="17"/>
      <c r="E263" s="17"/>
      <c r="F263" s="17"/>
      <c r="G263" s="23"/>
      <c r="H263" s="23"/>
      <c r="I263" s="23"/>
      <c r="J263" s="23"/>
    </row>
    <row r="264" customFormat="false" ht="15" hidden="false" customHeight="false" outlineLevel="0" collapsed="false">
      <c r="A264" s="17"/>
      <c r="B264" s="17"/>
      <c r="C264" s="17"/>
      <c r="D264" s="17"/>
      <c r="E264" s="17"/>
      <c r="F264" s="21" t="s">
        <v>13</v>
      </c>
      <c r="G264" s="22" t="n">
        <f aca="false">SUM(G245:G263)</f>
        <v>643.77</v>
      </c>
      <c r="H264" s="23"/>
      <c r="I264" s="23"/>
      <c r="J264" s="23" t="n">
        <f aca="false">SUM(J245:J263)</f>
        <v>630</v>
      </c>
    </row>
    <row r="265" customFormat="false" ht="15" hidden="false" customHeight="false" outlineLevel="0" collapsed="false">
      <c r="F265" s="21" t="s">
        <v>16</v>
      </c>
      <c r="G265" s="22" t="n">
        <f aca="false">G264*0.99</f>
        <v>637.3323</v>
      </c>
    </row>
    <row r="266" customFormat="false" ht="15" hidden="false" customHeight="false" outlineLevel="0" collapsed="false">
      <c r="F266" s="26" t="s">
        <v>17</v>
      </c>
      <c r="G266" s="26"/>
      <c r="H266" s="26"/>
      <c r="I266" s="26"/>
      <c r="J266" s="108" t="n">
        <f aca="false">G265-J264</f>
        <v>7.33230000000003</v>
      </c>
    </row>
    <row r="269" customFormat="false" ht="27" hidden="false" customHeight="false" outlineLevel="0" collapsed="false">
      <c r="B269" s="107" t="s">
        <v>260</v>
      </c>
      <c r="C269" s="107"/>
      <c r="D269" s="107"/>
      <c r="E269" s="107"/>
    </row>
    <row r="270" customFormat="false" ht="15" hidden="false" customHeight="false" outlineLevel="0" collapsed="false">
      <c r="A270" s="5" t="s">
        <v>228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244</v>
      </c>
      <c r="I270" s="5" t="s">
        <v>248</v>
      </c>
      <c r="J270" s="5" t="s">
        <v>245</v>
      </c>
    </row>
    <row r="271" customFormat="false" ht="15" hidden="false" customHeight="false" outlineLevel="0" collapsed="false">
      <c r="A271" s="16" t="n">
        <v>45246</v>
      </c>
      <c r="B271" s="17" t="s">
        <v>261</v>
      </c>
      <c r="C271" s="17" t="s">
        <v>262</v>
      </c>
      <c r="D271" s="17" t="s">
        <v>246</v>
      </c>
      <c r="E271" s="96" t="s">
        <v>88</v>
      </c>
      <c r="F271" s="101" t="n">
        <v>30338999</v>
      </c>
      <c r="G271" s="115" t="n">
        <v>315</v>
      </c>
      <c r="H271" s="110"/>
      <c r="I271" s="111" t="n">
        <v>805</v>
      </c>
      <c r="J271" s="23" t="n">
        <v>260</v>
      </c>
    </row>
    <row r="272" customFormat="false" ht="15" hidden="false" customHeight="false" outlineLevel="0" collapsed="false">
      <c r="A272" s="16" t="n">
        <v>45246</v>
      </c>
      <c r="B272" s="17" t="s">
        <v>263</v>
      </c>
      <c r="C272" s="0" t="s">
        <v>264</v>
      </c>
      <c r="D272" s="17" t="s">
        <v>246</v>
      </c>
      <c r="E272" s="96" t="s">
        <v>88</v>
      </c>
      <c r="F272" s="96" t="n">
        <v>30338999</v>
      </c>
      <c r="G272" s="115" t="n">
        <v>346.5</v>
      </c>
      <c r="H272" s="110"/>
      <c r="I272" s="111" t="n">
        <v>805</v>
      </c>
      <c r="J272" s="23" t="n">
        <v>260</v>
      </c>
    </row>
    <row r="273" customFormat="false" ht="15" hidden="false" customHeight="false" outlineLevel="0" collapsed="false">
      <c r="A273" s="16" t="n">
        <v>45259</v>
      </c>
      <c r="B273" s="17" t="s">
        <v>186</v>
      </c>
      <c r="C273" s="17" t="s">
        <v>60</v>
      </c>
      <c r="D273" s="17" t="s">
        <v>246</v>
      </c>
      <c r="E273" s="96" t="s">
        <v>265</v>
      </c>
      <c r="F273" s="120" t="n">
        <v>30339864</v>
      </c>
      <c r="G273" s="115" t="n">
        <v>682.48</v>
      </c>
      <c r="H273" s="110"/>
      <c r="I273" s="111" t="n">
        <v>805</v>
      </c>
      <c r="J273" s="23" t="n">
        <v>640</v>
      </c>
    </row>
    <row r="274" customFormat="false" ht="15" hidden="false" customHeight="false" outlineLevel="0" collapsed="false">
      <c r="A274" s="16"/>
      <c r="B274" s="17"/>
      <c r="C274" s="17"/>
      <c r="D274" s="17"/>
      <c r="E274" s="96"/>
      <c r="F274" s="17"/>
      <c r="G274" s="115"/>
      <c r="H274" s="110"/>
      <c r="I274" s="111"/>
      <c r="J274" s="23"/>
    </row>
    <row r="275" customFormat="false" ht="15" hidden="false" customHeight="false" outlineLevel="0" collapsed="false">
      <c r="A275" s="16"/>
      <c r="B275" s="17"/>
      <c r="C275" s="17"/>
      <c r="D275" s="17"/>
      <c r="E275" s="96"/>
      <c r="F275" s="120"/>
      <c r="G275" s="115"/>
      <c r="H275" s="110"/>
      <c r="I275" s="111"/>
      <c r="J275" s="23"/>
    </row>
    <row r="276" customFormat="false" ht="15" hidden="false" customHeight="false" outlineLevel="0" collapsed="false">
      <c r="A276" s="16"/>
      <c r="B276" s="17"/>
      <c r="C276" s="17"/>
      <c r="D276" s="17"/>
      <c r="E276" s="96"/>
      <c r="F276" s="120"/>
      <c r="G276" s="115"/>
      <c r="H276" s="23"/>
      <c r="I276" s="23"/>
      <c r="J276" s="23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0"/>
      <c r="G277" s="23"/>
      <c r="H277" s="23"/>
      <c r="I277" s="23"/>
      <c r="J277" s="23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0"/>
      <c r="G278" s="23"/>
      <c r="H278" s="23"/>
      <c r="I278" s="23"/>
      <c r="J278" s="23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0"/>
      <c r="G279" s="23"/>
      <c r="H279" s="23"/>
      <c r="I279" s="23"/>
      <c r="J279" s="23"/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20"/>
      <c r="G280" s="23"/>
      <c r="H280" s="23"/>
      <c r="I280" s="23"/>
      <c r="J280" s="23"/>
    </row>
    <row r="281" customFormat="false" ht="15" hidden="false" customHeight="false" outlineLevel="0" collapsed="false">
      <c r="A281" s="86"/>
      <c r="B281" s="17"/>
      <c r="C281" s="17"/>
      <c r="D281" s="17"/>
      <c r="E281" s="17"/>
      <c r="F281" s="20"/>
      <c r="G281" s="23"/>
      <c r="H281" s="23"/>
      <c r="I281" s="23"/>
      <c r="J281" s="23"/>
    </row>
    <row r="282" customFormat="false" ht="15" hidden="false" customHeight="false" outlineLevel="0" collapsed="false">
      <c r="A282" s="86"/>
      <c r="B282" s="17"/>
      <c r="C282" s="17"/>
      <c r="D282" s="17"/>
      <c r="E282" s="17"/>
      <c r="F282" s="20"/>
      <c r="G282" s="23"/>
      <c r="H282" s="23"/>
      <c r="I282" s="23"/>
      <c r="J282" s="23"/>
    </row>
    <row r="283" customFormat="false" ht="15" hidden="false" customHeight="false" outlineLevel="0" collapsed="false">
      <c r="A283" s="86"/>
      <c r="B283" s="17"/>
      <c r="C283" s="17"/>
      <c r="D283" s="17"/>
      <c r="E283" s="17"/>
      <c r="F283" s="20"/>
      <c r="G283" s="23"/>
      <c r="H283" s="23"/>
      <c r="I283" s="23"/>
      <c r="J283" s="23"/>
    </row>
    <row r="284" customFormat="false" ht="15" hidden="false" customHeight="false" outlineLevel="0" collapsed="false">
      <c r="A284" s="86"/>
      <c r="B284" s="17"/>
      <c r="C284" s="17"/>
      <c r="D284" s="17"/>
      <c r="E284" s="17"/>
      <c r="F284" s="20"/>
      <c r="G284" s="23"/>
      <c r="H284" s="23"/>
      <c r="I284" s="23"/>
      <c r="J284" s="23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23"/>
      <c r="H285" s="23"/>
      <c r="I285" s="23"/>
      <c r="J285" s="23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23"/>
      <c r="H286" s="23"/>
      <c r="I286" s="23"/>
      <c r="J286" s="23"/>
    </row>
    <row r="287" customFormat="false" ht="15" hidden="false" customHeight="false" outlineLevel="0" collapsed="false">
      <c r="A287" s="86"/>
      <c r="B287" s="17"/>
      <c r="C287" s="17"/>
      <c r="D287" s="17"/>
      <c r="E287" s="17"/>
      <c r="F287" s="20"/>
      <c r="G287" s="23"/>
      <c r="H287" s="23"/>
      <c r="I287" s="23"/>
      <c r="J287" s="23"/>
    </row>
    <row r="288" customFormat="false" ht="15" hidden="false" customHeight="false" outlineLevel="0" collapsed="false">
      <c r="A288" s="86"/>
      <c r="B288" s="17"/>
      <c r="C288" s="17"/>
      <c r="D288" s="17"/>
      <c r="E288" s="17"/>
      <c r="F288" s="20"/>
      <c r="G288" s="23"/>
      <c r="H288" s="23"/>
      <c r="I288" s="23"/>
      <c r="J288" s="23"/>
    </row>
    <row r="289" customFormat="false" ht="15" hidden="false" customHeight="false" outlineLevel="0" collapsed="false">
      <c r="A289" s="17"/>
      <c r="B289" s="17"/>
      <c r="C289" s="17"/>
      <c r="D289" s="17"/>
      <c r="E289" s="17"/>
      <c r="F289" s="17"/>
      <c r="G289" s="23"/>
      <c r="H289" s="23"/>
      <c r="I289" s="23"/>
      <c r="J289" s="23"/>
    </row>
    <row r="290" customFormat="false" ht="15" hidden="false" customHeight="false" outlineLevel="0" collapsed="false">
      <c r="A290" s="17"/>
      <c r="B290" s="17"/>
      <c r="C290" s="17"/>
      <c r="D290" s="17"/>
      <c r="E290" s="17"/>
      <c r="F290" s="21" t="s">
        <v>13</v>
      </c>
      <c r="G290" s="22" t="n">
        <f aca="false">SUM(G271:G289)</f>
        <v>1343.98</v>
      </c>
      <c r="H290" s="23"/>
      <c r="I290" s="23"/>
      <c r="J290" s="23" t="n">
        <f aca="false">SUM(J271:J289)</f>
        <v>1160</v>
      </c>
    </row>
    <row r="291" customFormat="false" ht="15" hidden="false" customHeight="false" outlineLevel="0" collapsed="false">
      <c r="F291" s="21" t="s">
        <v>16</v>
      </c>
      <c r="G291" s="22" t="n">
        <f aca="false">G290*0.99</f>
        <v>1330.5402</v>
      </c>
    </row>
    <row r="292" customFormat="false" ht="15" hidden="false" customHeight="false" outlineLevel="0" collapsed="false">
      <c r="F292" s="26" t="s">
        <v>17</v>
      </c>
      <c r="G292" s="26"/>
      <c r="H292" s="26"/>
      <c r="I292" s="26"/>
      <c r="J292" s="108" t="n">
        <f aca="false">G291-J290</f>
        <v>170.5402</v>
      </c>
    </row>
    <row r="296" customFormat="false" ht="27" hidden="false" customHeight="false" outlineLevel="0" collapsed="false">
      <c r="B296" s="107" t="s">
        <v>203</v>
      </c>
      <c r="C296" s="107"/>
      <c r="D296" s="107"/>
      <c r="E296" s="107"/>
    </row>
    <row r="297" customFormat="false" ht="15" hidden="false" customHeight="false" outlineLevel="0" collapsed="false">
      <c r="A297" s="5" t="s">
        <v>228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244</v>
      </c>
      <c r="I297" s="5" t="s">
        <v>248</v>
      </c>
      <c r="J297" s="5" t="s">
        <v>245</v>
      </c>
    </row>
    <row r="298" customFormat="false" ht="15" hidden="false" customHeight="false" outlineLevel="0" collapsed="false">
      <c r="A298" s="16" t="n">
        <v>45279</v>
      </c>
      <c r="B298" s="17" t="s">
        <v>164</v>
      </c>
      <c r="C298" s="17" t="s">
        <v>58</v>
      </c>
      <c r="D298" s="17" t="s">
        <v>246</v>
      </c>
      <c r="E298" s="96" t="s">
        <v>88</v>
      </c>
      <c r="F298" s="101"/>
      <c r="G298" s="115"/>
      <c r="H298" s="110"/>
      <c r="I298" s="111"/>
      <c r="J298" s="23"/>
    </row>
    <row r="299" customFormat="false" ht="15" hidden="false" customHeight="false" outlineLevel="0" collapsed="false">
      <c r="A299" s="106" t="s">
        <v>266</v>
      </c>
      <c r="B299" s="17" t="s">
        <v>49</v>
      </c>
      <c r="C299" s="17" t="s">
        <v>50</v>
      </c>
      <c r="D299" s="17" t="s">
        <v>258</v>
      </c>
      <c r="E299" s="96" t="s">
        <v>88</v>
      </c>
      <c r="F299" s="23"/>
      <c r="G299" s="17"/>
      <c r="H299" s="17"/>
      <c r="I299" s="23"/>
      <c r="J299" s="23"/>
    </row>
    <row r="300" customFormat="false" ht="15" hidden="false" customHeight="false" outlineLevel="0" collapsed="false">
      <c r="A300" s="16" t="s">
        <v>266</v>
      </c>
      <c r="B300" s="17" t="s">
        <v>90</v>
      </c>
      <c r="C300" s="17" t="s">
        <v>55</v>
      </c>
      <c r="D300" s="17" t="s">
        <v>258</v>
      </c>
      <c r="E300" s="96" t="s">
        <v>88</v>
      </c>
      <c r="F300" s="23"/>
      <c r="G300" s="17"/>
      <c r="H300" s="17"/>
      <c r="I300" s="23"/>
      <c r="J300" s="23"/>
    </row>
    <row r="301" customFormat="false" ht="15" hidden="false" customHeight="false" outlineLevel="0" collapsed="false">
      <c r="A301" s="16" t="s">
        <v>226</v>
      </c>
      <c r="B301" s="17" t="s">
        <v>135</v>
      </c>
      <c r="C301" s="17" t="s">
        <v>50</v>
      </c>
      <c r="D301" s="17" t="s">
        <v>258</v>
      </c>
      <c r="E301" s="96" t="s">
        <v>88</v>
      </c>
      <c r="F301" s="17" t="n">
        <v>30341584</v>
      </c>
      <c r="G301" s="115"/>
      <c r="H301" s="110"/>
      <c r="I301" s="111"/>
      <c r="J301" s="23"/>
    </row>
    <row r="302" customFormat="false" ht="15" hidden="false" customHeight="false" outlineLevel="0" collapsed="false">
      <c r="A302" s="16"/>
      <c r="B302" s="17"/>
      <c r="C302" s="17"/>
      <c r="D302" s="17"/>
      <c r="E302" s="96"/>
      <c r="F302" s="120"/>
      <c r="G302" s="115"/>
      <c r="H302" s="110"/>
      <c r="I302" s="111"/>
      <c r="J302" s="23"/>
    </row>
    <row r="303" customFormat="false" ht="15" hidden="false" customHeight="false" outlineLevel="0" collapsed="false">
      <c r="A303" s="16"/>
      <c r="B303" s="17"/>
      <c r="C303" s="17"/>
      <c r="D303" s="17"/>
      <c r="E303" s="96"/>
      <c r="F303" s="120"/>
      <c r="G303" s="115"/>
      <c r="H303" s="23"/>
      <c r="I303" s="23"/>
      <c r="J303" s="23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20"/>
      <c r="G304" s="23"/>
      <c r="H304" s="23"/>
      <c r="I304" s="23"/>
      <c r="J304" s="23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20"/>
      <c r="G305" s="23"/>
      <c r="H305" s="23"/>
      <c r="I305" s="23"/>
      <c r="J305" s="23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20"/>
      <c r="G306" s="23"/>
      <c r="H306" s="23"/>
      <c r="I306" s="23"/>
      <c r="J306" s="23"/>
    </row>
    <row r="307" customFormat="false" ht="15" hidden="false" customHeight="false" outlineLevel="0" collapsed="false">
      <c r="A307" s="17"/>
      <c r="B307" s="17"/>
      <c r="C307" s="17"/>
      <c r="D307" s="17"/>
      <c r="E307" s="17"/>
      <c r="F307" s="20"/>
      <c r="G307" s="23"/>
      <c r="H307" s="23"/>
      <c r="I307" s="23"/>
      <c r="J307" s="23"/>
    </row>
    <row r="308" customFormat="false" ht="15" hidden="false" customHeight="false" outlineLevel="0" collapsed="false">
      <c r="A308" s="86"/>
      <c r="B308" s="17"/>
      <c r="C308" s="17"/>
      <c r="D308" s="17"/>
      <c r="E308" s="17"/>
      <c r="F308" s="20"/>
      <c r="G308" s="23"/>
      <c r="H308" s="23"/>
      <c r="I308" s="23"/>
      <c r="J308" s="23"/>
    </row>
    <row r="309" customFormat="false" ht="15" hidden="false" customHeight="false" outlineLevel="0" collapsed="false">
      <c r="A309" s="86"/>
      <c r="B309" s="17"/>
      <c r="C309" s="17"/>
      <c r="D309" s="17"/>
      <c r="E309" s="17"/>
      <c r="F309" s="20"/>
      <c r="G309" s="23"/>
      <c r="H309" s="23"/>
      <c r="I309" s="23"/>
      <c r="J309" s="23"/>
    </row>
    <row r="310" customFormat="false" ht="15" hidden="false" customHeight="false" outlineLevel="0" collapsed="false">
      <c r="A310" s="86"/>
      <c r="B310" s="17"/>
      <c r="C310" s="17"/>
      <c r="D310" s="17"/>
      <c r="E310" s="17"/>
      <c r="F310" s="20"/>
      <c r="G310" s="23"/>
      <c r="H310" s="23"/>
      <c r="I310" s="23"/>
      <c r="J310" s="23"/>
    </row>
    <row r="311" customFormat="false" ht="15" hidden="false" customHeight="false" outlineLevel="0" collapsed="false">
      <c r="A311" s="86"/>
      <c r="B311" s="17"/>
      <c r="C311" s="17"/>
      <c r="D311" s="17"/>
      <c r="E311" s="17"/>
      <c r="F311" s="20"/>
      <c r="G311" s="23"/>
      <c r="H311" s="23"/>
      <c r="I311" s="23"/>
      <c r="J311" s="23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20"/>
      <c r="G312" s="23"/>
      <c r="H312" s="23"/>
      <c r="I312" s="23"/>
      <c r="J312" s="23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23"/>
      <c r="H313" s="23"/>
      <c r="I313" s="23"/>
      <c r="J313" s="23"/>
    </row>
    <row r="314" customFormat="false" ht="15" hidden="false" customHeight="false" outlineLevel="0" collapsed="false">
      <c r="A314" s="86"/>
      <c r="B314" s="17"/>
      <c r="C314" s="17"/>
      <c r="D314" s="17"/>
      <c r="E314" s="17"/>
      <c r="F314" s="20"/>
      <c r="G314" s="23"/>
      <c r="H314" s="23"/>
      <c r="I314" s="23"/>
      <c r="J314" s="23"/>
    </row>
    <row r="315" customFormat="false" ht="15" hidden="false" customHeight="false" outlineLevel="0" collapsed="false">
      <c r="A315" s="86"/>
      <c r="B315" s="17"/>
      <c r="C315" s="17"/>
      <c r="D315" s="17"/>
      <c r="E315" s="17"/>
      <c r="F315" s="20"/>
      <c r="G315" s="23"/>
      <c r="H315" s="23"/>
      <c r="I315" s="23"/>
      <c r="J315" s="23"/>
    </row>
    <row r="316" customFormat="false" ht="15" hidden="false" customHeight="false" outlineLevel="0" collapsed="false">
      <c r="A316" s="17"/>
      <c r="B316" s="17"/>
      <c r="C316" s="17"/>
      <c r="D316" s="17"/>
      <c r="E316" s="17"/>
      <c r="F316" s="17"/>
      <c r="G316" s="23"/>
      <c r="H316" s="23"/>
      <c r="I316" s="23"/>
      <c r="J316" s="23"/>
    </row>
    <row r="317" customFormat="false" ht="15" hidden="false" customHeight="false" outlineLevel="0" collapsed="false">
      <c r="A317" s="17"/>
      <c r="B317" s="17"/>
      <c r="C317" s="17"/>
      <c r="D317" s="17"/>
      <c r="E317" s="17"/>
      <c r="F317" s="21" t="s">
        <v>13</v>
      </c>
      <c r="G317" s="22" t="n">
        <f aca="false">SUM(G298:G316)</f>
        <v>0</v>
      </c>
      <c r="H317" s="23"/>
      <c r="I317" s="23"/>
      <c r="J317" s="23" t="n">
        <f aca="false">SUM(J298:J316)</f>
        <v>0</v>
      </c>
    </row>
    <row r="318" customFormat="false" ht="15" hidden="false" customHeight="false" outlineLevel="0" collapsed="false">
      <c r="F318" s="21" t="s">
        <v>16</v>
      </c>
      <c r="G318" s="22" t="n">
        <f aca="false">G317*0.99</f>
        <v>0</v>
      </c>
    </row>
    <row r="319" customFormat="false" ht="15" hidden="false" customHeight="false" outlineLevel="0" collapsed="false">
      <c r="F319" s="26" t="s">
        <v>17</v>
      </c>
      <c r="G319" s="26"/>
      <c r="H319" s="26"/>
      <c r="I319" s="26"/>
      <c r="J319" s="108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  <c r="N1" s="107" t="s">
        <v>1</v>
      </c>
      <c r="O1" s="107"/>
      <c r="P1" s="107"/>
      <c r="Q1" s="107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244</v>
      </c>
      <c r="I2" s="5" t="s">
        <v>11</v>
      </c>
      <c r="J2" s="5" t="s">
        <v>245</v>
      </c>
      <c r="M2" s="5" t="s">
        <v>228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244</v>
      </c>
      <c r="U2" s="5" t="s">
        <v>11</v>
      </c>
      <c r="V2" s="5" t="s">
        <v>245</v>
      </c>
    </row>
    <row r="3" customFormat="false" ht="15" hidden="false" customHeight="false" outlineLevel="0" collapsed="false">
      <c r="A3" s="16" t="s">
        <v>128</v>
      </c>
      <c r="B3" s="17" t="s">
        <v>104</v>
      </c>
      <c r="C3" s="17" t="s">
        <v>47</v>
      </c>
      <c r="D3" s="17" t="s">
        <v>267</v>
      </c>
      <c r="E3" s="17" t="s">
        <v>26</v>
      </c>
      <c r="F3" s="20" t="n">
        <v>9420</v>
      </c>
      <c r="G3" s="23" t="n">
        <v>130</v>
      </c>
      <c r="H3" s="23"/>
      <c r="I3" s="111"/>
      <c r="J3" s="23" t="n">
        <v>120</v>
      </c>
      <c r="M3" s="16"/>
      <c r="N3" s="17"/>
      <c r="O3" s="17"/>
      <c r="P3" s="17"/>
      <c r="Q3" s="17"/>
      <c r="R3" s="20"/>
      <c r="S3" s="23"/>
      <c r="T3" s="23"/>
      <c r="U3" s="111"/>
      <c r="V3" s="23"/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111"/>
      <c r="J4" s="23"/>
      <c r="M4" s="16"/>
      <c r="N4" s="17"/>
      <c r="O4" s="17"/>
      <c r="P4" s="17"/>
      <c r="Q4" s="17"/>
      <c r="R4" s="20"/>
      <c r="S4" s="23"/>
      <c r="T4" s="23"/>
      <c r="U4" s="111"/>
      <c r="V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111"/>
      <c r="J5" s="23"/>
      <c r="M5" s="16"/>
      <c r="N5" s="17"/>
      <c r="O5" s="17"/>
      <c r="P5" s="17"/>
      <c r="Q5" s="17"/>
      <c r="R5" s="20"/>
      <c r="S5" s="23"/>
      <c r="T5" s="23"/>
      <c r="U5" s="111"/>
      <c r="V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111"/>
      <c r="J6" s="23"/>
      <c r="M6" s="16"/>
      <c r="N6" s="17"/>
      <c r="O6" s="17"/>
      <c r="P6" s="17"/>
      <c r="Q6" s="17"/>
      <c r="R6" s="20"/>
      <c r="S6" s="23"/>
      <c r="T6" s="23"/>
      <c r="U6" s="23"/>
      <c r="V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111"/>
      <c r="J7" s="23"/>
      <c r="M7" s="16"/>
      <c r="N7" s="17"/>
      <c r="O7" s="17"/>
      <c r="P7" s="17"/>
      <c r="Q7" s="17"/>
      <c r="R7" s="20"/>
      <c r="S7" s="23"/>
      <c r="T7" s="23"/>
      <c r="U7" s="23"/>
      <c r="V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  <c r="M8" s="16"/>
      <c r="N8" s="17"/>
      <c r="O8" s="17"/>
      <c r="P8" s="17"/>
      <c r="Q8" s="17"/>
      <c r="R8" s="20"/>
      <c r="S8" s="23"/>
      <c r="T8" s="23"/>
      <c r="U8" s="23"/>
      <c r="V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  <c r="M9" s="16"/>
      <c r="N9" s="17"/>
      <c r="O9" s="17"/>
      <c r="P9" s="17"/>
      <c r="Q9" s="17"/>
      <c r="R9" s="20"/>
      <c r="S9" s="23"/>
      <c r="T9" s="23"/>
      <c r="U9" s="23"/>
      <c r="V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  <c r="M10" s="16"/>
      <c r="N10" s="17"/>
      <c r="O10" s="17"/>
      <c r="P10" s="17"/>
      <c r="Q10" s="17"/>
      <c r="R10" s="20"/>
      <c r="S10" s="23"/>
      <c r="T10" s="23"/>
      <c r="U10" s="23"/>
      <c r="V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  <c r="M11" s="16"/>
      <c r="N11" s="17"/>
      <c r="O11" s="17"/>
      <c r="P11" s="17"/>
      <c r="Q11" s="17"/>
      <c r="R11" s="20"/>
      <c r="S11" s="23"/>
      <c r="T11" s="23"/>
      <c r="U11" s="23"/>
      <c r="V11" s="23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20"/>
      <c r="G12" s="23"/>
      <c r="H12" s="23"/>
      <c r="I12" s="23"/>
      <c r="J12" s="23"/>
      <c r="M12" s="16"/>
      <c r="N12" s="17"/>
      <c r="O12" s="17"/>
      <c r="P12" s="17"/>
      <c r="Q12" s="17"/>
      <c r="R12" s="20"/>
      <c r="S12" s="23"/>
      <c r="T12" s="23"/>
      <c r="U12" s="23"/>
      <c r="V12" s="23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0"/>
      <c r="G13" s="23"/>
      <c r="H13" s="23"/>
      <c r="I13" s="23"/>
      <c r="J13" s="23"/>
      <c r="M13" s="16"/>
      <c r="N13" s="17"/>
      <c r="O13" s="17"/>
      <c r="P13" s="17"/>
      <c r="Q13" s="17"/>
      <c r="R13" s="20"/>
      <c r="S13" s="23"/>
      <c r="T13" s="23"/>
      <c r="U13" s="23"/>
      <c r="V13" s="23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0"/>
      <c r="G14" s="23"/>
      <c r="H14" s="23"/>
      <c r="I14" s="23"/>
      <c r="J14" s="23"/>
      <c r="M14" s="16"/>
      <c r="N14" s="17"/>
      <c r="O14" s="17"/>
      <c r="P14" s="17"/>
      <c r="Q14" s="17"/>
      <c r="R14" s="20"/>
      <c r="S14" s="23"/>
      <c r="T14" s="23"/>
      <c r="U14" s="23"/>
      <c r="V14" s="23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0"/>
      <c r="G15" s="23"/>
      <c r="H15" s="23"/>
      <c r="I15" s="23"/>
      <c r="J15" s="23"/>
      <c r="M15" s="16"/>
      <c r="N15" s="17"/>
      <c r="O15" s="17"/>
      <c r="P15" s="17"/>
      <c r="Q15" s="17"/>
      <c r="R15" s="20"/>
      <c r="S15" s="23"/>
      <c r="T15" s="23"/>
      <c r="U15" s="23"/>
      <c r="V15" s="23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0"/>
      <c r="G16" s="23"/>
      <c r="H16" s="23"/>
      <c r="I16" s="23"/>
      <c r="J16" s="23"/>
      <c r="M16" s="16"/>
      <c r="N16" s="17"/>
      <c r="O16" s="17"/>
      <c r="P16" s="17"/>
      <c r="Q16" s="17"/>
      <c r="R16" s="20"/>
      <c r="S16" s="23"/>
      <c r="T16" s="23"/>
      <c r="U16" s="23"/>
      <c r="V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  <c r="M17" s="16"/>
      <c r="N17" s="17"/>
      <c r="O17" s="17"/>
      <c r="P17" s="17"/>
      <c r="Q17" s="17"/>
      <c r="R17" s="20"/>
      <c r="S17" s="23"/>
      <c r="T17" s="23"/>
      <c r="U17" s="23"/>
      <c r="V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  <c r="M18" s="16"/>
      <c r="N18" s="17"/>
      <c r="O18" s="17"/>
      <c r="P18" s="17"/>
      <c r="Q18" s="17"/>
      <c r="R18" s="17"/>
      <c r="S18" s="23"/>
      <c r="T18" s="23"/>
      <c r="U18" s="23"/>
      <c r="V18" s="23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20"/>
      <c r="G19" s="23"/>
      <c r="H19" s="23"/>
      <c r="I19" s="23"/>
      <c r="J19" s="23"/>
      <c r="M19" s="16"/>
      <c r="N19" s="17"/>
      <c r="O19" s="17"/>
      <c r="P19" s="17"/>
      <c r="Q19" s="17"/>
      <c r="R19" s="20"/>
      <c r="S19" s="23"/>
      <c r="T19" s="23"/>
      <c r="U19" s="23"/>
      <c r="V19" s="23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20"/>
      <c r="G20" s="23"/>
      <c r="H20" s="23"/>
      <c r="I20" s="23"/>
      <c r="J20" s="23"/>
      <c r="M20" s="16"/>
      <c r="N20" s="17"/>
      <c r="O20" s="17"/>
      <c r="P20" s="17"/>
      <c r="Q20" s="17"/>
      <c r="R20" s="20"/>
      <c r="S20" s="23"/>
      <c r="T20" s="23"/>
      <c r="U20" s="23"/>
      <c r="V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  <c r="M21" s="17"/>
      <c r="N21" s="17"/>
      <c r="O21" s="17"/>
      <c r="P21" s="17"/>
      <c r="Q21" s="17"/>
      <c r="R21" s="17"/>
      <c r="S21" s="23"/>
      <c r="T21" s="23"/>
      <c r="U21" s="23"/>
      <c r="V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130</v>
      </c>
      <c r="H22" s="23"/>
      <c r="I22" s="23"/>
      <c r="J22" s="23" t="n">
        <f aca="false">SUM(J3:J21)</f>
        <v>120</v>
      </c>
      <c r="M22" s="17"/>
      <c r="N22" s="17"/>
      <c r="O22" s="17"/>
      <c r="P22" s="17"/>
      <c r="Q22" s="17"/>
      <c r="R22" s="21" t="s">
        <v>13</v>
      </c>
      <c r="S22" s="22" t="n">
        <f aca="false">SUM(S3:S21)</f>
        <v>0</v>
      </c>
      <c r="T22" s="23"/>
      <c r="U22" s="23"/>
      <c r="V22" s="23" t="n">
        <f aca="false">SUM(V3:V21)</f>
        <v>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128.7</v>
      </c>
      <c r="R23" s="21" t="s">
        <v>16</v>
      </c>
      <c r="S23" s="22" t="n">
        <f aca="false">S22*0.99</f>
        <v>0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8.69999999999999</v>
      </c>
      <c r="R24" s="26" t="s">
        <v>17</v>
      </c>
      <c r="S24" s="26"/>
      <c r="T24" s="26"/>
      <c r="U24" s="26"/>
      <c r="V24" s="108" t="n">
        <f aca="false">S23-V22</f>
        <v>0</v>
      </c>
    </row>
    <row r="29" customFormat="false" ht="27" hidden="false" customHeight="false" outlineLevel="0" collapsed="false">
      <c r="B29" s="107" t="s">
        <v>18</v>
      </c>
      <c r="C29" s="107"/>
      <c r="D29" s="107"/>
      <c r="E29" s="107"/>
      <c r="N29" s="107" t="s">
        <v>19</v>
      </c>
      <c r="O29" s="107"/>
      <c r="P29" s="107"/>
      <c r="Q29" s="107"/>
    </row>
    <row r="30" customFormat="false" ht="15" hidden="false" customHeight="false" outlineLevel="0" collapsed="false">
      <c r="A30" s="5" t="s">
        <v>228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244</v>
      </c>
      <c r="I30" s="5" t="s">
        <v>11</v>
      </c>
      <c r="J30" s="5" t="s">
        <v>245</v>
      </c>
      <c r="M30" s="5" t="s">
        <v>228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244</v>
      </c>
      <c r="U30" s="5" t="s">
        <v>248</v>
      </c>
      <c r="V30" s="5" t="s">
        <v>245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32"/>
      <c r="G31" s="36"/>
      <c r="H31" s="36"/>
      <c r="I31" s="122"/>
      <c r="J31" s="36"/>
      <c r="K31" s="13"/>
      <c r="L31" s="13"/>
      <c r="M31" s="8"/>
      <c r="N31" s="9"/>
      <c r="O31" s="9"/>
      <c r="P31" s="9"/>
      <c r="Q31" s="9"/>
      <c r="R31" s="32"/>
      <c r="S31" s="36"/>
      <c r="T31" s="36"/>
      <c r="U31" s="122"/>
      <c r="V31" s="36"/>
      <c r="W31" s="13"/>
      <c r="X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2"/>
      <c r="G32" s="36"/>
      <c r="H32" s="36"/>
      <c r="I32" s="122"/>
      <c r="J32" s="36"/>
      <c r="K32" s="13"/>
      <c r="L32" s="13"/>
      <c r="M32" s="8"/>
      <c r="N32" s="9"/>
      <c r="O32" s="9"/>
      <c r="P32" s="9"/>
      <c r="Q32" s="9"/>
      <c r="R32" s="32"/>
      <c r="S32" s="36"/>
      <c r="T32" s="36"/>
      <c r="U32" s="122"/>
      <c r="V32" s="36"/>
      <c r="W32" s="13"/>
      <c r="X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2"/>
      <c r="G33" s="36"/>
      <c r="H33" s="36"/>
      <c r="I33" s="122"/>
      <c r="J33" s="36"/>
      <c r="K33" s="13"/>
      <c r="L33" s="13"/>
      <c r="M33" s="8"/>
      <c r="N33" s="9"/>
      <c r="O33" s="9"/>
      <c r="P33" s="9"/>
      <c r="Q33" s="9"/>
      <c r="R33" s="32"/>
      <c r="S33" s="36"/>
      <c r="T33" s="36"/>
      <c r="U33" s="122"/>
      <c r="V33" s="36"/>
      <c r="W33" s="13"/>
      <c r="X33" s="73"/>
      <c r="Y33" s="30"/>
      <c r="Z33" s="30"/>
      <c r="AA33" s="30"/>
      <c r="AB33" s="30"/>
      <c r="AC33" s="30"/>
      <c r="AD33" s="30"/>
      <c r="AE33" s="30"/>
      <c r="AF33" s="30"/>
      <c r="AG33" s="30"/>
    </row>
    <row r="34" customFormat="false" ht="15" hidden="false" customHeight="false" outlineLevel="0" collapsed="false">
      <c r="A34" s="8"/>
      <c r="B34" s="9"/>
      <c r="C34" s="9"/>
      <c r="D34" s="9"/>
      <c r="E34" s="9"/>
      <c r="F34" s="32"/>
      <c r="G34" s="36"/>
      <c r="H34" s="36"/>
      <c r="I34" s="122"/>
      <c r="J34" s="36"/>
      <c r="K34" s="13"/>
      <c r="L34" s="13"/>
      <c r="M34" s="8"/>
      <c r="N34" s="9"/>
      <c r="O34" s="9"/>
      <c r="P34" s="9"/>
      <c r="Q34" s="9"/>
      <c r="R34" s="32"/>
      <c r="S34" s="36"/>
      <c r="T34" s="36"/>
      <c r="U34" s="122"/>
      <c r="V34" s="36"/>
      <c r="W34" s="13"/>
      <c r="X34" s="123"/>
      <c r="AC34" s="33"/>
      <c r="AD34" s="67"/>
      <c r="AE34" s="67"/>
      <c r="AF34" s="67"/>
      <c r="AG34" s="67"/>
    </row>
    <row r="35" customFormat="false" ht="15" hidden="false" customHeight="false" outlineLevel="0" collapsed="false">
      <c r="A35" s="8"/>
      <c r="B35" s="9"/>
      <c r="C35" s="9"/>
      <c r="D35" s="9"/>
      <c r="E35" s="9"/>
      <c r="F35" s="32"/>
      <c r="G35" s="36"/>
      <c r="H35" s="36"/>
      <c r="I35" s="122"/>
      <c r="J35" s="36"/>
      <c r="K35" s="13"/>
      <c r="L35" s="13"/>
      <c r="M35" s="8"/>
      <c r="N35" s="9"/>
      <c r="O35" s="9"/>
      <c r="P35" s="9"/>
      <c r="Q35" s="9"/>
      <c r="R35" s="32"/>
      <c r="S35" s="36"/>
      <c r="T35" s="36"/>
      <c r="U35" s="122"/>
      <c r="V35" s="36"/>
      <c r="W35" s="13"/>
      <c r="X35" s="123"/>
      <c r="AC35" s="33"/>
      <c r="AD35" s="67"/>
      <c r="AE35" s="67"/>
      <c r="AF35" s="67"/>
      <c r="AG35" s="67"/>
    </row>
    <row r="36" customFormat="false" ht="15" hidden="false" customHeight="false" outlineLevel="0" collapsed="false">
      <c r="A36" s="8"/>
      <c r="B36" s="9"/>
      <c r="C36" s="9"/>
      <c r="D36" s="9"/>
      <c r="E36" s="9"/>
      <c r="F36" s="32"/>
      <c r="G36" s="36"/>
      <c r="H36" s="36"/>
      <c r="I36" s="122"/>
      <c r="J36" s="36"/>
      <c r="K36" s="13"/>
      <c r="L36" s="13"/>
      <c r="M36" s="8"/>
      <c r="N36" s="9"/>
      <c r="O36" s="9"/>
      <c r="P36" s="9"/>
      <c r="Q36" s="9"/>
      <c r="R36" s="32"/>
      <c r="S36" s="36"/>
      <c r="T36" s="36"/>
      <c r="U36" s="122"/>
      <c r="V36" s="36"/>
      <c r="W36" s="13"/>
      <c r="X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2"/>
      <c r="G37" s="36"/>
      <c r="H37" s="36"/>
      <c r="I37" s="122"/>
      <c r="J37" s="36"/>
      <c r="K37" s="13"/>
      <c r="L37" s="13"/>
      <c r="M37" s="8"/>
      <c r="N37" s="9"/>
      <c r="O37" s="9"/>
      <c r="P37" s="9"/>
      <c r="Q37" s="9"/>
      <c r="R37" s="32"/>
      <c r="S37" s="36"/>
      <c r="T37" s="36"/>
      <c r="U37" s="122"/>
      <c r="V37" s="36"/>
      <c r="W37" s="13"/>
      <c r="X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2"/>
      <c r="G38" s="36"/>
      <c r="H38" s="36"/>
      <c r="I38" s="122"/>
      <c r="J38" s="36"/>
      <c r="K38" s="13"/>
      <c r="L38" s="13"/>
      <c r="M38" s="8"/>
      <c r="N38" s="9"/>
      <c r="O38" s="9"/>
      <c r="P38" s="9"/>
      <c r="Q38" s="9"/>
      <c r="R38" s="32"/>
      <c r="S38" s="36"/>
      <c r="T38" s="36"/>
      <c r="U38" s="36"/>
      <c r="V38" s="36"/>
      <c r="W38" s="13"/>
      <c r="X38" s="73"/>
      <c r="Y38" s="30"/>
      <c r="Z38" s="30"/>
      <c r="AA38" s="30"/>
      <c r="AB38" s="30"/>
      <c r="AC38" s="30"/>
      <c r="AD38" s="30"/>
      <c r="AE38" s="30"/>
      <c r="AF38" s="30"/>
      <c r="AG38" s="30"/>
    </row>
    <row r="39" customFormat="false" ht="15" hidden="false" customHeight="false" outlineLevel="0" collapsed="false">
      <c r="A39" s="8"/>
      <c r="B39" s="9"/>
      <c r="C39" s="9"/>
      <c r="D39" s="9"/>
      <c r="E39" s="9"/>
      <c r="F39" s="32"/>
      <c r="G39" s="36"/>
      <c r="H39" s="36"/>
      <c r="I39" s="122"/>
      <c r="J39" s="36"/>
      <c r="K39" s="13"/>
      <c r="L39" s="13"/>
      <c r="M39" s="8"/>
      <c r="N39" s="9"/>
      <c r="O39" s="9"/>
      <c r="P39" s="9"/>
      <c r="Q39" s="9"/>
      <c r="R39" s="32"/>
      <c r="S39" s="36"/>
      <c r="T39" s="36"/>
      <c r="U39" s="36"/>
      <c r="V39" s="36"/>
      <c r="W39" s="13"/>
      <c r="X39" s="123"/>
      <c r="AC39" s="33"/>
      <c r="AD39" s="67"/>
      <c r="AE39" s="67"/>
      <c r="AF39" s="67"/>
      <c r="AG39" s="67"/>
    </row>
    <row r="40" customFormat="false" ht="15" hidden="false" customHeight="false" outlineLevel="0" collapsed="false">
      <c r="A40" s="8"/>
      <c r="B40" s="9"/>
      <c r="C40" s="9"/>
      <c r="D40" s="9"/>
      <c r="E40" s="9"/>
      <c r="F40" s="32"/>
      <c r="G40" s="36"/>
      <c r="H40" s="36"/>
      <c r="I40" s="36"/>
      <c r="J40" s="36"/>
      <c r="K40" s="13"/>
      <c r="L40" s="13"/>
      <c r="M40" s="8"/>
      <c r="N40" s="9"/>
      <c r="O40" s="9"/>
      <c r="P40" s="9"/>
      <c r="Q40" s="9"/>
      <c r="R40" s="32"/>
      <c r="S40" s="36"/>
      <c r="T40" s="36"/>
      <c r="U40" s="36"/>
      <c r="V40" s="36"/>
      <c r="W40" s="13"/>
      <c r="X40" s="123"/>
      <c r="AC40" s="33"/>
      <c r="AD40" s="67"/>
      <c r="AE40" s="67"/>
      <c r="AF40" s="67"/>
      <c r="AG40" s="67"/>
    </row>
    <row r="41" customFormat="false" ht="15" hidden="false" customHeight="false" outlineLevel="0" collapsed="false">
      <c r="A41" s="8"/>
      <c r="B41" s="9"/>
      <c r="C41" s="9"/>
      <c r="D41" s="9"/>
      <c r="E41" s="9"/>
      <c r="F41" s="32"/>
      <c r="G41" s="36"/>
      <c r="H41" s="36"/>
      <c r="I41" s="36"/>
      <c r="J41" s="36"/>
      <c r="K41" s="13"/>
      <c r="L41" s="13"/>
      <c r="M41" s="8"/>
      <c r="N41" s="9"/>
      <c r="O41" s="9"/>
      <c r="P41" s="9"/>
      <c r="Q41" s="9"/>
      <c r="R41" s="32"/>
      <c r="S41" s="36"/>
      <c r="T41" s="36"/>
      <c r="U41" s="36"/>
      <c r="V41" s="36"/>
      <c r="W41" s="13"/>
      <c r="X41" s="123"/>
      <c r="AC41" s="33"/>
      <c r="AD41" s="67"/>
      <c r="AE41" s="67"/>
      <c r="AF41" s="67"/>
      <c r="AG41" s="67"/>
    </row>
    <row r="42" customFormat="false" ht="15" hidden="false" customHeight="false" outlineLevel="0" collapsed="false">
      <c r="A42" s="8"/>
      <c r="B42" s="9"/>
      <c r="C42" s="9"/>
      <c r="D42" s="9"/>
      <c r="E42" s="9"/>
      <c r="F42" s="32"/>
      <c r="G42" s="36"/>
      <c r="H42" s="36"/>
      <c r="I42" s="36"/>
      <c r="J42" s="36"/>
      <c r="K42" s="13"/>
      <c r="L42" s="13"/>
      <c r="M42" s="8"/>
      <c r="N42" s="9"/>
      <c r="O42" s="9"/>
      <c r="P42" s="9"/>
      <c r="Q42" s="9"/>
      <c r="R42" s="32"/>
      <c r="S42" s="36"/>
      <c r="T42" s="36"/>
      <c r="U42" s="36"/>
      <c r="V42" s="36"/>
      <c r="W42" s="13"/>
      <c r="X42" s="123"/>
      <c r="AC42" s="33"/>
      <c r="AD42" s="67"/>
      <c r="AE42" s="67"/>
      <c r="AF42" s="67"/>
      <c r="AG42" s="67"/>
    </row>
    <row r="43" customFormat="false" ht="15" hidden="false" customHeight="false" outlineLevel="0" collapsed="false">
      <c r="A43" s="8"/>
      <c r="B43" s="9"/>
      <c r="C43" s="9"/>
      <c r="D43" s="9"/>
      <c r="E43" s="9"/>
      <c r="F43" s="32"/>
      <c r="G43" s="36"/>
      <c r="H43" s="36"/>
      <c r="I43" s="36"/>
      <c r="J43" s="36"/>
      <c r="K43" s="13"/>
      <c r="L43" s="13"/>
      <c r="M43" s="8"/>
      <c r="N43" s="9"/>
      <c r="O43" s="9"/>
      <c r="P43" s="9"/>
      <c r="Q43" s="9"/>
      <c r="R43" s="32"/>
      <c r="S43" s="36"/>
      <c r="T43" s="36"/>
      <c r="U43" s="36"/>
      <c r="V43" s="36"/>
      <c r="W43" s="13"/>
      <c r="X43" s="13"/>
    </row>
    <row r="44" customFormat="false" ht="15" hidden="false" customHeight="false" outlineLevel="0" collapsed="false">
      <c r="A44" s="8"/>
      <c r="B44" s="9"/>
      <c r="C44" s="9"/>
      <c r="D44" s="9"/>
      <c r="E44" s="9"/>
      <c r="F44" s="32"/>
      <c r="G44" s="36"/>
      <c r="H44" s="36"/>
      <c r="I44" s="36"/>
      <c r="J44" s="36"/>
      <c r="K44" s="13"/>
      <c r="L44" s="13"/>
      <c r="M44" s="8"/>
      <c r="N44" s="9"/>
      <c r="O44" s="9"/>
      <c r="P44" s="9"/>
      <c r="Q44" s="9"/>
      <c r="R44" s="32"/>
      <c r="S44" s="36"/>
      <c r="T44" s="36"/>
      <c r="U44" s="36"/>
      <c r="V44" s="36"/>
      <c r="W44" s="13"/>
      <c r="X44" s="13"/>
    </row>
    <row r="45" customFormat="false" ht="15" hidden="false" customHeight="false" outlineLevel="0" collapsed="false">
      <c r="A45" s="8"/>
      <c r="B45" s="9"/>
      <c r="C45" s="9"/>
      <c r="D45" s="9"/>
      <c r="E45" s="9"/>
      <c r="F45" s="32"/>
      <c r="G45" s="36"/>
      <c r="H45" s="36"/>
      <c r="I45" s="36"/>
      <c r="J45" s="36"/>
      <c r="K45" s="13"/>
      <c r="L45" s="13"/>
      <c r="M45" s="8"/>
      <c r="N45" s="9"/>
      <c r="O45" s="9"/>
      <c r="P45" s="9"/>
      <c r="Q45" s="9"/>
      <c r="R45" s="32"/>
      <c r="S45" s="36"/>
      <c r="T45" s="36"/>
      <c r="U45" s="36"/>
      <c r="V45" s="36"/>
      <c r="W45" s="13"/>
      <c r="X45" s="1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6"/>
      <c r="H46" s="36"/>
      <c r="I46" s="36"/>
      <c r="J46" s="36"/>
      <c r="K46" s="13"/>
      <c r="L46" s="13"/>
      <c r="M46" s="8"/>
      <c r="N46" s="9"/>
      <c r="O46" s="9"/>
      <c r="P46" s="9"/>
      <c r="Q46" s="9"/>
      <c r="R46" s="9"/>
      <c r="S46" s="36"/>
      <c r="T46" s="36"/>
      <c r="U46" s="36"/>
      <c r="V46" s="36"/>
      <c r="W46" s="13"/>
      <c r="X46" s="13"/>
    </row>
    <row r="47" customFormat="false" ht="15" hidden="false" customHeight="false" outlineLevel="0" collapsed="false">
      <c r="A47" s="8"/>
      <c r="B47" s="9"/>
      <c r="C47" s="9"/>
      <c r="D47" s="9"/>
      <c r="E47" s="9"/>
      <c r="F47" s="32"/>
      <c r="G47" s="36"/>
      <c r="H47" s="36"/>
      <c r="I47" s="36"/>
      <c r="J47" s="36"/>
      <c r="K47" s="13"/>
      <c r="L47" s="13"/>
      <c r="M47" s="8"/>
      <c r="N47" s="9"/>
      <c r="O47" s="9"/>
      <c r="P47" s="9"/>
      <c r="Q47" s="9"/>
      <c r="R47" s="32"/>
      <c r="S47" s="36"/>
      <c r="T47" s="36"/>
      <c r="U47" s="36"/>
      <c r="V47" s="36"/>
      <c r="W47" s="13"/>
      <c r="X47" s="13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0"/>
      <c r="G48" s="23"/>
      <c r="H48" s="23"/>
      <c r="I48" s="23"/>
      <c r="J48" s="23"/>
      <c r="M48" s="16"/>
      <c r="N48" s="17"/>
      <c r="O48" s="17"/>
      <c r="P48" s="17"/>
      <c r="Q48" s="17"/>
      <c r="R48" s="20"/>
      <c r="S48" s="23"/>
      <c r="T48" s="23"/>
      <c r="U48" s="23"/>
      <c r="V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  <c r="M49" s="17"/>
      <c r="N49" s="17"/>
      <c r="O49" s="17"/>
      <c r="P49" s="17"/>
      <c r="Q49" s="17"/>
      <c r="R49" s="17"/>
      <c r="S49" s="23"/>
      <c r="T49" s="23"/>
      <c r="U49" s="23"/>
      <c r="V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  <c r="M50" s="17"/>
      <c r="N50" s="17"/>
      <c r="O50" s="17"/>
      <c r="P50" s="17"/>
      <c r="Q50" s="17"/>
      <c r="R50" s="21" t="s">
        <v>13</v>
      </c>
      <c r="S50" s="22" t="n">
        <f aca="false">SUM(S31:S49)</f>
        <v>0</v>
      </c>
      <c r="T50" s="23"/>
      <c r="U50" s="23"/>
      <c r="V50" s="23" t="n">
        <f aca="false">SUM(V31:V49)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  <c r="R51" s="21" t="s">
        <v>16</v>
      </c>
      <c r="S51" s="22" t="n">
        <f aca="false">S50*0.99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  <c r="R52" s="26" t="s">
        <v>17</v>
      </c>
      <c r="S52" s="26"/>
      <c r="T52" s="26"/>
      <c r="U52" s="26"/>
      <c r="V52" s="108" t="n">
        <f aca="false">S51-V50</f>
        <v>0</v>
      </c>
    </row>
    <row r="57" customFormat="false" ht="27" hidden="false" customHeight="false" outlineLevel="0" collapsed="false">
      <c r="B57" s="107" t="s">
        <v>130</v>
      </c>
      <c r="C57" s="107"/>
      <c r="D57" s="107"/>
      <c r="E57" s="107"/>
      <c r="N57" s="107" t="s">
        <v>21</v>
      </c>
      <c r="O57" s="107"/>
      <c r="P57" s="107"/>
      <c r="Q57" s="107"/>
    </row>
    <row r="58" customFormat="false" ht="15" hidden="false" customHeight="false" outlineLevel="0" collapsed="false">
      <c r="A58" s="5" t="s">
        <v>228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244</v>
      </c>
      <c r="I58" s="5"/>
      <c r="J58" s="5" t="s">
        <v>245</v>
      </c>
      <c r="M58" s="5" t="s">
        <v>228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244</v>
      </c>
      <c r="U58" s="5"/>
      <c r="V58" s="5" t="s">
        <v>245</v>
      </c>
    </row>
    <row r="59" customFormat="false" ht="15" hidden="false" customHeight="false" outlineLevel="0" collapsed="false">
      <c r="A59" s="16" t="n">
        <v>45052</v>
      </c>
      <c r="B59" s="17" t="s">
        <v>30</v>
      </c>
      <c r="C59" s="17" t="s">
        <v>31</v>
      </c>
      <c r="D59" s="17" t="s">
        <v>268</v>
      </c>
      <c r="E59" s="17" t="s">
        <v>26</v>
      </c>
      <c r="F59" s="20" t="n">
        <v>69586</v>
      </c>
      <c r="G59" s="23" t="n">
        <v>130</v>
      </c>
      <c r="H59" s="23"/>
      <c r="I59" s="111" t="n">
        <v>570</v>
      </c>
      <c r="J59" s="23" t="n">
        <v>120</v>
      </c>
      <c r="M59" s="16" t="n">
        <v>45087</v>
      </c>
      <c r="N59" s="17" t="s">
        <v>80</v>
      </c>
      <c r="O59" s="17" t="s">
        <v>60</v>
      </c>
      <c r="P59" s="17" t="s">
        <v>269</v>
      </c>
      <c r="Q59" s="17" t="s">
        <v>26</v>
      </c>
      <c r="R59" s="20" t="n">
        <v>69702</v>
      </c>
      <c r="S59" s="23" t="n">
        <v>130</v>
      </c>
      <c r="T59" s="23"/>
      <c r="U59" s="23"/>
      <c r="V59" s="23" t="n">
        <v>120</v>
      </c>
    </row>
    <row r="60" customFormat="false" ht="15" hidden="false" customHeight="false" outlineLevel="0" collapsed="false">
      <c r="A60" s="16" t="n">
        <v>45052</v>
      </c>
      <c r="B60" s="17" t="s">
        <v>270</v>
      </c>
      <c r="C60" s="17" t="s">
        <v>38</v>
      </c>
      <c r="D60" s="17" t="s">
        <v>268</v>
      </c>
      <c r="E60" s="17" t="s">
        <v>26</v>
      </c>
      <c r="F60" s="20" t="n">
        <v>69585</v>
      </c>
      <c r="G60" s="23" t="n">
        <v>130</v>
      </c>
      <c r="H60" s="23"/>
      <c r="I60" s="111" t="n">
        <v>570</v>
      </c>
      <c r="J60" s="23" t="n">
        <v>120</v>
      </c>
      <c r="M60" s="16" t="n">
        <v>45093</v>
      </c>
      <c r="N60" s="17" t="s">
        <v>171</v>
      </c>
      <c r="O60" s="17" t="s">
        <v>123</v>
      </c>
      <c r="P60" s="17" t="s">
        <v>269</v>
      </c>
      <c r="Q60" s="17" t="s">
        <v>26</v>
      </c>
      <c r="R60" s="20" t="n">
        <v>69740</v>
      </c>
      <c r="S60" s="23" t="n">
        <v>130</v>
      </c>
      <c r="T60" s="23"/>
      <c r="U60" s="23"/>
      <c r="V60" s="23" t="n">
        <v>115</v>
      </c>
    </row>
    <row r="61" customFormat="false" ht="15" hidden="false" customHeight="false" outlineLevel="0" collapsed="false">
      <c r="A61" s="16" t="n">
        <v>45058</v>
      </c>
      <c r="B61" s="17" t="s">
        <v>135</v>
      </c>
      <c r="C61" s="17" t="s">
        <v>50</v>
      </c>
      <c r="D61" s="17" t="s">
        <v>268</v>
      </c>
      <c r="E61" s="17" t="s">
        <v>26</v>
      </c>
      <c r="F61" s="20" t="n">
        <v>69437</v>
      </c>
      <c r="G61" s="23" t="n">
        <v>130</v>
      </c>
      <c r="H61" s="23"/>
      <c r="I61" s="111" t="n">
        <v>570</v>
      </c>
      <c r="J61" s="23" t="n">
        <v>120</v>
      </c>
      <c r="M61" s="16" t="n">
        <v>45096</v>
      </c>
      <c r="N61" s="17" t="s">
        <v>28</v>
      </c>
      <c r="O61" s="17" t="s">
        <v>45</v>
      </c>
      <c r="P61" s="17" t="s">
        <v>269</v>
      </c>
      <c r="Q61" s="17" t="s">
        <v>26</v>
      </c>
      <c r="R61" s="20" t="n">
        <v>69757</v>
      </c>
      <c r="S61" s="23" t="n">
        <v>130</v>
      </c>
      <c r="T61" s="23"/>
      <c r="U61" s="23"/>
      <c r="V61" s="23" t="n">
        <v>120</v>
      </c>
    </row>
    <row r="62" customFormat="false" ht="15" hidden="false" customHeight="false" outlineLevel="0" collapsed="false">
      <c r="A62" s="16" t="n">
        <v>45058</v>
      </c>
      <c r="B62" s="17" t="s">
        <v>28</v>
      </c>
      <c r="C62" s="17" t="s">
        <v>45</v>
      </c>
      <c r="D62" s="17" t="s">
        <v>268</v>
      </c>
      <c r="E62" s="17" t="s">
        <v>26</v>
      </c>
      <c r="F62" s="20" t="n">
        <v>69436</v>
      </c>
      <c r="G62" s="23" t="n">
        <v>130</v>
      </c>
      <c r="H62" s="23"/>
      <c r="I62" s="111" t="n">
        <v>570</v>
      </c>
      <c r="J62" s="23" t="n">
        <v>120</v>
      </c>
      <c r="M62" s="16" t="n">
        <v>45098</v>
      </c>
      <c r="N62" s="17" t="s">
        <v>23</v>
      </c>
      <c r="O62" s="17" t="s">
        <v>24</v>
      </c>
      <c r="P62" s="17" t="s">
        <v>269</v>
      </c>
      <c r="Q62" s="17" t="s">
        <v>271</v>
      </c>
      <c r="R62" s="20" t="n">
        <v>69777</v>
      </c>
      <c r="S62" s="23" t="n">
        <v>130</v>
      </c>
      <c r="T62" s="23"/>
      <c r="U62" s="23"/>
      <c r="V62" s="23" t="n">
        <v>120</v>
      </c>
    </row>
    <row r="63" customFormat="false" ht="15" hidden="false" customHeight="false" outlineLevel="0" collapsed="false">
      <c r="A63" s="16" t="n">
        <v>45059</v>
      </c>
      <c r="B63" s="17" t="s">
        <v>135</v>
      </c>
      <c r="C63" s="17" t="s">
        <v>50</v>
      </c>
      <c r="D63" s="17" t="s">
        <v>268</v>
      </c>
      <c r="E63" s="17" t="s">
        <v>26</v>
      </c>
      <c r="F63" s="20" t="n">
        <v>69446</v>
      </c>
      <c r="G63" s="23" t="n">
        <v>130</v>
      </c>
      <c r="H63" s="23"/>
      <c r="I63" s="111" t="n">
        <v>570</v>
      </c>
      <c r="J63" s="23" t="n">
        <v>120</v>
      </c>
      <c r="M63" s="16" t="n">
        <v>45100</v>
      </c>
      <c r="N63" s="17" t="s">
        <v>37</v>
      </c>
      <c r="O63" s="17" t="s">
        <v>38</v>
      </c>
      <c r="P63" s="17" t="s">
        <v>269</v>
      </c>
      <c r="Q63" s="17" t="s">
        <v>26</v>
      </c>
      <c r="R63" s="20" t="n">
        <v>69612</v>
      </c>
      <c r="S63" s="23" t="n">
        <v>130</v>
      </c>
      <c r="T63" s="23"/>
      <c r="U63" s="23"/>
      <c r="V63" s="23" t="n">
        <v>120</v>
      </c>
    </row>
    <row r="64" customFormat="false" ht="15" hidden="false" customHeight="false" outlineLevel="0" collapsed="false">
      <c r="A64" s="16" t="n">
        <v>45003</v>
      </c>
      <c r="B64" s="17" t="s">
        <v>71</v>
      </c>
      <c r="C64" s="17" t="s">
        <v>55</v>
      </c>
      <c r="D64" s="17" t="s">
        <v>268</v>
      </c>
      <c r="E64" s="17" t="s">
        <v>26</v>
      </c>
      <c r="F64" s="20" t="n">
        <v>69605</v>
      </c>
      <c r="G64" s="23" t="n">
        <v>130</v>
      </c>
      <c r="H64" s="23"/>
      <c r="I64" s="111" t="n">
        <v>570</v>
      </c>
      <c r="J64" s="23" t="n">
        <v>120</v>
      </c>
      <c r="M64" s="16" t="n">
        <v>45103</v>
      </c>
      <c r="N64" s="17" t="s">
        <v>49</v>
      </c>
      <c r="O64" s="17" t="s">
        <v>50</v>
      </c>
      <c r="P64" s="17" t="s">
        <v>269</v>
      </c>
      <c r="Q64" s="17" t="s">
        <v>26</v>
      </c>
      <c r="R64" s="20" t="n">
        <v>69636</v>
      </c>
      <c r="S64" s="23" t="n">
        <v>130</v>
      </c>
      <c r="T64" s="23"/>
      <c r="U64" s="23"/>
      <c r="V64" s="23" t="n">
        <v>120</v>
      </c>
    </row>
    <row r="65" customFormat="false" ht="15" hidden="false" customHeight="false" outlineLevel="0" collapsed="false">
      <c r="A65" s="16" t="n">
        <v>45066</v>
      </c>
      <c r="B65" s="17" t="s">
        <v>64</v>
      </c>
      <c r="C65" s="17" t="s">
        <v>272</v>
      </c>
      <c r="D65" s="17" t="s">
        <v>268</v>
      </c>
      <c r="E65" s="17" t="s">
        <v>26</v>
      </c>
      <c r="F65" s="20" t="n">
        <v>52011</v>
      </c>
      <c r="G65" s="23" t="n">
        <v>130</v>
      </c>
      <c r="H65" s="23"/>
      <c r="I65" s="111" t="n">
        <v>570</v>
      </c>
      <c r="J65" s="23" t="n">
        <v>120</v>
      </c>
      <c r="M65" s="16" t="n">
        <v>45107</v>
      </c>
      <c r="N65" s="17" t="s">
        <v>28</v>
      </c>
      <c r="O65" s="17" t="s">
        <v>45</v>
      </c>
      <c r="P65" s="17" t="s">
        <v>269</v>
      </c>
      <c r="Q65" s="17" t="s">
        <v>26</v>
      </c>
      <c r="R65" s="20"/>
      <c r="S65" s="23" t="n">
        <v>130</v>
      </c>
      <c r="T65" s="23"/>
      <c r="U65" s="23"/>
      <c r="V65" s="23" t="n">
        <v>120</v>
      </c>
    </row>
    <row r="66" customFormat="false" ht="15" hidden="false" customHeight="false" outlineLevel="0" collapsed="false">
      <c r="A66" s="16" t="n">
        <v>45077</v>
      </c>
      <c r="B66" s="17" t="s">
        <v>135</v>
      </c>
      <c r="C66" s="17" t="s">
        <v>50</v>
      </c>
      <c r="D66" s="17" t="s">
        <v>268</v>
      </c>
      <c r="E66" s="17" t="s">
        <v>26</v>
      </c>
      <c r="F66" s="20" t="n">
        <v>52132</v>
      </c>
      <c r="G66" s="23" t="n">
        <v>130</v>
      </c>
      <c r="H66" s="23"/>
      <c r="I66" s="111" t="n">
        <v>570</v>
      </c>
      <c r="J66" s="23" t="n">
        <v>120</v>
      </c>
      <c r="M66" s="16"/>
      <c r="N66" s="17"/>
      <c r="O66" s="17"/>
      <c r="P66" s="17"/>
      <c r="Q66" s="17"/>
      <c r="R66" s="20"/>
      <c r="S66" s="23"/>
      <c r="T66" s="23"/>
      <c r="U66" s="23"/>
      <c r="V66" s="23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20"/>
      <c r="G67" s="23"/>
      <c r="H67" s="23"/>
      <c r="I67" s="111"/>
      <c r="J67" s="23"/>
      <c r="M67" s="16"/>
      <c r="N67" s="17"/>
      <c r="O67" s="17"/>
      <c r="P67" s="17"/>
      <c r="Q67" s="17"/>
      <c r="R67" s="20"/>
      <c r="S67" s="23"/>
      <c r="T67" s="23"/>
      <c r="U67" s="23"/>
      <c r="V67" s="23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20"/>
      <c r="G68" s="23"/>
      <c r="H68" s="23"/>
      <c r="I68" s="23"/>
      <c r="J68" s="23"/>
      <c r="M68" s="16"/>
      <c r="N68" s="17"/>
      <c r="O68" s="17"/>
      <c r="P68" s="17"/>
      <c r="Q68" s="17"/>
      <c r="R68" s="20"/>
      <c r="S68" s="23"/>
      <c r="T68" s="23"/>
      <c r="U68" s="23"/>
      <c r="V68" s="23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0"/>
      <c r="G69" s="23"/>
      <c r="H69" s="23"/>
      <c r="I69" s="23"/>
      <c r="J69" s="23"/>
      <c r="M69" s="16"/>
      <c r="N69" s="17"/>
      <c r="O69" s="17"/>
      <c r="P69" s="17"/>
      <c r="Q69" s="17"/>
      <c r="R69" s="20"/>
      <c r="S69" s="23"/>
      <c r="T69" s="23"/>
      <c r="U69" s="23"/>
      <c r="V69" s="23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0"/>
      <c r="G70" s="23"/>
      <c r="H70" s="23"/>
      <c r="I70" s="23"/>
      <c r="J70" s="23"/>
      <c r="M70" s="16"/>
      <c r="N70" s="17"/>
      <c r="O70" s="17"/>
      <c r="P70" s="17"/>
      <c r="Q70" s="17"/>
      <c r="R70" s="20"/>
      <c r="S70" s="23"/>
      <c r="T70" s="23"/>
      <c r="U70" s="23"/>
      <c r="V70" s="23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0"/>
      <c r="G71" s="23"/>
      <c r="H71" s="23"/>
      <c r="I71" s="23"/>
      <c r="J71" s="23"/>
      <c r="M71" s="16"/>
      <c r="N71" s="17"/>
      <c r="O71" s="17"/>
      <c r="P71" s="17"/>
      <c r="Q71" s="17"/>
      <c r="R71" s="20"/>
      <c r="S71" s="23"/>
      <c r="T71" s="23"/>
      <c r="U71" s="23"/>
      <c r="V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  <c r="M72" s="16"/>
      <c r="N72" s="17"/>
      <c r="O72" s="17"/>
      <c r="P72" s="17"/>
      <c r="Q72" s="17"/>
      <c r="R72" s="20"/>
      <c r="S72" s="23"/>
      <c r="T72" s="23"/>
      <c r="U72" s="23"/>
      <c r="V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20"/>
      <c r="G73" s="23"/>
      <c r="H73" s="23"/>
      <c r="I73" s="23"/>
      <c r="J73" s="23"/>
      <c r="M73" s="16"/>
      <c r="N73" s="17"/>
      <c r="O73" s="17"/>
      <c r="P73" s="17"/>
      <c r="Q73" s="17"/>
      <c r="R73" s="20"/>
      <c r="S73" s="23"/>
      <c r="T73" s="23"/>
      <c r="U73" s="23"/>
      <c r="V73" s="23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3"/>
      <c r="H74" s="23"/>
      <c r="I74" s="23"/>
      <c r="J74" s="23"/>
      <c r="M74" s="16"/>
      <c r="N74" s="17"/>
      <c r="O74" s="17"/>
      <c r="P74" s="17"/>
      <c r="Q74" s="17"/>
      <c r="R74" s="17"/>
      <c r="S74" s="23"/>
      <c r="T74" s="23"/>
      <c r="U74" s="23"/>
      <c r="V74" s="23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20"/>
      <c r="G75" s="23"/>
      <c r="H75" s="23"/>
      <c r="I75" s="23"/>
      <c r="J75" s="23"/>
      <c r="M75" s="16"/>
      <c r="N75" s="17"/>
      <c r="O75" s="17"/>
      <c r="P75" s="17"/>
      <c r="Q75" s="17"/>
      <c r="R75" s="20"/>
      <c r="S75" s="23"/>
      <c r="T75" s="23"/>
      <c r="U75" s="23"/>
      <c r="V75" s="23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20"/>
      <c r="G76" s="23"/>
      <c r="H76" s="23"/>
      <c r="I76" s="23"/>
      <c r="J76" s="23"/>
      <c r="M76" s="16"/>
      <c r="N76" s="17"/>
      <c r="O76" s="17"/>
      <c r="P76" s="17"/>
      <c r="Q76" s="17"/>
      <c r="R76" s="20"/>
      <c r="S76" s="23"/>
      <c r="T76" s="23"/>
      <c r="U76" s="23"/>
      <c r="V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3"/>
      <c r="H77" s="23"/>
      <c r="I77" s="23"/>
      <c r="J77" s="23"/>
      <c r="M77" s="17"/>
      <c r="N77" s="17"/>
      <c r="O77" s="17"/>
      <c r="P77" s="17"/>
      <c r="Q77" s="17"/>
      <c r="R77" s="17"/>
      <c r="S77" s="23"/>
      <c r="T77" s="23"/>
      <c r="U77" s="23"/>
      <c r="V77" s="23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SUM(G59:G77)</f>
        <v>1040</v>
      </c>
      <c r="H78" s="23"/>
      <c r="I78" s="23"/>
      <c r="J78" s="23" t="n">
        <f aca="false">SUM(J59:J77)</f>
        <v>960</v>
      </c>
      <c r="M78" s="17"/>
      <c r="N78" s="17"/>
      <c r="O78" s="17"/>
      <c r="P78" s="17"/>
      <c r="Q78" s="17"/>
      <c r="R78" s="21" t="s">
        <v>13</v>
      </c>
      <c r="S78" s="22" t="n">
        <f aca="false">SUM(S59:S77)</f>
        <v>910</v>
      </c>
      <c r="T78" s="23"/>
      <c r="U78" s="23"/>
      <c r="V78" s="23" t="n">
        <f aca="false">SUM(V59:V77)</f>
        <v>835</v>
      </c>
    </row>
    <row r="79" customFormat="false" ht="15" hidden="false" customHeight="false" outlineLevel="0" collapsed="false">
      <c r="F79" s="21" t="s">
        <v>16</v>
      </c>
      <c r="G79" s="22" t="n">
        <f aca="false">G78*0.99</f>
        <v>1029.6</v>
      </c>
      <c r="R79" s="21" t="s">
        <v>16</v>
      </c>
      <c r="S79" s="22" t="n">
        <f aca="false">S78*0.99</f>
        <v>900.9</v>
      </c>
    </row>
    <row r="80" customFormat="false" ht="15" hidden="false" customHeight="false" outlineLevel="0" collapsed="false">
      <c r="F80" s="26" t="s">
        <v>17</v>
      </c>
      <c r="G80" s="26"/>
      <c r="H80" s="26"/>
      <c r="I80" s="26"/>
      <c r="J80" s="108" t="n">
        <f aca="false">G79-J78</f>
        <v>69.5999999999999</v>
      </c>
      <c r="R80" s="26" t="s">
        <v>17</v>
      </c>
      <c r="S80" s="26"/>
      <c r="T80" s="26"/>
      <c r="U80" s="26"/>
      <c r="V80" s="108" t="n">
        <f aca="false">S79-V78</f>
        <v>65.9</v>
      </c>
    </row>
    <row r="84" customFormat="false" ht="27" hidden="false" customHeight="false" outlineLevel="0" collapsed="false">
      <c r="B84" s="107" t="s">
        <v>74</v>
      </c>
      <c r="C84" s="107"/>
      <c r="D84" s="107"/>
      <c r="E84" s="107"/>
      <c r="N84" s="107" t="s">
        <v>75</v>
      </c>
      <c r="O84" s="107"/>
      <c r="P84" s="107"/>
      <c r="Q84" s="107"/>
    </row>
    <row r="85" customFormat="false" ht="15" hidden="false" customHeight="false" outlineLevel="0" collapsed="false">
      <c r="A85" s="5" t="s">
        <v>228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244</v>
      </c>
      <c r="I85" s="5" t="s">
        <v>273</v>
      </c>
      <c r="J85" s="5" t="s">
        <v>245</v>
      </c>
      <c r="M85" s="5" t="s">
        <v>228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244</v>
      </c>
      <c r="U85" s="5"/>
      <c r="V85" s="5" t="s">
        <v>245</v>
      </c>
    </row>
    <row r="86" customFormat="false" ht="15" hidden="false" customHeight="false" outlineLevel="0" collapsed="false">
      <c r="A86" s="16" t="n">
        <v>45115</v>
      </c>
      <c r="B86" s="17" t="s">
        <v>30</v>
      </c>
      <c r="C86" s="17" t="s">
        <v>31</v>
      </c>
      <c r="D86" s="17" t="s">
        <v>274</v>
      </c>
      <c r="E86" s="17" t="s">
        <v>88</v>
      </c>
      <c r="F86" s="20" t="n">
        <v>1814</v>
      </c>
      <c r="G86" s="23" t="n">
        <v>130</v>
      </c>
      <c r="H86" s="23"/>
      <c r="I86" s="111" t="n">
        <v>648</v>
      </c>
      <c r="J86" s="23" t="n">
        <v>120</v>
      </c>
      <c r="M86" s="16" t="n">
        <v>45145</v>
      </c>
      <c r="N86" s="17" t="s">
        <v>71</v>
      </c>
      <c r="O86" s="17" t="s">
        <v>55</v>
      </c>
      <c r="P86" s="17" t="s">
        <v>268</v>
      </c>
      <c r="Q86" s="17" t="s">
        <v>26</v>
      </c>
      <c r="R86" s="20" t="n">
        <v>2345</v>
      </c>
      <c r="S86" s="23" t="n">
        <v>130</v>
      </c>
      <c r="T86" s="23"/>
      <c r="U86" s="124" t="n">
        <v>672</v>
      </c>
      <c r="V86" s="23" t="n">
        <v>120</v>
      </c>
    </row>
    <row r="87" customFormat="false" ht="15" hidden="false" customHeight="false" outlineLevel="0" collapsed="false">
      <c r="A87" s="16" t="n">
        <v>45115</v>
      </c>
      <c r="B87" s="17" t="s">
        <v>32</v>
      </c>
      <c r="C87" s="17" t="s">
        <v>33</v>
      </c>
      <c r="D87" s="17" t="s">
        <v>274</v>
      </c>
      <c r="E87" s="17" t="s">
        <v>88</v>
      </c>
      <c r="F87" s="20" t="n">
        <v>1813</v>
      </c>
      <c r="G87" s="23" t="n">
        <v>130</v>
      </c>
      <c r="H87" s="23"/>
      <c r="I87" s="111" t="n">
        <v>648</v>
      </c>
      <c r="J87" s="23" t="n">
        <v>120</v>
      </c>
      <c r="M87" s="16" t="n">
        <v>45147</v>
      </c>
      <c r="N87" s="17" t="s">
        <v>69</v>
      </c>
      <c r="O87" s="17" t="s">
        <v>31</v>
      </c>
      <c r="P87" s="17" t="s">
        <v>268</v>
      </c>
      <c r="Q87" s="17" t="s">
        <v>26</v>
      </c>
      <c r="R87" s="20" t="n">
        <v>2421</v>
      </c>
      <c r="S87" s="23" t="n">
        <v>130</v>
      </c>
      <c r="T87" s="23"/>
      <c r="U87" s="124" t="n">
        <v>672</v>
      </c>
      <c r="V87" s="23" t="n">
        <v>120</v>
      </c>
    </row>
    <row r="88" customFormat="false" ht="15" hidden="false" customHeight="false" outlineLevel="0" collapsed="false">
      <c r="A88" s="16" t="n">
        <v>45121</v>
      </c>
      <c r="B88" s="17" t="s">
        <v>94</v>
      </c>
      <c r="C88" s="17" t="s">
        <v>58</v>
      </c>
      <c r="D88" s="17" t="s">
        <v>274</v>
      </c>
      <c r="E88" s="17" t="s">
        <v>88</v>
      </c>
      <c r="F88" s="20" t="n">
        <v>1894</v>
      </c>
      <c r="G88" s="23" t="n">
        <v>130</v>
      </c>
      <c r="H88" s="23"/>
      <c r="I88" s="111" t="n">
        <v>648</v>
      </c>
      <c r="J88" s="23" t="n">
        <v>120</v>
      </c>
      <c r="M88" s="16" t="n">
        <v>45154</v>
      </c>
      <c r="N88" s="17" t="s">
        <v>28</v>
      </c>
      <c r="O88" s="17" t="s">
        <v>45</v>
      </c>
      <c r="P88" s="17" t="s">
        <v>268</v>
      </c>
      <c r="Q88" s="17" t="s">
        <v>26</v>
      </c>
      <c r="R88" s="20" t="n">
        <v>2570</v>
      </c>
      <c r="S88" s="23" t="n">
        <v>130</v>
      </c>
      <c r="T88" s="23"/>
      <c r="U88" s="124" t="n">
        <v>672</v>
      </c>
      <c r="V88" s="23" t="n">
        <v>120</v>
      </c>
    </row>
    <row r="89" customFormat="false" ht="15" hidden="false" customHeight="false" outlineLevel="0" collapsed="false">
      <c r="A89" s="16" t="n">
        <v>45122</v>
      </c>
      <c r="B89" s="17" t="s">
        <v>59</v>
      </c>
      <c r="C89" s="17" t="s">
        <v>60</v>
      </c>
      <c r="D89" s="17" t="s">
        <v>274</v>
      </c>
      <c r="E89" s="17" t="s">
        <v>88</v>
      </c>
      <c r="F89" s="20" t="n">
        <v>1907</v>
      </c>
      <c r="G89" s="23" t="n">
        <v>130</v>
      </c>
      <c r="H89" s="23"/>
      <c r="I89" s="111" t="n">
        <v>648</v>
      </c>
      <c r="J89" s="23" t="n">
        <v>120</v>
      </c>
      <c r="M89" s="16" t="n">
        <v>45163</v>
      </c>
      <c r="N89" s="17" t="s">
        <v>23</v>
      </c>
      <c r="O89" s="17" t="s">
        <v>45</v>
      </c>
      <c r="P89" s="17" t="s">
        <v>268</v>
      </c>
      <c r="Q89" s="17" t="s">
        <v>26</v>
      </c>
      <c r="R89" s="20" t="n">
        <v>2810</v>
      </c>
      <c r="S89" s="23" t="n">
        <v>130</v>
      </c>
      <c r="T89" s="23"/>
      <c r="U89" s="124" t="n">
        <v>672</v>
      </c>
      <c r="V89" s="23" t="n">
        <v>120</v>
      </c>
    </row>
    <row r="90" customFormat="false" ht="15" hidden="false" customHeight="false" outlineLevel="0" collapsed="false">
      <c r="A90" s="16" t="n">
        <v>45128</v>
      </c>
      <c r="B90" s="17" t="s">
        <v>37</v>
      </c>
      <c r="C90" s="17" t="s">
        <v>38</v>
      </c>
      <c r="D90" s="17" t="s">
        <v>274</v>
      </c>
      <c r="E90" s="17" t="s">
        <v>88</v>
      </c>
      <c r="F90" s="20" t="n">
        <v>65924</v>
      </c>
      <c r="G90" s="23" t="n">
        <v>130</v>
      </c>
      <c r="H90" s="23"/>
      <c r="I90" s="111" t="n">
        <v>648</v>
      </c>
      <c r="J90" s="23" t="n">
        <v>120</v>
      </c>
      <c r="M90" s="16"/>
      <c r="N90" s="17"/>
      <c r="O90" s="17"/>
      <c r="P90" s="17"/>
      <c r="Q90" s="17"/>
      <c r="R90" s="20"/>
      <c r="S90" s="23"/>
      <c r="T90" s="23"/>
      <c r="U90" s="23"/>
      <c r="V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 t="s">
        <v>275</v>
      </c>
      <c r="H91" s="23"/>
      <c r="I91" s="23"/>
      <c r="J91" s="23"/>
      <c r="M91" s="16"/>
      <c r="N91" s="17"/>
      <c r="O91" s="17"/>
      <c r="P91" s="17"/>
      <c r="Q91" s="17"/>
      <c r="R91" s="20"/>
      <c r="S91" s="23"/>
      <c r="T91" s="23"/>
      <c r="U91" s="23"/>
      <c r="V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  <c r="M92" s="16"/>
      <c r="N92" s="17"/>
      <c r="O92" s="17"/>
      <c r="P92" s="17"/>
      <c r="Q92" s="17"/>
      <c r="R92" s="20"/>
      <c r="S92" s="23"/>
      <c r="T92" s="23"/>
      <c r="U92" s="23"/>
      <c r="V92" s="23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0"/>
      <c r="G93" s="23"/>
      <c r="H93" s="23"/>
      <c r="I93" s="23"/>
      <c r="J93" s="23"/>
      <c r="M93" s="16"/>
      <c r="N93" s="17"/>
      <c r="O93" s="17"/>
      <c r="P93" s="17"/>
      <c r="Q93" s="17"/>
      <c r="R93" s="20"/>
      <c r="S93" s="23"/>
      <c r="T93" s="23"/>
      <c r="U93" s="23"/>
      <c r="V93" s="23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0"/>
      <c r="G94" s="23"/>
      <c r="H94" s="23"/>
      <c r="I94" s="23"/>
      <c r="J94" s="23"/>
      <c r="M94" s="16"/>
      <c r="N94" s="17"/>
      <c r="O94" s="17"/>
      <c r="P94" s="17"/>
      <c r="Q94" s="17"/>
      <c r="R94" s="20"/>
      <c r="S94" s="23"/>
      <c r="T94" s="23"/>
      <c r="U94" s="23"/>
      <c r="V94" s="23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0"/>
      <c r="G95" s="23"/>
      <c r="H95" s="23"/>
      <c r="I95" s="23"/>
      <c r="J95" s="23"/>
      <c r="M95" s="16"/>
      <c r="N95" s="17"/>
      <c r="O95" s="17"/>
      <c r="P95" s="17"/>
      <c r="Q95" s="17"/>
      <c r="R95" s="20"/>
      <c r="S95" s="23"/>
      <c r="T95" s="23"/>
      <c r="U95" s="23"/>
      <c r="V95" s="23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0"/>
      <c r="G96" s="23"/>
      <c r="H96" s="23"/>
      <c r="I96" s="23"/>
      <c r="J96" s="23"/>
      <c r="M96" s="16"/>
      <c r="N96" s="17"/>
      <c r="O96" s="17"/>
      <c r="P96" s="17"/>
      <c r="Q96" s="17"/>
      <c r="R96" s="20"/>
      <c r="S96" s="23"/>
      <c r="T96" s="23"/>
      <c r="U96" s="23"/>
      <c r="V96" s="23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0"/>
      <c r="G97" s="23"/>
      <c r="H97" s="23"/>
      <c r="I97" s="23"/>
      <c r="J97" s="23"/>
      <c r="M97" s="16"/>
      <c r="N97" s="17"/>
      <c r="O97" s="17"/>
      <c r="P97" s="17"/>
      <c r="Q97" s="17"/>
      <c r="R97" s="20"/>
      <c r="S97" s="23"/>
      <c r="T97" s="23"/>
      <c r="U97" s="23"/>
      <c r="V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  <c r="M98" s="16"/>
      <c r="N98" s="17"/>
      <c r="O98" s="17"/>
      <c r="P98" s="17"/>
      <c r="Q98" s="17"/>
      <c r="R98" s="20"/>
      <c r="S98" s="23"/>
      <c r="T98" s="23"/>
      <c r="U98" s="23"/>
      <c r="V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0"/>
      <c r="G99" s="23"/>
      <c r="H99" s="23"/>
      <c r="I99" s="23"/>
      <c r="J99" s="23"/>
      <c r="M99" s="16"/>
      <c r="N99" s="17"/>
      <c r="O99" s="17"/>
      <c r="P99" s="17"/>
      <c r="Q99" s="17"/>
      <c r="R99" s="20"/>
      <c r="S99" s="23"/>
      <c r="T99" s="23"/>
      <c r="U99" s="23"/>
      <c r="V99" s="23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0"/>
      <c r="G100" s="23"/>
      <c r="H100" s="23"/>
      <c r="I100" s="23"/>
      <c r="J100" s="23"/>
      <c r="M100" s="16"/>
      <c r="N100" s="17"/>
      <c r="O100" s="17"/>
      <c r="P100" s="17"/>
      <c r="Q100" s="17"/>
      <c r="R100" s="20"/>
      <c r="S100" s="23"/>
      <c r="T100" s="23"/>
      <c r="U100" s="23"/>
      <c r="V100" s="23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3"/>
      <c r="H101" s="23"/>
      <c r="I101" s="23"/>
      <c r="J101" s="23"/>
      <c r="M101" s="16"/>
      <c r="N101" s="17"/>
      <c r="O101" s="17"/>
      <c r="P101" s="17"/>
      <c r="Q101" s="17"/>
      <c r="R101" s="17"/>
      <c r="S101" s="23"/>
      <c r="T101" s="23"/>
      <c r="U101" s="23"/>
      <c r="V101" s="23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0"/>
      <c r="G102" s="23"/>
      <c r="H102" s="23"/>
      <c r="I102" s="23"/>
      <c r="J102" s="23"/>
      <c r="M102" s="16"/>
      <c r="N102" s="17"/>
      <c r="O102" s="17"/>
      <c r="P102" s="17"/>
      <c r="Q102" s="17"/>
      <c r="R102" s="20"/>
      <c r="S102" s="23"/>
      <c r="T102" s="23"/>
      <c r="U102" s="23"/>
      <c r="V102" s="23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0"/>
      <c r="G103" s="23"/>
      <c r="H103" s="23"/>
      <c r="I103" s="23"/>
      <c r="J103" s="23"/>
      <c r="M103" s="16"/>
      <c r="N103" s="17"/>
      <c r="O103" s="17"/>
      <c r="P103" s="17"/>
      <c r="Q103" s="17"/>
      <c r="R103" s="20"/>
      <c r="S103" s="23"/>
      <c r="T103" s="23"/>
      <c r="U103" s="23"/>
      <c r="V103" s="23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3"/>
      <c r="H104" s="23"/>
      <c r="I104" s="23"/>
      <c r="J104" s="23"/>
      <c r="M104" s="17"/>
      <c r="N104" s="17"/>
      <c r="O104" s="17"/>
      <c r="P104" s="17"/>
      <c r="Q104" s="17"/>
      <c r="R104" s="17"/>
      <c r="S104" s="23"/>
      <c r="T104" s="23"/>
      <c r="U104" s="23"/>
      <c r="V104" s="23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21" t="s">
        <v>13</v>
      </c>
      <c r="G105" s="22" t="n">
        <f aca="false">SUM(G86:G104)</f>
        <v>650</v>
      </c>
      <c r="H105" s="23"/>
      <c r="I105" s="23"/>
      <c r="J105" s="23" t="n">
        <f aca="false">SUM(J86:J104)</f>
        <v>600</v>
      </c>
      <c r="M105" s="17"/>
      <c r="N105" s="17"/>
      <c r="O105" s="17"/>
      <c r="P105" s="17"/>
      <c r="Q105" s="17"/>
      <c r="R105" s="21" t="s">
        <v>13</v>
      </c>
      <c r="S105" s="22" t="n">
        <f aca="false">SUM(S86:S104)</f>
        <v>520</v>
      </c>
      <c r="T105" s="23"/>
      <c r="U105" s="23"/>
      <c r="V105" s="23" t="n">
        <f aca="false">SUM(V86:V104)</f>
        <v>480</v>
      </c>
    </row>
    <row r="106" customFormat="false" ht="15" hidden="false" customHeight="false" outlineLevel="0" collapsed="false">
      <c r="F106" s="21" t="s">
        <v>16</v>
      </c>
      <c r="G106" s="22" t="n">
        <f aca="false">G105*0.99</f>
        <v>643.5</v>
      </c>
      <c r="R106" s="21" t="s">
        <v>16</v>
      </c>
      <c r="S106" s="22" t="n">
        <f aca="false">S105*0.99</f>
        <v>514.8</v>
      </c>
    </row>
    <row r="107" customFormat="false" ht="15" hidden="false" customHeight="false" outlineLevel="0" collapsed="false">
      <c r="F107" s="26" t="s">
        <v>17</v>
      </c>
      <c r="G107" s="26"/>
      <c r="H107" s="26"/>
      <c r="I107" s="26"/>
      <c r="J107" s="108" t="n">
        <f aca="false">G106-J105</f>
        <v>43.5</v>
      </c>
      <c r="R107" s="26" t="s">
        <v>17</v>
      </c>
      <c r="S107" s="26"/>
      <c r="T107" s="26"/>
      <c r="U107" s="26"/>
      <c r="V107" s="108" t="n">
        <f aca="false">S106-V105</f>
        <v>34.8</v>
      </c>
    </row>
    <row r="112" customFormat="false" ht="27" hidden="false" customHeight="false" outlineLevel="0" collapsed="false">
      <c r="B112" s="107" t="s">
        <v>97</v>
      </c>
      <c r="C112" s="107"/>
      <c r="D112" s="107"/>
      <c r="E112" s="107"/>
      <c r="N112" s="107" t="s">
        <v>167</v>
      </c>
      <c r="O112" s="107"/>
      <c r="P112" s="107"/>
      <c r="Q112" s="107"/>
    </row>
    <row r="113" customFormat="false" ht="15" hidden="false" customHeight="false" outlineLevel="0" collapsed="false">
      <c r="A113" s="5" t="s">
        <v>228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245</v>
      </c>
      <c r="M113" s="5" t="s">
        <v>228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244</v>
      </c>
      <c r="U113" s="5"/>
      <c r="V113" s="5" t="s">
        <v>245</v>
      </c>
    </row>
    <row r="114" customFormat="false" ht="15" hidden="false" customHeight="false" outlineLevel="0" collapsed="false">
      <c r="A114" s="16" t="n">
        <v>45191</v>
      </c>
      <c r="B114" s="17" t="s">
        <v>170</v>
      </c>
      <c r="C114" s="17" t="s">
        <v>50</v>
      </c>
      <c r="D114" s="17" t="s">
        <v>276</v>
      </c>
      <c r="E114" s="17" t="s">
        <v>88</v>
      </c>
      <c r="F114" s="20" t="n">
        <v>3821</v>
      </c>
      <c r="G114" s="23" t="n">
        <v>130</v>
      </c>
      <c r="H114" s="23"/>
      <c r="I114" s="111" t="n">
        <v>726</v>
      </c>
      <c r="J114" s="23" t="n">
        <v>120</v>
      </c>
      <c r="M114" s="16" t="n">
        <v>45200</v>
      </c>
      <c r="N114" s="17" t="s">
        <v>122</v>
      </c>
      <c r="O114" s="17" t="s">
        <v>45</v>
      </c>
      <c r="P114" s="17" t="s">
        <v>277</v>
      </c>
      <c r="Q114" s="17" t="s">
        <v>278</v>
      </c>
      <c r="R114" s="20" t="n">
        <v>4057</v>
      </c>
      <c r="S114" s="23" t="n">
        <v>80</v>
      </c>
      <c r="T114" s="23"/>
      <c r="U114" s="124" t="n">
        <v>762</v>
      </c>
      <c r="V114" s="23" t="n">
        <v>75</v>
      </c>
    </row>
    <row r="115" customFormat="false" ht="15" hidden="false" customHeight="false" outlineLevel="0" collapsed="false">
      <c r="A115" s="16" t="n">
        <v>45198</v>
      </c>
      <c r="B115" s="17" t="s">
        <v>183</v>
      </c>
      <c r="C115" s="17" t="s">
        <v>47</v>
      </c>
      <c r="D115" s="17" t="s">
        <v>276</v>
      </c>
      <c r="E115" s="17" t="s">
        <v>88</v>
      </c>
      <c r="F115" s="20" t="n">
        <v>3965</v>
      </c>
      <c r="G115" s="23" t="n">
        <v>130</v>
      </c>
      <c r="H115" s="23"/>
      <c r="I115" s="111" t="n">
        <v>726</v>
      </c>
      <c r="J115" s="23" t="n">
        <v>120</v>
      </c>
      <c r="M115" s="16" t="n">
        <v>45203</v>
      </c>
      <c r="N115" s="17" t="s">
        <v>183</v>
      </c>
      <c r="O115" s="17" t="s">
        <v>47</v>
      </c>
      <c r="P115" s="17" t="s">
        <v>277</v>
      </c>
      <c r="Q115" s="17" t="s">
        <v>88</v>
      </c>
      <c r="R115" s="20" t="n">
        <v>4155</v>
      </c>
      <c r="S115" s="23" t="n">
        <v>130</v>
      </c>
      <c r="T115" s="23"/>
      <c r="U115" s="124" t="n">
        <v>762</v>
      </c>
      <c r="V115" s="23" t="n">
        <v>120</v>
      </c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111"/>
      <c r="J116" s="23"/>
      <c r="M116" s="16" t="n">
        <v>45204</v>
      </c>
      <c r="N116" s="17" t="s">
        <v>183</v>
      </c>
      <c r="O116" s="17" t="s">
        <v>47</v>
      </c>
      <c r="P116" s="17" t="s">
        <v>277</v>
      </c>
      <c r="Q116" s="17" t="s">
        <v>88</v>
      </c>
      <c r="R116" s="20" t="n">
        <v>4210</v>
      </c>
      <c r="S116" s="23" t="n">
        <v>130</v>
      </c>
      <c r="T116" s="23"/>
      <c r="U116" s="124" t="n">
        <v>762</v>
      </c>
      <c r="V116" s="23" t="n">
        <v>120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  <c r="M117" s="16" t="n">
        <v>45219</v>
      </c>
      <c r="N117" s="17" t="s">
        <v>121</v>
      </c>
      <c r="O117" s="17" t="s">
        <v>50</v>
      </c>
      <c r="P117" s="17" t="s">
        <v>277</v>
      </c>
      <c r="Q117" s="17" t="s">
        <v>279</v>
      </c>
      <c r="R117" s="20" t="n">
        <v>4750</v>
      </c>
      <c r="S117" s="23" t="n">
        <v>130</v>
      </c>
      <c r="T117" s="23"/>
      <c r="U117" s="124" t="n">
        <v>762</v>
      </c>
      <c r="V117" s="23" t="n">
        <v>120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  <c r="M118" s="16" t="n">
        <v>45222</v>
      </c>
      <c r="N118" s="17" t="s">
        <v>202</v>
      </c>
      <c r="O118" s="17" t="s">
        <v>41</v>
      </c>
      <c r="P118" s="17" t="s">
        <v>277</v>
      </c>
      <c r="Q118" s="17" t="s">
        <v>88</v>
      </c>
      <c r="R118" s="20" t="n">
        <v>4871</v>
      </c>
      <c r="S118" s="23" t="n">
        <v>130</v>
      </c>
      <c r="T118" s="23"/>
      <c r="U118" s="124" t="n">
        <v>762</v>
      </c>
      <c r="V118" s="23" t="n">
        <v>120</v>
      </c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20"/>
      <c r="G119" s="23"/>
      <c r="H119" s="23"/>
      <c r="I119" s="23"/>
      <c r="J119" s="23"/>
      <c r="M119" s="16" t="n">
        <v>45222</v>
      </c>
      <c r="N119" s="17" t="s">
        <v>90</v>
      </c>
      <c r="O119" s="17" t="s">
        <v>55</v>
      </c>
      <c r="P119" s="17" t="s">
        <v>277</v>
      </c>
      <c r="Q119" s="17" t="s">
        <v>88</v>
      </c>
      <c r="R119" s="20" t="n">
        <v>4872</v>
      </c>
      <c r="S119" s="23" t="n">
        <v>130</v>
      </c>
      <c r="T119" s="23"/>
      <c r="U119" s="124" t="n">
        <v>762</v>
      </c>
      <c r="V119" s="23" t="n">
        <v>120</v>
      </c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20"/>
      <c r="G120" s="23"/>
      <c r="H120" s="23"/>
      <c r="I120" s="23"/>
      <c r="J120" s="23"/>
      <c r="M120" s="16" t="n">
        <v>45222</v>
      </c>
      <c r="N120" s="17" t="s">
        <v>122</v>
      </c>
      <c r="O120" s="17" t="s">
        <v>123</v>
      </c>
      <c r="P120" s="17" t="s">
        <v>277</v>
      </c>
      <c r="Q120" s="17" t="s">
        <v>279</v>
      </c>
      <c r="R120" s="20" t="n">
        <v>65998</v>
      </c>
      <c r="S120" s="23" t="n">
        <v>130</v>
      </c>
      <c r="T120" s="23"/>
      <c r="U120" s="124" t="n">
        <v>762</v>
      </c>
      <c r="V120" s="23" t="n">
        <v>120</v>
      </c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20"/>
      <c r="G121" s="23"/>
      <c r="H121" s="23"/>
      <c r="I121" s="23"/>
      <c r="J121" s="23"/>
      <c r="M121" s="16" t="n">
        <v>45223</v>
      </c>
      <c r="N121" s="17" t="s">
        <v>121</v>
      </c>
      <c r="O121" s="17" t="s">
        <v>50</v>
      </c>
      <c r="P121" s="17" t="s">
        <v>277</v>
      </c>
      <c r="Q121" s="17" t="s">
        <v>280</v>
      </c>
      <c r="R121" s="20" t="n">
        <v>4950</v>
      </c>
      <c r="S121" s="23" t="n">
        <v>130</v>
      </c>
      <c r="T121" s="23"/>
      <c r="U121" s="124" t="n">
        <v>762</v>
      </c>
      <c r="V121" s="23" t="n">
        <v>120</v>
      </c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20"/>
      <c r="G122" s="23"/>
      <c r="H122" s="23"/>
      <c r="I122" s="23"/>
      <c r="J122" s="23"/>
      <c r="M122" s="16" t="n">
        <v>45223</v>
      </c>
      <c r="N122" s="17" t="s">
        <v>122</v>
      </c>
      <c r="O122" s="17" t="s">
        <v>24</v>
      </c>
      <c r="P122" s="17" t="s">
        <v>277</v>
      </c>
      <c r="Q122" s="17" t="s">
        <v>279</v>
      </c>
      <c r="R122" s="20" t="n">
        <v>5010</v>
      </c>
      <c r="S122" s="23" t="n">
        <v>130</v>
      </c>
      <c r="T122" s="23"/>
      <c r="U122" s="124" t="n">
        <v>762</v>
      </c>
      <c r="V122" s="23" t="n">
        <v>120</v>
      </c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20"/>
      <c r="G123" s="23"/>
      <c r="H123" s="23"/>
      <c r="I123" s="23"/>
      <c r="J123" s="23"/>
      <c r="M123" s="16" t="n">
        <v>45226</v>
      </c>
      <c r="N123" s="17" t="s">
        <v>183</v>
      </c>
      <c r="O123" s="17" t="s">
        <v>55</v>
      </c>
      <c r="P123" s="17" t="s">
        <v>277</v>
      </c>
      <c r="Q123" s="17" t="s">
        <v>88</v>
      </c>
      <c r="R123" s="20" t="n">
        <v>5192</v>
      </c>
      <c r="S123" s="23" t="n">
        <v>130</v>
      </c>
      <c r="T123" s="23"/>
      <c r="U123" s="124" t="n">
        <v>762</v>
      </c>
      <c r="V123" s="23" t="n">
        <v>120</v>
      </c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  <c r="M124" s="16"/>
      <c r="N124" s="17"/>
      <c r="O124" s="17"/>
      <c r="P124" s="17"/>
      <c r="Q124" s="17"/>
      <c r="R124" s="20"/>
      <c r="S124" s="23"/>
      <c r="T124" s="23"/>
      <c r="U124" s="23"/>
      <c r="V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20"/>
      <c r="G125" s="23"/>
      <c r="H125" s="23"/>
      <c r="I125" s="23"/>
      <c r="J125" s="23"/>
      <c r="M125" s="16"/>
      <c r="N125" s="17"/>
      <c r="O125" s="17"/>
      <c r="P125" s="17"/>
      <c r="Q125" s="17"/>
      <c r="R125" s="20"/>
      <c r="S125" s="23"/>
      <c r="T125" s="23"/>
      <c r="U125" s="23"/>
      <c r="V125" s="23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20"/>
      <c r="G126" s="23"/>
      <c r="H126" s="23"/>
      <c r="I126" s="23"/>
      <c r="J126" s="23"/>
      <c r="M126" s="16"/>
      <c r="N126" s="17"/>
      <c r="O126" s="17"/>
      <c r="P126" s="17"/>
      <c r="Q126" s="17"/>
      <c r="R126" s="20"/>
      <c r="S126" s="23"/>
      <c r="T126" s="23"/>
      <c r="U126" s="23"/>
      <c r="V126" s="23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20"/>
      <c r="G127" s="23"/>
      <c r="H127" s="23"/>
      <c r="I127" s="23"/>
      <c r="J127" s="23"/>
      <c r="M127" s="16"/>
      <c r="N127" s="17"/>
      <c r="O127" s="17"/>
      <c r="P127" s="17"/>
      <c r="Q127" s="17"/>
      <c r="R127" s="20"/>
      <c r="S127" s="23"/>
      <c r="T127" s="23"/>
      <c r="U127" s="23"/>
      <c r="V127" s="23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20"/>
      <c r="G128" s="23"/>
      <c r="H128" s="23"/>
      <c r="I128" s="23"/>
      <c r="J128" s="23"/>
      <c r="M128" s="16"/>
      <c r="N128" s="17"/>
      <c r="O128" s="17"/>
      <c r="P128" s="17"/>
      <c r="Q128" s="17"/>
      <c r="R128" s="20"/>
      <c r="S128" s="23"/>
      <c r="T128" s="23"/>
      <c r="U128" s="23"/>
      <c r="V128" s="23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3"/>
      <c r="H129" s="23"/>
      <c r="I129" s="23"/>
      <c r="J129" s="23"/>
      <c r="M129" s="16"/>
      <c r="N129" s="17"/>
      <c r="O129" s="17"/>
      <c r="P129" s="17"/>
      <c r="Q129" s="17"/>
      <c r="R129" s="17"/>
      <c r="S129" s="23"/>
      <c r="T129" s="23"/>
      <c r="U129" s="23"/>
      <c r="V129" s="23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20"/>
      <c r="G130" s="23"/>
      <c r="H130" s="23"/>
      <c r="I130" s="23"/>
      <c r="J130" s="23"/>
      <c r="M130" s="16"/>
      <c r="N130" s="17"/>
      <c r="O130" s="17"/>
      <c r="P130" s="17"/>
      <c r="Q130" s="17"/>
      <c r="R130" s="20"/>
      <c r="S130" s="23"/>
      <c r="T130" s="23"/>
      <c r="U130" s="23"/>
      <c r="V130" s="23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20"/>
      <c r="G131" s="23"/>
      <c r="H131" s="23"/>
      <c r="I131" s="23"/>
      <c r="J131" s="23"/>
      <c r="M131" s="16"/>
      <c r="N131" s="17"/>
      <c r="O131" s="17"/>
      <c r="P131" s="17"/>
      <c r="Q131" s="17"/>
      <c r="R131" s="20"/>
      <c r="S131" s="23"/>
      <c r="T131" s="23"/>
      <c r="U131" s="23"/>
      <c r="V131" s="23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23"/>
      <c r="M132" s="17"/>
      <c r="N132" s="17"/>
      <c r="O132" s="17"/>
      <c r="P132" s="17"/>
      <c r="Q132" s="17"/>
      <c r="R132" s="17"/>
      <c r="S132" s="23"/>
      <c r="T132" s="23"/>
      <c r="U132" s="23"/>
      <c r="V132" s="23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21" t="s">
        <v>13</v>
      </c>
      <c r="G133" s="22" t="n">
        <f aca="false">SUM(G114:G132)</f>
        <v>260</v>
      </c>
      <c r="H133" s="23"/>
      <c r="I133" s="23"/>
      <c r="J133" s="23" t="n">
        <f aca="false">SUM(J114:J132)</f>
        <v>240</v>
      </c>
      <c r="M133" s="17"/>
      <c r="N133" s="17"/>
      <c r="O133" s="17"/>
      <c r="P133" s="17"/>
      <c r="Q133" s="17"/>
      <c r="R133" s="21" t="s">
        <v>13</v>
      </c>
      <c r="S133" s="22" t="n">
        <f aca="false">SUM(S114:S132)</f>
        <v>1250</v>
      </c>
      <c r="T133" s="23"/>
      <c r="U133" s="23"/>
      <c r="V133" s="23" t="n">
        <f aca="false">SUM(V114:V132)</f>
        <v>1155</v>
      </c>
    </row>
    <row r="134" customFormat="false" ht="15" hidden="false" customHeight="false" outlineLevel="0" collapsed="false">
      <c r="F134" s="21" t="s">
        <v>16</v>
      </c>
      <c r="G134" s="22" t="n">
        <f aca="false">G133*0.99</f>
        <v>257.4</v>
      </c>
      <c r="R134" s="21" t="s">
        <v>16</v>
      </c>
      <c r="S134" s="22" t="n">
        <f aca="false">S133*0.99</f>
        <v>1237.5</v>
      </c>
    </row>
    <row r="135" customFormat="false" ht="15" hidden="false" customHeight="false" outlineLevel="0" collapsed="false">
      <c r="F135" s="26" t="s">
        <v>17</v>
      </c>
      <c r="G135" s="26"/>
      <c r="H135" s="26"/>
      <c r="I135" s="26"/>
      <c r="J135" s="108" t="n">
        <f aca="false">G134-J133</f>
        <v>17.4</v>
      </c>
      <c r="R135" s="26" t="s">
        <v>17</v>
      </c>
      <c r="S135" s="26"/>
      <c r="T135" s="26"/>
      <c r="U135" s="26"/>
      <c r="V135" s="108" t="n">
        <f aca="false">S134-V133</f>
        <v>82.5</v>
      </c>
    </row>
    <row r="141" customFormat="false" ht="27" hidden="false" customHeight="false" outlineLevel="0" collapsed="false">
      <c r="B141" s="107" t="s">
        <v>102</v>
      </c>
      <c r="C141" s="107"/>
      <c r="D141" s="107"/>
      <c r="E141" s="107"/>
      <c r="N141" s="107" t="s">
        <v>203</v>
      </c>
      <c r="O141" s="107"/>
      <c r="P141" s="107"/>
      <c r="Q141" s="107"/>
    </row>
    <row r="142" customFormat="false" ht="15" hidden="false" customHeight="false" outlineLevel="0" collapsed="false">
      <c r="A142" s="5" t="s">
        <v>228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244</v>
      </c>
      <c r="I142" s="5" t="s">
        <v>281</v>
      </c>
      <c r="J142" s="5" t="s">
        <v>245</v>
      </c>
      <c r="M142" s="5" t="s">
        <v>228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244</v>
      </c>
      <c r="U142" s="5"/>
      <c r="V142" s="5" t="s">
        <v>245</v>
      </c>
    </row>
    <row r="143" customFormat="false" ht="15" hidden="false" customHeight="false" outlineLevel="0" collapsed="false">
      <c r="A143" s="8" t="n">
        <v>45241</v>
      </c>
      <c r="B143" s="12" t="s">
        <v>186</v>
      </c>
      <c r="C143" s="12" t="s">
        <v>60</v>
      </c>
      <c r="D143" s="12" t="s">
        <v>277</v>
      </c>
      <c r="E143" s="12" t="s">
        <v>88</v>
      </c>
      <c r="F143" s="15" t="n">
        <v>5964</v>
      </c>
      <c r="G143" s="36" t="n">
        <v>130</v>
      </c>
      <c r="H143" s="36"/>
      <c r="I143" s="122" t="n">
        <v>810</v>
      </c>
      <c r="J143" s="36" t="n">
        <v>120</v>
      </c>
      <c r="M143" s="16" t="n">
        <v>45264</v>
      </c>
      <c r="N143" s="17" t="s">
        <v>104</v>
      </c>
      <c r="O143" s="17" t="s">
        <v>33</v>
      </c>
      <c r="P143" s="17" t="s">
        <v>277</v>
      </c>
      <c r="Q143" s="17" t="s">
        <v>88</v>
      </c>
      <c r="R143" s="20" t="s">
        <v>282</v>
      </c>
      <c r="S143" s="23" t="n">
        <v>130</v>
      </c>
      <c r="T143" s="23"/>
      <c r="U143" s="23"/>
      <c r="V143" s="23" t="n">
        <v>120</v>
      </c>
    </row>
    <row r="144" customFormat="false" ht="15" hidden="false" customHeight="false" outlineLevel="0" collapsed="false">
      <c r="A144" s="8" t="n">
        <v>45243</v>
      </c>
      <c r="B144" s="12" t="s">
        <v>186</v>
      </c>
      <c r="C144" s="12" t="s">
        <v>60</v>
      </c>
      <c r="D144" s="12" t="s">
        <v>277</v>
      </c>
      <c r="E144" s="12" t="s">
        <v>88</v>
      </c>
      <c r="F144" s="15" t="n">
        <v>5995</v>
      </c>
      <c r="G144" s="36" t="n">
        <v>130</v>
      </c>
      <c r="H144" s="36"/>
      <c r="I144" s="122" t="n">
        <v>810</v>
      </c>
      <c r="J144" s="36" t="n">
        <v>120</v>
      </c>
      <c r="M144" s="16" t="n">
        <v>45266</v>
      </c>
      <c r="N144" s="17" t="s">
        <v>99</v>
      </c>
      <c r="O144" s="17" t="s">
        <v>38</v>
      </c>
      <c r="P144" s="17" t="s">
        <v>277</v>
      </c>
      <c r="Q144" s="17" t="s">
        <v>283</v>
      </c>
      <c r="R144" s="20" t="n">
        <v>7426</v>
      </c>
      <c r="S144" s="23" t="n">
        <v>130</v>
      </c>
      <c r="T144" s="23"/>
      <c r="U144" s="23"/>
      <c r="V144" s="23" t="n">
        <v>120</v>
      </c>
    </row>
    <row r="145" customFormat="false" ht="15" hidden="false" customHeight="false" outlineLevel="0" collapsed="false">
      <c r="A145" s="8" t="n">
        <v>45246</v>
      </c>
      <c r="B145" s="12" t="s">
        <v>183</v>
      </c>
      <c r="C145" s="12" t="s">
        <v>45</v>
      </c>
      <c r="D145" s="12" t="s">
        <v>277</v>
      </c>
      <c r="E145" s="12" t="s">
        <v>279</v>
      </c>
      <c r="F145" s="15" t="s">
        <v>284</v>
      </c>
      <c r="G145" s="36" t="n">
        <v>130</v>
      </c>
      <c r="H145" s="36"/>
      <c r="I145" s="122" t="n">
        <v>810</v>
      </c>
      <c r="J145" s="36" t="n">
        <v>120</v>
      </c>
      <c r="M145" s="16" t="n">
        <v>45268</v>
      </c>
      <c r="N145" s="17" t="s">
        <v>285</v>
      </c>
      <c r="O145" s="17" t="s">
        <v>33</v>
      </c>
      <c r="P145" s="17" t="s">
        <v>277</v>
      </c>
      <c r="Q145" s="17" t="s">
        <v>88</v>
      </c>
      <c r="R145" s="20" t="n">
        <v>7610</v>
      </c>
      <c r="S145" s="23" t="n">
        <v>130</v>
      </c>
      <c r="T145" s="23"/>
      <c r="U145" s="23"/>
      <c r="V145" s="23" t="n">
        <v>120</v>
      </c>
    </row>
    <row r="146" customFormat="false" ht="15" hidden="false" customHeight="false" outlineLevel="0" collapsed="false">
      <c r="A146" s="8" t="n">
        <v>45247</v>
      </c>
      <c r="B146" s="12" t="s">
        <v>122</v>
      </c>
      <c r="C146" s="12" t="s">
        <v>123</v>
      </c>
      <c r="D146" s="12" t="s">
        <v>267</v>
      </c>
      <c r="E146" s="12" t="s">
        <v>88</v>
      </c>
      <c r="F146" s="15" t="s">
        <v>286</v>
      </c>
      <c r="G146" s="36" t="n">
        <v>130</v>
      </c>
      <c r="H146" s="36"/>
      <c r="I146" s="122" t="n">
        <v>810</v>
      </c>
      <c r="J146" s="36" t="n">
        <v>120</v>
      </c>
      <c r="M146" s="16" t="n">
        <v>45276</v>
      </c>
      <c r="N146" s="17" t="s">
        <v>115</v>
      </c>
      <c r="O146" s="17" t="s">
        <v>45</v>
      </c>
      <c r="P146" s="17" t="s">
        <v>277</v>
      </c>
      <c r="Q146" s="17" t="s">
        <v>88</v>
      </c>
      <c r="R146" s="20" t="n">
        <v>8058</v>
      </c>
      <c r="S146" s="23" t="n">
        <v>130</v>
      </c>
      <c r="T146" s="23"/>
      <c r="U146" s="23"/>
      <c r="V146" s="23" t="n">
        <v>120</v>
      </c>
    </row>
    <row r="147" customFormat="false" ht="15" hidden="false" customHeight="false" outlineLevel="0" collapsed="false">
      <c r="A147" s="8" t="n">
        <v>45250</v>
      </c>
      <c r="B147" s="12" t="s">
        <v>183</v>
      </c>
      <c r="C147" s="12" t="s">
        <v>45</v>
      </c>
      <c r="D147" s="12" t="s">
        <v>267</v>
      </c>
      <c r="E147" s="12" t="s">
        <v>88</v>
      </c>
      <c r="F147" s="15" t="n">
        <v>6476</v>
      </c>
      <c r="G147" s="36" t="n">
        <v>130</v>
      </c>
      <c r="H147" s="36"/>
      <c r="I147" s="122" t="n">
        <v>810</v>
      </c>
      <c r="J147" s="36" t="n">
        <v>120</v>
      </c>
      <c r="M147" s="16" t="n">
        <v>45277</v>
      </c>
      <c r="N147" s="17" t="s">
        <v>115</v>
      </c>
      <c r="O147" s="17" t="s">
        <v>45</v>
      </c>
      <c r="P147" s="17" t="s">
        <v>277</v>
      </c>
      <c r="Q147" s="17" t="s">
        <v>88</v>
      </c>
      <c r="R147" s="20" t="n">
        <v>8064</v>
      </c>
      <c r="S147" s="23" t="n">
        <v>130</v>
      </c>
      <c r="T147" s="23"/>
      <c r="U147" s="23"/>
      <c r="V147" s="23" t="n">
        <v>120</v>
      </c>
    </row>
    <row r="148" customFormat="false" ht="15" hidden="false" customHeight="false" outlineLevel="0" collapsed="false">
      <c r="A148" s="8" t="n">
        <v>45252</v>
      </c>
      <c r="B148" s="12" t="s">
        <v>121</v>
      </c>
      <c r="C148" s="12" t="s">
        <v>45</v>
      </c>
      <c r="D148" s="12" t="s">
        <v>267</v>
      </c>
      <c r="E148" s="12" t="s">
        <v>279</v>
      </c>
      <c r="F148" s="15" t="n">
        <v>54902</v>
      </c>
      <c r="G148" s="36" t="n">
        <v>130</v>
      </c>
      <c r="H148" s="36"/>
      <c r="I148" s="122" t="n">
        <v>810</v>
      </c>
      <c r="J148" s="36" t="n">
        <v>120</v>
      </c>
      <c r="M148" s="16" t="s">
        <v>223</v>
      </c>
      <c r="N148" s="17" t="s">
        <v>115</v>
      </c>
      <c r="O148" s="17" t="s">
        <v>45</v>
      </c>
      <c r="P148" s="17" t="s">
        <v>277</v>
      </c>
      <c r="Q148" s="17" t="s">
        <v>279</v>
      </c>
      <c r="R148" s="20" t="s">
        <v>287</v>
      </c>
      <c r="S148" s="23" t="n">
        <v>130</v>
      </c>
      <c r="T148" s="23"/>
      <c r="U148" s="23"/>
      <c r="V148" s="23" t="n">
        <v>120</v>
      </c>
    </row>
    <row r="149" customFormat="false" ht="15" hidden="false" customHeight="false" outlineLevel="0" collapsed="false">
      <c r="A149" s="8" t="n">
        <v>45253</v>
      </c>
      <c r="B149" s="12" t="s">
        <v>240</v>
      </c>
      <c r="C149" s="12" t="s">
        <v>31</v>
      </c>
      <c r="D149" s="12" t="s">
        <v>277</v>
      </c>
      <c r="E149" s="12" t="s">
        <v>88</v>
      </c>
      <c r="F149" s="15" t="s">
        <v>288</v>
      </c>
      <c r="G149" s="36" t="n">
        <v>130</v>
      </c>
      <c r="H149" s="36"/>
      <c r="I149" s="122" t="n">
        <v>810</v>
      </c>
      <c r="J149" s="36" t="n">
        <v>120</v>
      </c>
      <c r="M149" s="16"/>
      <c r="N149" s="17"/>
      <c r="O149" s="17"/>
      <c r="P149" s="17"/>
      <c r="Q149" s="17"/>
      <c r="R149" s="20"/>
      <c r="S149" s="23"/>
      <c r="T149" s="23"/>
      <c r="U149" s="23"/>
      <c r="V149" s="23"/>
    </row>
    <row r="150" customFormat="false" ht="15" hidden="false" customHeight="false" outlineLevel="0" collapsed="false">
      <c r="A150" s="8" t="n">
        <v>45254</v>
      </c>
      <c r="B150" s="12" t="s">
        <v>90</v>
      </c>
      <c r="C150" s="12" t="s">
        <v>55</v>
      </c>
      <c r="D150" s="12" t="s">
        <v>277</v>
      </c>
      <c r="E150" s="12" t="s">
        <v>88</v>
      </c>
      <c r="F150" s="15" t="n">
        <v>6761</v>
      </c>
      <c r="G150" s="36" t="n">
        <v>130</v>
      </c>
      <c r="H150" s="36"/>
      <c r="I150" s="122" t="n">
        <v>810</v>
      </c>
      <c r="J150" s="36" t="n">
        <v>120</v>
      </c>
      <c r="M150" s="16"/>
      <c r="N150" s="17"/>
      <c r="O150" s="17"/>
      <c r="P150" s="17"/>
      <c r="Q150" s="17"/>
      <c r="R150" s="20"/>
      <c r="S150" s="23"/>
      <c r="T150" s="23"/>
      <c r="U150" s="23"/>
      <c r="V150" s="23"/>
    </row>
    <row r="151" customFormat="false" ht="15" hidden="false" customHeight="false" outlineLevel="0" collapsed="false">
      <c r="A151" s="8" t="n">
        <v>45259</v>
      </c>
      <c r="B151" s="12" t="s">
        <v>90</v>
      </c>
      <c r="C151" s="12" t="s">
        <v>47</v>
      </c>
      <c r="D151" s="12" t="s">
        <v>277</v>
      </c>
      <c r="E151" s="12" t="s">
        <v>88</v>
      </c>
      <c r="F151" s="15" t="n">
        <v>7027</v>
      </c>
      <c r="G151" s="36" t="n">
        <v>130</v>
      </c>
      <c r="H151" s="36"/>
      <c r="I151" s="122" t="n">
        <v>810</v>
      </c>
      <c r="J151" s="36" t="n">
        <v>120</v>
      </c>
      <c r="M151" s="16"/>
      <c r="N151" s="17"/>
      <c r="O151" s="17"/>
      <c r="P151" s="17"/>
      <c r="Q151" s="17"/>
      <c r="R151" s="20"/>
      <c r="S151" s="23"/>
      <c r="T151" s="23"/>
      <c r="U151" s="23"/>
      <c r="V151" s="23"/>
    </row>
    <row r="152" customFormat="false" ht="15" hidden="false" customHeight="false" outlineLevel="0" collapsed="false">
      <c r="A152" s="8" t="n">
        <v>45260</v>
      </c>
      <c r="B152" s="12" t="s">
        <v>90</v>
      </c>
      <c r="C152" s="12" t="s">
        <v>41</v>
      </c>
      <c r="D152" s="12" t="s">
        <v>277</v>
      </c>
      <c r="E152" s="12" t="s">
        <v>88</v>
      </c>
      <c r="F152" s="15" t="s">
        <v>289</v>
      </c>
      <c r="G152" s="36" t="n">
        <v>130</v>
      </c>
      <c r="H152" s="36"/>
      <c r="I152" s="122" t="n">
        <v>810</v>
      </c>
      <c r="J152" s="36" t="n">
        <v>120</v>
      </c>
      <c r="M152" s="16"/>
      <c r="N152" s="17"/>
      <c r="O152" s="17"/>
      <c r="P152" s="17"/>
      <c r="Q152" s="17"/>
      <c r="R152" s="20"/>
      <c r="S152" s="23"/>
      <c r="T152" s="23"/>
      <c r="U152" s="23"/>
      <c r="V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0"/>
      <c r="G153" s="23"/>
      <c r="H153" s="23"/>
      <c r="I153" s="111"/>
      <c r="J153" s="23"/>
      <c r="M153" s="16"/>
      <c r="N153" s="17"/>
      <c r="O153" s="17"/>
      <c r="P153" s="17"/>
      <c r="Q153" s="17"/>
      <c r="R153" s="20"/>
      <c r="S153" s="23"/>
      <c r="T153" s="23"/>
      <c r="U153" s="23"/>
      <c r="V153" s="23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0"/>
      <c r="G154" s="23"/>
      <c r="H154" s="23"/>
      <c r="I154" s="23"/>
      <c r="J154" s="23"/>
      <c r="M154" s="16"/>
      <c r="N154" s="17"/>
      <c r="O154" s="17"/>
      <c r="P154" s="17"/>
      <c r="Q154" s="17"/>
      <c r="R154" s="20"/>
      <c r="S154" s="23"/>
      <c r="T154" s="23"/>
      <c r="U154" s="23"/>
      <c r="V154" s="23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0"/>
      <c r="G155" s="23"/>
      <c r="H155" s="23"/>
      <c r="I155" s="23"/>
      <c r="J155" s="23"/>
      <c r="M155" s="16"/>
      <c r="N155" s="17"/>
      <c r="O155" s="17"/>
      <c r="P155" s="17"/>
      <c r="Q155" s="17"/>
      <c r="R155" s="20"/>
      <c r="S155" s="23"/>
      <c r="T155" s="23"/>
      <c r="U155" s="23"/>
      <c r="V155" s="23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0"/>
      <c r="G156" s="23"/>
      <c r="H156" s="23"/>
      <c r="I156" s="23"/>
      <c r="J156" s="23"/>
      <c r="M156" s="16"/>
      <c r="N156" s="17"/>
      <c r="O156" s="17"/>
      <c r="P156" s="17"/>
      <c r="Q156" s="17"/>
      <c r="R156" s="20"/>
      <c r="S156" s="23"/>
      <c r="T156" s="23"/>
      <c r="U156" s="23"/>
      <c r="V156" s="23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0"/>
      <c r="G157" s="23"/>
      <c r="H157" s="23"/>
      <c r="I157" s="23"/>
      <c r="J157" s="23"/>
      <c r="M157" s="16"/>
      <c r="N157" s="17"/>
      <c r="O157" s="17"/>
      <c r="P157" s="17"/>
      <c r="Q157" s="17"/>
      <c r="R157" s="20"/>
      <c r="S157" s="23"/>
      <c r="T157" s="23"/>
      <c r="U157" s="23"/>
      <c r="V157" s="23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3"/>
      <c r="H158" s="23"/>
      <c r="I158" s="23"/>
      <c r="J158" s="23"/>
      <c r="M158" s="16"/>
      <c r="N158" s="17"/>
      <c r="O158" s="17"/>
      <c r="P158" s="17"/>
      <c r="Q158" s="17"/>
      <c r="R158" s="17"/>
      <c r="S158" s="23"/>
      <c r="T158" s="23"/>
      <c r="U158" s="23"/>
      <c r="V158" s="23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0"/>
      <c r="G159" s="23"/>
      <c r="H159" s="23"/>
      <c r="I159" s="23"/>
      <c r="J159" s="23"/>
      <c r="M159" s="16"/>
      <c r="N159" s="17"/>
      <c r="O159" s="17"/>
      <c r="P159" s="17"/>
      <c r="Q159" s="17"/>
      <c r="R159" s="20"/>
      <c r="S159" s="23"/>
      <c r="T159" s="23"/>
      <c r="U159" s="23"/>
      <c r="V159" s="23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0"/>
      <c r="G160" s="23"/>
      <c r="H160" s="23"/>
      <c r="I160" s="23"/>
      <c r="J160" s="23"/>
      <c r="M160" s="16"/>
      <c r="N160" s="17"/>
      <c r="O160" s="17"/>
      <c r="P160" s="17"/>
      <c r="Q160" s="17"/>
      <c r="R160" s="20"/>
      <c r="S160" s="23"/>
      <c r="T160" s="23"/>
      <c r="U160" s="23"/>
      <c r="V160" s="23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3"/>
      <c r="H161" s="23"/>
      <c r="I161" s="23"/>
      <c r="J161" s="23"/>
      <c r="M161" s="17"/>
      <c r="N161" s="17"/>
      <c r="O161" s="17"/>
      <c r="P161" s="17"/>
      <c r="Q161" s="17"/>
      <c r="R161" s="17"/>
      <c r="S161" s="23"/>
      <c r="T161" s="23"/>
      <c r="U161" s="23"/>
      <c r="V161" s="23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21" t="s">
        <v>13</v>
      </c>
      <c r="G162" s="22" t="n">
        <f aca="false">SUM(G143:G161)</f>
        <v>1300</v>
      </c>
      <c r="H162" s="23"/>
      <c r="I162" s="23"/>
      <c r="J162" s="23" t="n">
        <f aca="false">SUM(J143:J161)</f>
        <v>1200</v>
      </c>
      <c r="M162" s="17"/>
      <c r="N162" s="17"/>
      <c r="O162" s="17"/>
      <c r="P162" s="17"/>
      <c r="Q162" s="17"/>
      <c r="R162" s="21" t="s">
        <v>13</v>
      </c>
      <c r="S162" s="22" t="n">
        <f aca="false">SUM(S143:S161)</f>
        <v>780</v>
      </c>
      <c r="T162" s="23"/>
      <c r="U162" s="23"/>
      <c r="V162" s="23" t="n">
        <f aca="false">SUM(V143:V161)</f>
        <v>720</v>
      </c>
    </row>
    <row r="163" customFormat="false" ht="15" hidden="false" customHeight="false" outlineLevel="0" collapsed="false">
      <c r="F163" s="21" t="s">
        <v>16</v>
      </c>
      <c r="G163" s="22" t="n">
        <f aca="false">G162*0.99</f>
        <v>1287</v>
      </c>
      <c r="R163" s="21" t="s">
        <v>16</v>
      </c>
      <c r="S163" s="22" t="n">
        <f aca="false">S162*0.99</f>
        <v>772.2</v>
      </c>
    </row>
    <row r="164" customFormat="false" ht="15" hidden="false" customHeight="false" outlineLevel="0" collapsed="false">
      <c r="F164" s="26" t="s">
        <v>17</v>
      </c>
      <c r="G164" s="26"/>
      <c r="H164" s="26"/>
      <c r="I164" s="26"/>
      <c r="J164" s="108" t="n">
        <f aca="false">G163-J162</f>
        <v>87</v>
      </c>
      <c r="R164" s="26" t="s">
        <v>17</v>
      </c>
      <c r="S164" s="26"/>
      <c r="T164" s="26"/>
      <c r="U164" s="26"/>
      <c r="V164" s="108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290</v>
      </c>
      <c r="G2" s="5" t="s">
        <v>8</v>
      </c>
      <c r="H2" s="5" t="s">
        <v>291</v>
      </c>
      <c r="I2" s="5" t="s">
        <v>292</v>
      </c>
      <c r="J2" s="126"/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290</v>
      </c>
      <c r="R2" s="5" t="s">
        <v>8</v>
      </c>
      <c r="S2" s="5" t="s">
        <v>291</v>
      </c>
      <c r="T2" s="5" t="s">
        <v>292</v>
      </c>
    </row>
    <row r="3" customFormat="false" ht="15" hidden="false" customHeight="false" outlineLevel="0" collapsed="false">
      <c r="A3" s="8" t="n">
        <v>45294</v>
      </c>
      <c r="B3" s="9" t="s">
        <v>116</v>
      </c>
      <c r="C3" s="9" t="s">
        <v>31</v>
      </c>
      <c r="D3" s="9" t="s">
        <v>293</v>
      </c>
      <c r="E3" s="9" t="s">
        <v>88</v>
      </c>
      <c r="F3" s="9" t="n">
        <v>8029324724</v>
      </c>
      <c r="G3" s="36" t="n">
        <v>295</v>
      </c>
      <c r="H3" s="122" t="n">
        <v>837</v>
      </c>
      <c r="I3" s="36" t="n">
        <v>250</v>
      </c>
      <c r="J3" s="127"/>
      <c r="K3" s="13"/>
      <c r="L3" s="8"/>
      <c r="M3" s="9"/>
      <c r="N3" s="9"/>
      <c r="O3" s="9"/>
      <c r="P3" s="9"/>
      <c r="Q3" s="9"/>
      <c r="R3" s="36"/>
      <c r="S3" s="122"/>
      <c r="T3" s="36"/>
    </row>
    <row r="4" customFormat="false" ht="15" hidden="false" customHeight="false" outlineLevel="0" collapsed="false">
      <c r="A4" s="8" t="n">
        <v>45296</v>
      </c>
      <c r="B4" s="9" t="s">
        <v>90</v>
      </c>
      <c r="C4" s="9" t="s">
        <v>55</v>
      </c>
      <c r="D4" s="9" t="s">
        <v>293</v>
      </c>
      <c r="E4" s="9" t="s">
        <v>88</v>
      </c>
      <c r="F4" s="12" t="n">
        <v>8029330497</v>
      </c>
      <c r="G4" s="36" t="n">
        <v>295</v>
      </c>
      <c r="H4" s="122" t="n">
        <v>837</v>
      </c>
      <c r="I4" s="36" t="n">
        <v>250</v>
      </c>
      <c r="J4" s="127"/>
      <c r="K4" s="13"/>
      <c r="L4" s="8"/>
      <c r="M4" s="9"/>
      <c r="N4" s="9"/>
      <c r="O4" s="9"/>
      <c r="P4" s="9"/>
      <c r="Q4" s="9"/>
      <c r="R4" s="36"/>
      <c r="S4" s="122"/>
      <c r="T4" s="36"/>
    </row>
    <row r="5" customFormat="false" ht="15" hidden="false" customHeight="false" outlineLevel="0" collapsed="false">
      <c r="A5" s="8" t="n">
        <v>45299</v>
      </c>
      <c r="B5" s="9" t="s">
        <v>294</v>
      </c>
      <c r="C5" s="9" t="s">
        <v>58</v>
      </c>
      <c r="D5" s="9" t="s">
        <v>293</v>
      </c>
      <c r="E5" s="9" t="s">
        <v>88</v>
      </c>
      <c r="F5" s="12" t="n">
        <v>8029334352</v>
      </c>
      <c r="G5" s="36" t="n">
        <v>175</v>
      </c>
      <c r="H5" s="122"/>
      <c r="I5" s="36" t="n">
        <v>150</v>
      </c>
      <c r="J5" s="127"/>
      <c r="K5" s="13"/>
      <c r="L5" s="8"/>
      <c r="M5" s="9"/>
      <c r="N5" s="9"/>
      <c r="O5" s="9"/>
      <c r="P5" s="9"/>
      <c r="Q5" s="9"/>
      <c r="R5" s="36"/>
      <c r="S5" s="122"/>
      <c r="T5" s="36"/>
    </row>
    <row r="6" customFormat="false" ht="15" hidden="false" customHeight="false" outlineLevel="0" collapsed="false">
      <c r="A6" s="8" t="n">
        <v>45299</v>
      </c>
      <c r="B6" s="9" t="s">
        <v>104</v>
      </c>
      <c r="C6" s="9" t="s">
        <v>41</v>
      </c>
      <c r="D6" s="9" t="s">
        <v>293</v>
      </c>
      <c r="E6" s="9" t="s">
        <v>88</v>
      </c>
      <c r="F6" s="12" t="n">
        <v>8029334396</v>
      </c>
      <c r="G6" s="36" t="n">
        <v>175</v>
      </c>
      <c r="H6" s="122"/>
      <c r="I6" s="36" t="n">
        <v>150</v>
      </c>
      <c r="J6" s="127"/>
      <c r="K6" s="13"/>
      <c r="L6" s="8"/>
      <c r="M6" s="9"/>
      <c r="N6" s="9"/>
      <c r="O6" s="9"/>
      <c r="P6" s="9"/>
      <c r="Q6" s="9"/>
      <c r="R6" s="36"/>
      <c r="S6" s="122"/>
      <c r="T6" s="36"/>
    </row>
    <row r="7" customFormat="false" ht="15" hidden="false" customHeight="false" outlineLevel="0" collapsed="false">
      <c r="A7" s="8" t="n">
        <v>45299</v>
      </c>
      <c r="B7" s="12" t="s">
        <v>144</v>
      </c>
      <c r="C7" s="12" t="s">
        <v>24</v>
      </c>
      <c r="D7" s="12" t="s">
        <v>293</v>
      </c>
      <c r="E7" s="12" t="s">
        <v>88</v>
      </c>
      <c r="F7" s="12" t="n">
        <v>8029335109</v>
      </c>
      <c r="G7" s="36" t="n">
        <v>250</v>
      </c>
      <c r="H7" s="122"/>
      <c r="I7" s="36" t="n">
        <v>200</v>
      </c>
      <c r="J7" s="127"/>
      <c r="K7" s="13"/>
      <c r="L7" s="8"/>
      <c r="M7" s="12"/>
      <c r="N7" s="12"/>
      <c r="O7" s="12"/>
      <c r="P7" s="12"/>
      <c r="Q7" s="12"/>
      <c r="R7" s="36"/>
      <c r="S7" s="122"/>
      <c r="T7" s="36"/>
    </row>
    <row r="8" customFormat="false" ht="15" hidden="false" customHeight="false" outlineLevel="0" collapsed="false">
      <c r="A8" s="8" t="n">
        <v>45301</v>
      </c>
      <c r="B8" s="12" t="s">
        <v>294</v>
      </c>
      <c r="C8" s="12" t="s">
        <v>58</v>
      </c>
      <c r="D8" s="12" t="s">
        <v>293</v>
      </c>
      <c r="E8" s="12" t="s">
        <v>88</v>
      </c>
      <c r="F8" s="12" t="n">
        <v>8029342603</v>
      </c>
      <c r="G8" s="36" t="n">
        <v>175</v>
      </c>
      <c r="H8" s="122"/>
      <c r="I8" s="36" t="n">
        <v>150</v>
      </c>
      <c r="J8" s="127"/>
      <c r="K8" s="13"/>
      <c r="L8" s="8"/>
      <c r="M8" s="12"/>
      <c r="N8" s="12"/>
      <c r="O8" s="12"/>
      <c r="P8" s="12"/>
      <c r="Q8" s="12"/>
      <c r="R8" s="36"/>
      <c r="S8" s="122"/>
      <c r="T8" s="36"/>
    </row>
    <row r="9" customFormat="false" ht="15" hidden="false" customHeight="false" outlineLevel="0" collapsed="false">
      <c r="A9" s="8" t="n">
        <v>45301</v>
      </c>
      <c r="B9" s="12" t="s">
        <v>79</v>
      </c>
      <c r="C9" s="12" t="s">
        <v>55</v>
      </c>
      <c r="D9" s="12" t="s">
        <v>293</v>
      </c>
      <c r="E9" s="12" t="s">
        <v>88</v>
      </c>
      <c r="F9" s="53" t="n">
        <v>8029342596</v>
      </c>
      <c r="G9" s="36" t="n">
        <v>250</v>
      </c>
      <c r="H9" s="122"/>
      <c r="I9" s="36" t="n">
        <v>200</v>
      </c>
      <c r="J9" s="127"/>
      <c r="K9" s="13"/>
      <c r="L9" s="8"/>
      <c r="M9" s="12"/>
      <c r="N9" s="12"/>
      <c r="O9" s="12"/>
      <c r="P9" s="12"/>
      <c r="Q9" s="12"/>
      <c r="R9" s="36"/>
      <c r="S9" s="122"/>
      <c r="T9" s="36"/>
    </row>
    <row r="10" customFormat="false" ht="15" hidden="false" customHeight="false" outlineLevel="0" collapsed="false">
      <c r="A10" s="8" t="s">
        <v>295</v>
      </c>
      <c r="B10" s="12" t="s">
        <v>294</v>
      </c>
      <c r="C10" s="12" t="s">
        <v>58</v>
      </c>
      <c r="D10" s="12" t="s">
        <v>293</v>
      </c>
      <c r="E10" s="12" t="s">
        <v>88</v>
      </c>
      <c r="F10" s="53" t="n">
        <v>8029350848</v>
      </c>
      <c r="G10" s="36" t="n">
        <v>250</v>
      </c>
      <c r="H10" s="122"/>
      <c r="I10" s="36" t="n">
        <v>200</v>
      </c>
      <c r="J10" s="127"/>
      <c r="K10" s="13"/>
      <c r="L10" s="8"/>
      <c r="M10" s="12"/>
      <c r="N10" s="12"/>
      <c r="O10" s="12"/>
      <c r="P10" s="12"/>
      <c r="Q10" s="13"/>
      <c r="R10" s="36"/>
      <c r="S10" s="122"/>
      <c r="T10" s="36"/>
    </row>
    <row r="11" customFormat="false" ht="15" hidden="false" customHeight="false" outlineLevel="0" collapsed="false">
      <c r="A11" s="8" t="s">
        <v>295</v>
      </c>
      <c r="B11" s="12" t="s">
        <v>71</v>
      </c>
      <c r="C11" s="12" t="s">
        <v>41</v>
      </c>
      <c r="D11" s="12" t="s">
        <v>293</v>
      </c>
      <c r="E11" s="12" t="s">
        <v>88</v>
      </c>
      <c r="F11" s="53" t="n">
        <v>8029350855</v>
      </c>
      <c r="G11" s="36" t="n">
        <v>250</v>
      </c>
      <c r="H11" s="122"/>
      <c r="I11" s="36" t="n">
        <v>200</v>
      </c>
      <c r="J11" s="127"/>
      <c r="K11" s="13"/>
      <c r="L11" s="8"/>
      <c r="M11" s="12"/>
      <c r="N11" s="12"/>
      <c r="O11" s="12"/>
      <c r="P11" s="12"/>
      <c r="Q11" s="12"/>
      <c r="R11" s="36"/>
      <c r="S11" s="122"/>
      <c r="T11" s="36"/>
    </row>
    <row r="12" customFormat="false" ht="15" hidden="false" customHeight="false" outlineLevel="0" collapsed="false">
      <c r="A12" s="8" t="s">
        <v>230</v>
      </c>
      <c r="B12" s="12" t="s">
        <v>144</v>
      </c>
      <c r="C12" s="12" t="s">
        <v>24</v>
      </c>
      <c r="D12" s="12" t="s">
        <v>293</v>
      </c>
      <c r="E12" s="12" t="s">
        <v>88</v>
      </c>
      <c r="F12" s="12"/>
      <c r="G12" s="36" t="n">
        <v>250</v>
      </c>
      <c r="H12" s="122"/>
      <c r="I12" s="36" t="n">
        <v>200</v>
      </c>
      <c r="J12" s="127"/>
      <c r="K12" s="13"/>
      <c r="L12" s="8"/>
      <c r="M12" s="12"/>
      <c r="N12" s="12"/>
      <c r="O12" s="12"/>
      <c r="P12" s="12"/>
      <c r="Q12" s="12"/>
      <c r="R12" s="36"/>
      <c r="S12" s="122"/>
      <c r="T12" s="36"/>
    </row>
    <row r="13" customFormat="false" ht="15" hidden="false" customHeight="false" outlineLevel="0" collapsed="false">
      <c r="A13" s="8" t="s">
        <v>230</v>
      </c>
      <c r="B13" s="12" t="s">
        <v>34</v>
      </c>
      <c r="C13" s="12" t="s">
        <v>58</v>
      </c>
      <c r="D13" s="12" t="s">
        <v>293</v>
      </c>
      <c r="E13" s="12" t="s">
        <v>88</v>
      </c>
      <c r="F13" s="12"/>
      <c r="G13" s="36" t="n">
        <v>250</v>
      </c>
      <c r="H13" s="122"/>
      <c r="I13" s="36" t="n">
        <v>200</v>
      </c>
      <c r="J13" s="127"/>
      <c r="K13" s="13"/>
      <c r="L13" s="8"/>
      <c r="M13" s="12"/>
      <c r="N13" s="12"/>
      <c r="O13" s="12"/>
      <c r="P13" s="12"/>
      <c r="Q13" s="12"/>
      <c r="R13" s="36"/>
      <c r="S13" s="122"/>
      <c r="T13" s="36"/>
    </row>
    <row r="14" customFormat="false" ht="15" hidden="false" customHeight="false" outlineLevel="0" collapsed="false">
      <c r="A14" s="8" t="s">
        <v>230</v>
      </c>
      <c r="B14" s="12" t="s">
        <v>186</v>
      </c>
      <c r="C14" s="12" t="s">
        <v>60</v>
      </c>
      <c r="D14" s="12" t="s">
        <v>293</v>
      </c>
      <c r="E14" s="12" t="s">
        <v>88</v>
      </c>
      <c r="F14" s="12"/>
      <c r="G14" s="36" t="n">
        <v>250</v>
      </c>
      <c r="H14" s="122"/>
      <c r="I14" s="36" t="n">
        <v>200</v>
      </c>
      <c r="J14" s="127"/>
      <c r="K14" s="13"/>
      <c r="L14" s="8"/>
      <c r="M14" s="12"/>
      <c r="N14" s="12"/>
      <c r="O14" s="12"/>
      <c r="P14" s="12"/>
      <c r="Q14" s="12"/>
      <c r="R14" s="36"/>
      <c r="S14" s="122"/>
      <c r="T14" s="36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36"/>
      <c r="H15" s="122"/>
      <c r="I15" s="36"/>
      <c r="J15" s="127"/>
      <c r="K15" s="13"/>
      <c r="L15" s="8"/>
      <c r="M15" s="12"/>
      <c r="N15" s="12"/>
      <c r="O15" s="12"/>
      <c r="P15" s="12"/>
      <c r="Q15" s="12"/>
      <c r="R15" s="36"/>
      <c r="S15" s="122"/>
      <c r="T15" s="36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36"/>
      <c r="H16" s="122"/>
      <c r="I16" s="36"/>
      <c r="J16" s="127"/>
      <c r="K16" s="13"/>
      <c r="L16" s="8"/>
      <c r="M16" s="12"/>
      <c r="N16" s="12"/>
      <c r="O16" s="12"/>
      <c r="P16" s="12"/>
      <c r="Q16" s="12"/>
      <c r="R16" s="36"/>
      <c r="S16" s="122"/>
      <c r="T16" s="36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36"/>
      <c r="H17" s="122"/>
      <c r="I17" s="36"/>
      <c r="J17" s="127"/>
      <c r="K17" s="13"/>
      <c r="L17" s="8"/>
      <c r="M17" s="12"/>
      <c r="N17" s="12"/>
      <c r="O17" s="12"/>
      <c r="P17" s="12"/>
      <c r="Q17" s="12"/>
      <c r="R17" s="36"/>
      <c r="S17" s="122"/>
      <c r="T17" s="36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36"/>
      <c r="H18" s="122"/>
      <c r="I18" s="36"/>
      <c r="J18" s="127"/>
      <c r="K18" s="13"/>
      <c r="L18" s="8"/>
      <c r="M18" s="12"/>
      <c r="N18" s="12"/>
      <c r="O18" s="12"/>
      <c r="P18" s="12"/>
      <c r="Q18" s="12"/>
      <c r="R18" s="36"/>
      <c r="S18" s="122"/>
      <c r="T18" s="36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36"/>
      <c r="H19" s="122"/>
      <c r="I19" s="36"/>
      <c r="J19" s="127"/>
      <c r="K19" s="13"/>
      <c r="L19" s="8"/>
      <c r="M19" s="12"/>
      <c r="N19" s="12"/>
      <c r="O19" s="12"/>
      <c r="P19" s="12"/>
      <c r="Q19" s="12"/>
      <c r="R19" s="36"/>
      <c r="S19" s="122"/>
      <c r="T19" s="36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36"/>
      <c r="H20" s="122"/>
      <c r="I20" s="36"/>
      <c r="J20" s="127"/>
      <c r="K20" s="13"/>
      <c r="L20" s="8"/>
      <c r="M20" s="12"/>
      <c r="N20" s="12"/>
      <c r="O20" s="12"/>
      <c r="P20" s="12"/>
      <c r="Q20" s="12"/>
      <c r="R20" s="36"/>
      <c r="S20" s="122"/>
      <c r="T20" s="36"/>
    </row>
    <row r="21" customFormat="false" ht="15" hidden="false" customHeight="false" outlineLevel="0" collapsed="false">
      <c r="A21" s="8"/>
      <c r="B21" s="12"/>
      <c r="C21" s="12"/>
      <c r="D21" s="12"/>
      <c r="E21" s="12"/>
      <c r="F21" s="32"/>
      <c r="G21" s="36"/>
      <c r="H21" s="122"/>
      <c r="I21" s="36"/>
      <c r="J21" s="127"/>
      <c r="K21" s="13"/>
      <c r="L21" s="8"/>
      <c r="M21" s="12"/>
      <c r="N21" s="12"/>
      <c r="O21" s="12"/>
      <c r="P21" s="12"/>
      <c r="Q21" s="12"/>
      <c r="R21" s="36"/>
      <c r="S21" s="122"/>
      <c r="T21" s="36"/>
    </row>
    <row r="22" customFormat="false" ht="15" hidden="false" customHeight="false" outlineLevel="0" collapsed="false">
      <c r="A22" s="8"/>
      <c r="B22" s="12"/>
      <c r="C22" s="12"/>
      <c r="D22" s="12"/>
      <c r="E22" s="12"/>
      <c r="F22" s="12"/>
      <c r="G22" s="36"/>
      <c r="H22" s="122"/>
      <c r="I22" s="36"/>
      <c r="J22" s="127"/>
      <c r="K22" s="13"/>
      <c r="L22" s="8"/>
      <c r="M22" s="12"/>
      <c r="N22" s="12"/>
      <c r="O22" s="12"/>
      <c r="P22" s="12"/>
      <c r="Q22" s="12"/>
      <c r="R22" s="36"/>
      <c r="S22" s="122"/>
      <c r="T22" s="36"/>
    </row>
    <row r="23" customFormat="false" ht="15" hidden="false" customHeight="false" outlineLevel="0" collapsed="false">
      <c r="A23" s="8"/>
      <c r="B23" s="8"/>
      <c r="C23" s="8"/>
      <c r="D23" s="8"/>
      <c r="E23" s="8"/>
      <c r="F23" s="12"/>
      <c r="G23" s="36"/>
      <c r="H23" s="122"/>
      <c r="I23" s="36"/>
      <c r="J23" s="127"/>
      <c r="K23" s="13"/>
      <c r="L23" s="8"/>
      <c r="M23" s="8"/>
      <c r="N23" s="8"/>
      <c r="O23" s="8"/>
      <c r="P23" s="8"/>
      <c r="Q23" s="12"/>
      <c r="R23" s="36"/>
      <c r="S23" s="122"/>
      <c r="T23" s="36"/>
    </row>
    <row r="24" customFormat="false" ht="15" hidden="false" customHeight="false" outlineLevel="0" collapsed="false">
      <c r="A24" s="8"/>
      <c r="B24" s="12"/>
      <c r="C24" s="12"/>
      <c r="D24" s="12"/>
      <c r="E24" s="12"/>
      <c r="F24" s="12"/>
      <c r="G24" s="36"/>
      <c r="H24" s="122"/>
      <c r="I24" s="36"/>
      <c r="J24" s="127"/>
      <c r="K24" s="13"/>
      <c r="L24" s="8"/>
      <c r="M24" s="12"/>
      <c r="N24" s="12"/>
      <c r="O24" s="12"/>
      <c r="P24" s="12"/>
      <c r="Q24" s="12"/>
      <c r="R24" s="36"/>
      <c r="S24" s="122"/>
      <c r="T24" s="36"/>
    </row>
    <row r="25" customFormat="false" ht="15" hidden="false" customHeight="false" outlineLevel="0" collapsed="false">
      <c r="A25" s="8"/>
      <c r="B25" s="12"/>
      <c r="C25" s="12"/>
      <c r="D25" s="12"/>
      <c r="E25" s="12"/>
      <c r="F25" s="12"/>
      <c r="G25" s="36"/>
      <c r="H25" s="122"/>
      <c r="I25" s="36"/>
      <c r="J25" s="127"/>
      <c r="K25" s="13"/>
      <c r="L25" s="8"/>
      <c r="M25" s="12"/>
      <c r="N25" s="12"/>
      <c r="O25" s="12"/>
      <c r="P25" s="12"/>
      <c r="Q25" s="12"/>
      <c r="R25" s="36"/>
      <c r="S25" s="122"/>
      <c r="T25" s="36"/>
    </row>
    <row r="26" customFormat="false" ht="15" hidden="false" customHeight="false" outlineLevel="0" collapsed="false">
      <c r="A26" s="8"/>
      <c r="B26" s="12"/>
      <c r="C26" s="12"/>
      <c r="D26" s="12"/>
      <c r="E26" s="12"/>
      <c r="F26" s="12"/>
      <c r="G26" s="36"/>
      <c r="H26" s="122"/>
      <c r="I26" s="36"/>
      <c r="J26" s="127"/>
      <c r="K26" s="13"/>
      <c r="L26" s="8"/>
      <c r="M26" s="12"/>
      <c r="N26" s="12"/>
      <c r="O26" s="12"/>
      <c r="P26" s="12"/>
      <c r="Q26" s="12"/>
      <c r="R26" s="36"/>
      <c r="S26" s="36"/>
      <c r="T26" s="36"/>
    </row>
    <row r="27" customFormat="false" ht="15" hidden="false" customHeight="false" outlineLevel="0" collapsed="false">
      <c r="A27" s="8"/>
      <c r="B27" s="12"/>
      <c r="C27" s="12"/>
      <c r="D27" s="12"/>
      <c r="E27" s="12"/>
      <c r="F27" s="12"/>
      <c r="G27" s="36"/>
      <c r="H27" s="122"/>
      <c r="I27" s="36"/>
      <c r="J27" s="127"/>
      <c r="K27" s="13"/>
      <c r="L27" s="8"/>
      <c r="M27" s="12"/>
      <c r="N27" s="12"/>
      <c r="O27" s="12"/>
      <c r="P27" s="12"/>
      <c r="Q27" s="12"/>
      <c r="R27" s="36"/>
      <c r="S27" s="36"/>
      <c r="T27" s="36"/>
    </row>
    <row r="28" customFormat="false" ht="15" hidden="false" customHeight="false" outlineLevel="0" collapsed="false">
      <c r="A28" s="8"/>
      <c r="B28" s="12"/>
      <c r="C28" s="12"/>
      <c r="D28" s="12"/>
      <c r="E28" s="12"/>
      <c r="F28" s="12"/>
      <c r="G28" s="36"/>
      <c r="H28" s="122"/>
      <c r="I28" s="36"/>
      <c r="J28" s="127"/>
      <c r="K28" s="13"/>
      <c r="L28" s="8"/>
      <c r="M28" s="12"/>
      <c r="N28" s="12"/>
      <c r="O28" s="12"/>
      <c r="P28" s="12"/>
      <c r="Q28" s="12"/>
      <c r="R28" s="36"/>
      <c r="S28" s="36"/>
      <c r="T28" s="36"/>
    </row>
    <row r="29" customFormat="false" ht="15" hidden="false" customHeight="false" outlineLevel="0" collapsed="false">
      <c r="A29" s="8"/>
      <c r="B29" s="12"/>
      <c r="C29" s="12"/>
      <c r="D29" s="12"/>
      <c r="E29" s="12"/>
      <c r="F29" s="12"/>
      <c r="G29" s="36"/>
      <c r="H29" s="122"/>
      <c r="I29" s="36"/>
      <c r="J29" s="127"/>
      <c r="K29" s="13"/>
      <c r="L29" s="8"/>
      <c r="M29" s="12"/>
      <c r="N29" s="12"/>
      <c r="O29" s="12"/>
      <c r="P29" s="12"/>
      <c r="Q29" s="12"/>
      <c r="R29" s="36"/>
      <c r="S29" s="36"/>
      <c r="T29" s="36"/>
    </row>
    <row r="30" customFormat="false" ht="15" hidden="false" customHeight="false" outlineLevel="0" collapsed="false">
      <c r="A30" s="8"/>
      <c r="B30" s="12"/>
      <c r="C30" s="12"/>
      <c r="D30" s="12"/>
      <c r="E30" s="12"/>
      <c r="F30" s="12"/>
      <c r="G30" s="36"/>
      <c r="H30" s="122"/>
      <c r="I30" s="36"/>
      <c r="J30" s="127"/>
      <c r="K30" s="13"/>
      <c r="L30" s="8"/>
      <c r="M30" s="12"/>
      <c r="N30" s="12"/>
      <c r="O30" s="12"/>
      <c r="P30" s="12"/>
      <c r="Q30" s="12"/>
      <c r="R30" s="36"/>
      <c r="S30" s="36"/>
      <c r="T30" s="36"/>
    </row>
    <row r="31" customFormat="false" ht="15" hidden="false" customHeight="false" outlineLevel="0" collapsed="false">
      <c r="A31" s="8"/>
      <c r="B31" s="12"/>
      <c r="C31" s="12"/>
      <c r="D31" s="12"/>
      <c r="E31" s="12"/>
      <c r="F31" s="12"/>
      <c r="G31" s="36"/>
      <c r="H31" s="122"/>
      <c r="I31" s="36"/>
      <c r="J31" s="127"/>
      <c r="K31" s="13"/>
      <c r="L31" s="8"/>
      <c r="M31" s="12"/>
      <c r="N31" s="12"/>
      <c r="O31" s="12"/>
      <c r="P31" s="12"/>
      <c r="Q31" s="12"/>
      <c r="R31" s="36"/>
      <c r="S31" s="36"/>
      <c r="T31" s="36"/>
    </row>
    <row r="32" customFormat="false" ht="15" hidden="false" customHeight="false" outlineLevel="0" collapsed="false">
      <c r="A32" s="8"/>
      <c r="B32" s="12"/>
      <c r="C32" s="12"/>
      <c r="D32" s="12"/>
      <c r="E32" s="12"/>
      <c r="F32" s="12"/>
      <c r="G32" s="36"/>
      <c r="H32" s="122"/>
      <c r="I32" s="36"/>
      <c r="J32" s="127"/>
      <c r="K32" s="13"/>
      <c r="L32" s="8"/>
      <c r="M32" s="12"/>
      <c r="N32" s="12"/>
      <c r="O32" s="12"/>
      <c r="P32" s="12"/>
      <c r="Q32" s="12"/>
      <c r="R32" s="36"/>
      <c r="S32" s="36"/>
      <c r="T32" s="36"/>
    </row>
    <row r="33" customFormat="false" ht="15" hidden="false" customHeight="false" outlineLevel="0" collapsed="false">
      <c r="A33" s="8"/>
      <c r="B33" s="12"/>
      <c r="C33" s="12"/>
      <c r="D33" s="12"/>
      <c r="E33" s="12"/>
      <c r="F33" s="12"/>
      <c r="G33" s="36"/>
      <c r="H33" s="122"/>
      <c r="I33" s="36"/>
      <c r="J33" s="127"/>
      <c r="K33" s="13"/>
      <c r="L33" s="8"/>
      <c r="M33" s="12"/>
      <c r="N33" s="12"/>
      <c r="O33" s="12"/>
      <c r="P33" s="12"/>
      <c r="Q33" s="12"/>
      <c r="R33" s="36"/>
      <c r="S33" s="36"/>
      <c r="T33" s="36"/>
    </row>
    <row r="34" customFormat="false" ht="15" hidden="false" customHeight="false" outlineLevel="0" collapsed="false">
      <c r="A34" s="8"/>
      <c r="B34" s="12"/>
      <c r="C34" s="12"/>
      <c r="D34" s="12"/>
      <c r="E34" s="12"/>
      <c r="F34" s="12"/>
      <c r="G34" s="36"/>
      <c r="H34" s="36"/>
      <c r="I34" s="36"/>
      <c r="J34" s="127"/>
      <c r="K34" s="13"/>
      <c r="L34" s="8"/>
      <c r="M34" s="12"/>
      <c r="N34" s="12"/>
      <c r="O34" s="12"/>
      <c r="P34" s="12"/>
      <c r="Q34" s="12"/>
      <c r="R34" s="36"/>
      <c r="S34" s="36"/>
      <c r="T34" s="36"/>
    </row>
    <row r="35" customFormat="false" ht="15" hidden="false" customHeight="false" outlineLevel="0" collapsed="false">
      <c r="A35" s="8"/>
      <c r="B35" s="12"/>
      <c r="C35" s="12"/>
      <c r="D35" s="12"/>
      <c r="E35" s="12"/>
      <c r="F35" s="12"/>
      <c r="G35" s="36"/>
      <c r="H35" s="36"/>
      <c r="I35" s="36"/>
      <c r="J35" s="127"/>
      <c r="L35" s="8"/>
      <c r="M35" s="12"/>
      <c r="N35" s="12"/>
      <c r="O35" s="12"/>
      <c r="P35" s="12"/>
      <c r="Q35" s="12"/>
      <c r="R35" s="36"/>
      <c r="S35" s="36"/>
      <c r="T35" s="36"/>
    </row>
    <row r="36" customFormat="false" ht="15" hidden="false" customHeight="false" outlineLevel="0" collapsed="false">
      <c r="A36" s="8"/>
      <c r="B36" s="12"/>
      <c r="C36" s="12"/>
      <c r="D36" s="12"/>
      <c r="E36" s="12"/>
      <c r="F36" s="12"/>
      <c r="G36" s="36"/>
      <c r="H36" s="36"/>
      <c r="I36" s="36"/>
      <c r="J36" s="127"/>
      <c r="L36" s="8"/>
      <c r="M36" s="12"/>
      <c r="N36" s="12"/>
      <c r="O36" s="12"/>
      <c r="P36" s="12"/>
      <c r="Q36" s="12"/>
      <c r="R36" s="36"/>
      <c r="S36" s="36"/>
      <c r="T36" s="36"/>
    </row>
    <row r="37" customFormat="false" ht="15" hidden="false" customHeight="false" outlineLevel="0" collapsed="false">
      <c r="A37" s="8"/>
      <c r="B37" s="12"/>
      <c r="C37" s="12"/>
      <c r="D37" s="12"/>
      <c r="E37" s="12"/>
      <c r="F37" s="12"/>
      <c r="G37" s="36"/>
      <c r="H37" s="36"/>
      <c r="I37" s="36"/>
      <c r="J37" s="127"/>
      <c r="L37" s="8"/>
      <c r="M37" s="12"/>
      <c r="N37" s="12"/>
      <c r="O37" s="12"/>
      <c r="P37" s="12"/>
      <c r="Q37" s="12"/>
      <c r="R37" s="36"/>
      <c r="S37" s="36"/>
      <c r="T37" s="36"/>
    </row>
    <row r="38" customFormat="false" ht="15" hidden="false" customHeight="false" outlineLevel="0" collapsed="false">
      <c r="A38" s="8"/>
      <c r="B38" s="12"/>
      <c r="C38" s="12"/>
      <c r="D38" s="12"/>
      <c r="E38" s="12"/>
      <c r="F38" s="12"/>
      <c r="G38" s="36"/>
      <c r="H38" s="36"/>
      <c r="I38" s="36"/>
      <c r="J38" s="127"/>
      <c r="L38" s="8"/>
      <c r="M38" s="12"/>
      <c r="N38" s="12"/>
      <c r="O38" s="12"/>
      <c r="P38" s="12"/>
      <c r="Q38" s="12"/>
      <c r="R38" s="36"/>
      <c r="S38" s="36"/>
      <c r="T38" s="36"/>
    </row>
    <row r="39" customFormat="false" ht="15" hidden="false" customHeight="false" outlineLevel="0" collapsed="false">
      <c r="A39" s="8"/>
      <c r="B39" s="12"/>
      <c r="C39" s="12"/>
      <c r="D39" s="12"/>
      <c r="E39" s="12"/>
      <c r="F39" s="12"/>
      <c r="G39" s="36"/>
      <c r="H39" s="36"/>
      <c r="I39" s="36"/>
      <c r="J39" s="127"/>
      <c r="L39" s="8"/>
      <c r="M39" s="12"/>
      <c r="N39" s="12"/>
      <c r="O39" s="12"/>
      <c r="P39" s="12"/>
      <c r="Q39" s="12"/>
      <c r="R39" s="36"/>
      <c r="S39" s="36"/>
      <c r="T39" s="36"/>
    </row>
    <row r="40" customFormat="false" ht="15" hidden="false" customHeight="false" outlineLevel="0" collapsed="false">
      <c r="A40" s="8"/>
      <c r="B40" s="12"/>
      <c r="C40" s="12"/>
      <c r="D40" s="12"/>
      <c r="E40" s="12"/>
      <c r="F40" s="12"/>
      <c r="G40" s="36"/>
      <c r="H40" s="36"/>
      <c r="I40" s="36"/>
      <c r="J40" s="127"/>
      <c r="L40" s="8"/>
      <c r="M40" s="12"/>
      <c r="N40" s="12"/>
      <c r="O40" s="12"/>
      <c r="P40" s="12"/>
      <c r="Q40" s="12"/>
      <c r="R40" s="36"/>
      <c r="S40" s="36"/>
      <c r="T40" s="36"/>
    </row>
    <row r="41" customFormat="false" ht="15" hidden="false" customHeight="false" outlineLevel="0" collapsed="false">
      <c r="A41" s="8"/>
      <c r="B41" s="12"/>
      <c r="C41" s="12"/>
      <c r="D41" s="12"/>
      <c r="E41" s="12"/>
      <c r="F41" s="12"/>
      <c r="G41" s="36"/>
      <c r="H41" s="36"/>
      <c r="I41" s="36"/>
      <c r="J41" s="127"/>
      <c r="L41" s="8"/>
      <c r="M41" s="12"/>
      <c r="N41" s="12"/>
      <c r="O41" s="12"/>
      <c r="P41" s="12"/>
      <c r="Q41" s="12"/>
      <c r="R41" s="36"/>
      <c r="S41" s="36"/>
      <c r="T41" s="36"/>
    </row>
    <row r="42" customFormat="false" ht="15" hidden="false" customHeight="false" outlineLevel="0" collapsed="false">
      <c r="A42" s="8"/>
      <c r="B42" s="8"/>
      <c r="C42" s="8"/>
      <c r="D42" s="8"/>
      <c r="E42" s="8"/>
      <c r="F42" s="12"/>
      <c r="G42" s="36"/>
      <c r="H42" s="36"/>
      <c r="I42" s="36"/>
      <c r="J42" s="127"/>
      <c r="L42" s="8"/>
      <c r="M42" s="8"/>
      <c r="N42" s="8"/>
      <c r="O42" s="8"/>
      <c r="P42" s="8"/>
      <c r="Q42" s="12"/>
      <c r="R42" s="36"/>
      <c r="S42" s="36"/>
      <c r="T42" s="3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36"/>
      <c r="H43" s="36"/>
      <c r="I43" s="36"/>
      <c r="J43" s="127"/>
      <c r="L43" s="8"/>
      <c r="M43" s="12"/>
      <c r="N43" s="12"/>
      <c r="O43" s="12"/>
      <c r="P43" s="12"/>
      <c r="Q43" s="12"/>
      <c r="R43" s="36"/>
      <c r="S43" s="36"/>
      <c r="T43" s="36"/>
    </row>
    <row r="44" customFormat="false" ht="15" hidden="false" customHeight="false" outlineLevel="0" collapsed="false">
      <c r="A44" s="8"/>
      <c r="B44" s="8"/>
      <c r="C44" s="8"/>
      <c r="D44" s="8"/>
      <c r="E44" s="8"/>
      <c r="F44" s="12"/>
      <c r="G44" s="36"/>
      <c r="H44" s="36"/>
      <c r="I44" s="36"/>
      <c r="J44" s="127"/>
      <c r="L44" s="8"/>
      <c r="M44" s="8"/>
      <c r="N44" s="8"/>
      <c r="O44" s="8"/>
      <c r="P44" s="8"/>
      <c r="Q44" s="12"/>
      <c r="R44" s="36"/>
      <c r="S44" s="36"/>
      <c r="T44" s="3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36"/>
      <c r="H45" s="36"/>
      <c r="I45" s="36"/>
      <c r="J45" s="127"/>
      <c r="L45" s="8"/>
      <c r="M45" s="12"/>
      <c r="N45" s="12"/>
      <c r="O45" s="12"/>
      <c r="P45" s="12"/>
      <c r="Q45" s="12"/>
      <c r="R45" s="36"/>
      <c r="S45" s="36"/>
      <c r="T45" s="3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36"/>
      <c r="H46" s="36"/>
      <c r="I46" s="36"/>
      <c r="J46" s="127"/>
      <c r="L46" s="8"/>
      <c r="M46" s="12"/>
      <c r="N46" s="12"/>
      <c r="O46" s="12"/>
      <c r="P46" s="12"/>
      <c r="Q46" s="12"/>
      <c r="R46" s="36"/>
      <c r="S46" s="36"/>
      <c r="T46" s="3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36"/>
      <c r="H47" s="36"/>
      <c r="I47" s="36"/>
      <c r="J47" s="127"/>
      <c r="L47" s="8"/>
      <c r="M47" s="12"/>
      <c r="N47" s="12"/>
      <c r="O47" s="12"/>
      <c r="P47" s="12"/>
      <c r="Q47" s="12"/>
      <c r="R47" s="36"/>
      <c r="S47" s="36"/>
      <c r="T47" s="3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36"/>
      <c r="H48" s="36"/>
      <c r="I48" s="36"/>
      <c r="J48" s="127"/>
      <c r="L48" s="8"/>
      <c r="M48" s="12"/>
      <c r="N48" s="12"/>
      <c r="O48" s="12"/>
      <c r="P48" s="12"/>
      <c r="Q48" s="12"/>
      <c r="R48" s="36"/>
      <c r="S48" s="36"/>
      <c r="T48" s="3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36"/>
      <c r="H49" s="36"/>
      <c r="I49" s="36"/>
      <c r="J49" s="127"/>
      <c r="L49" s="8"/>
      <c r="M49" s="12"/>
      <c r="N49" s="12"/>
      <c r="O49" s="12"/>
      <c r="P49" s="12"/>
      <c r="Q49" s="12"/>
      <c r="R49" s="36"/>
      <c r="S49" s="36"/>
      <c r="T49" s="3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36"/>
      <c r="H50" s="36"/>
      <c r="I50" s="36"/>
      <c r="J50" s="127"/>
      <c r="L50" s="8"/>
      <c r="M50" s="12"/>
      <c r="N50" s="12"/>
      <c r="O50" s="12"/>
      <c r="P50" s="12"/>
      <c r="Q50" s="12"/>
      <c r="R50" s="36"/>
      <c r="S50" s="36"/>
      <c r="T50" s="3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36"/>
      <c r="H51" s="36"/>
      <c r="I51" s="36"/>
      <c r="J51" s="127"/>
      <c r="L51" s="8"/>
      <c r="M51" s="12"/>
      <c r="N51" s="12"/>
      <c r="O51" s="12"/>
      <c r="P51" s="12"/>
      <c r="Q51" s="12"/>
      <c r="R51" s="36"/>
      <c r="S51" s="36"/>
      <c r="T51" s="36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23"/>
      <c r="H52" s="23"/>
      <c r="I52" s="23"/>
      <c r="J52" s="67"/>
      <c r="L52" s="16"/>
      <c r="M52" s="17"/>
      <c r="N52" s="17"/>
      <c r="O52" s="17"/>
      <c r="P52" s="17"/>
      <c r="Q52" s="17"/>
      <c r="R52" s="23"/>
      <c r="S52" s="23"/>
      <c r="T52" s="23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23"/>
      <c r="H53" s="23"/>
      <c r="I53" s="23"/>
      <c r="J53" s="67"/>
      <c r="L53" s="16"/>
      <c r="M53" s="17"/>
      <c r="N53" s="17"/>
      <c r="O53" s="17"/>
      <c r="P53" s="17"/>
      <c r="Q53" s="17"/>
      <c r="R53" s="23"/>
      <c r="S53" s="23"/>
      <c r="T53" s="23"/>
    </row>
    <row r="54" customFormat="false" ht="15" hidden="false" customHeight="false" outlineLevel="0" collapsed="false">
      <c r="A54" s="86"/>
      <c r="B54" s="17"/>
      <c r="C54" s="17"/>
      <c r="D54" s="17"/>
      <c r="E54" s="17"/>
      <c r="F54" s="17"/>
      <c r="G54" s="23"/>
      <c r="H54" s="23"/>
      <c r="I54" s="23"/>
      <c r="J54" s="67"/>
      <c r="L54" s="86"/>
      <c r="M54" s="17"/>
      <c r="N54" s="17"/>
      <c r="O54" s="17"/>
      <c r="P54" s="17"/>
      <c r="Q54" s="17"/>
      <c r="R54" s="23"/>
      <c r="S54" s="23"/>
      <c r="T54" s="23"/>
    </row>
    <row r="55" customFormat="false" ht="15" hidden="false" customHeight="false" outlineLevel="0" collapsed="false">
      <c r="A55" s="86"/>
      <c r="B55" s="17"/>
      <c r="C55" s="17"/>
      <c r="D55" s="17"/>
      <c r="E55" s="17"/>
      <c r="F55" s="17"/>
      <c r="G55" s="23"/>
      <c r="H55" s="23"/>
      <c r="I55" s="23"/>
      <c r="J55" s="67"/>
      <c r="L55" s="86"/>
      <c r="M55" s="17"/>
      <c r="N55" s="17"/>
      <c r="O55" s="17"/>
      <c r="P55" s="17"/>
      <c r="Q55" s="17"/>
      <c r="R55" s="23"/>
      <c r="S55" s="23"/>
      <c r="T55" s="23"/>
    </row>
    <row r="56" customFormat="false" ht="15" hidden="false" customHeight="false" outlineLevel="0" collapsed="false">
      <c r="A56" s="86"/>
      <c r="B56" s="17"/>
      <c r="C56" s="17"/>
      <c r="D56" s="17"/>
      <c r="E56" s="17"/>
      <c r="F56" s="17"/>
      <c r="G56" s="23"/>
      <c r="H56" s="23"/>
      <c r="I56" s="23"/>
      <c r="J56" s="67"/>
      <c r="L56" s="86"/>
      <c r="M56" s="17"/>
      <c r="N56" s="17"/>
      <c r="O56" s="17"/>
      <c r="P56" s="17"/>
      <c r="Q56" s="17"/>
      <c r="R56" s="23"/>
      <c r="S56" s="23"/>
      <c r="T56" s="23"/>
    </row>
    <row r="57" customFormat="false" ht="15" hidden="false" customHeight="false" outlineLevel="0" collapsed="false">
      <c r="A57" s="86"/>
      <c r="B57" s="17"/>
      <c r="C57" s="17"/>
      <c r="D57" s="17"/>
      <c r="E57" s="17"/>
      <c r="F57" s="17"/>
      <c r="G57" s="23"/>
      <c r="H57" s="23"/>
      <c r="I57" s="23"/>
      <c r="J57" s="67"/>
      <c r="L57" s="86"/>
      <c r="M57" s="17"/>
      <c r="N57" s="17"/>
      <c r="O57" s="17"/>
      <c r="P57" s="17"/>
      <c r="Q57" s="17"/>
      <c r="R57" s="23"/>
      <c r="S57" s="23"/>
      <c r="T57" s="23"/>
    </row>
    <row r="58" customFormat="false" ht="15" hidden="false" customHeight="false" outlineLevel="0" collapsed="false">
      <c r="A58" s="86"/>
      <c r="B58" s="17"/>
      <c r="C58" s="17"/>
      <c r="D58" s="17"/>
      <c r="E58" s="17"/>
      <c r="F58" s="17"/>
      <c r="G58" s="23"/>
      <c r="H58" s="23"/>
      <c r="I58" s="23"/>
      <c r="J58" s="67"/>
      <c r="L58" s="86"/>
      <c r="M58" s="17"/>
      <c r="N58" s="17"/>
      <c r="O58" s="17"/>
      <c r="P58" s="17"/>
      <c r="Q58" s="17"/>
      <c r="R58" s="23"/>
      <c r="S58" s="23"/>
      <c r="T58" s="23"/>
    </row>
    <row r="59" customFormat="false" ht="15" hidden="false" customHeight="false" outlineLevel="0" collapsed="false">
      <c r="A59" s="86"/>
      <c r="B59" s="17"/>
      <c r="C59" s="17"/>
      <c r="D59" s="17"/>
      <c r="E59" s="17"/>
      <c r="F59" s="17"/>
      <c r="G59" s="23"/>
      <c r="H59" s="23"/>
      <c r="I59" s="23"/>
      <c r="J59" s="67"/>
      <c r="L59" s="86"/>
      <c r="M59" s="17"/>
      <c r="N59" s="17"/>
      <c r="O59" s="17"/>
      <c r="P59" s="17"/>
      <c r="Q59" s="17"/>
      <c r="R59" s="23"/>
      <c r="S59" s="23"/>
      <c r="T59" s="23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23"/>
      <c r="I60" s="23"/>
      <c r="J60" s="67"/>
      <c r="L60" s="17"/>
      <c r="M60" s="17"/>
      <c r="N60" s="17"/>
      <c r="O60" s="17"/>
      <c r="P60" s="17"/>
      <c r="Q60" s="17"/>
      <c r="R60" s="23"/>
      <c r="S60" s="23"/>
      <c r="T60" s="23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SUM(G3:G60)</f>
        <v>2865</v>
      </c>
      <c r="H61" s="23"/>
      <c r="I61" s="25" t="n">
        <f aca="false">SUM(I3:I60)</f>
        <v>2350</v>
      </c>
      <c r="J61" s="65"/>
      <c r="L61" s="17"/>
      <c r="M61" s="17"/>
      <c r="N61" s="17"/>
      <c r="O61" s="17"/>
      <c r="P61" s="17"/>
      <c r="Q61" s="21" t="s">
        <v>13</v>
      </c>
      <c r="R61" s="22" t="n">
        <f aca="false">SUM(R3:R60)</f>
        <v>0</v>
      </c>
      <c r="S61" s="23"/>
      <c r="T61" s="25" t="n">
        <f aca="false">SUM(T3:T60)</f>
        <v>0</v>
      </c>
    </row>
    <row r="62" customFormat="false" ht="15" hidden="false" customHeight="false" outlineLevel="0" collapsed="false">
      <c r="A62" s="17"/>
      <c r="B62" s="17"/>
      <c r="C62" s="17"/>
      <c r="D62" s="17"/>
      <c r="E62" s="17"/>
      <c r="F62" s="21" t="s">
        <v>296</v>
      </c>
      <c r="G62" s="22" t="n">
        <f aca="false">G61*0.97</f>
        <v>2779.05</v>
      </c>
      <c r="H62" s="23"/>
      <c r="I62" s="23"/>
      <c r="J62" s="67"/>
      <c r="L62" s="17"/>
      <c r="M62" s="17"/>
      <c r="N62" s="17"/>
      <c r="O62" s="17"/>
      <c r="P62" s="17"/>
      <c r="Q62" s="21" t="s">
        <v>296</v>
      </c>
      <c r="R62" s="22" t="n">
        <f aca="false">R61*0.97</f>
        <v>0</v>
      </c>
      <c r="S62" s="23"/>
      <c r="T62" s="23"/>
    </row>
    <row r="63" customFormat="false" ht="15" hidden="false" customHeight="false" outlineLevel="0" collapsed="false">
      <c r="A63" s="17"/>
      <c r="B63" s="17"/>
      <c r="C63" s="17"/>
      <c r="D63" s="17"/>
      <c r="E63" s="128" t="s">
        <v>17</v>
      </c>
      <c r="F63" s="128"/>
      <c r="G63" s="128"/>
      <c r="H63" s="128"/>
      <c r="I63" s="108" t="n">
        <f aca="false">G62-I61</f>
        <v>429.05</v>
      </c>
      <c r="J63" s="129"/>
      <c r="L63" s="17"/>
      <c r="M63" s="17"/>
      <c r="N63" s="17"/>
      <c r="O63" s="17"/>
      <c r="P63" s="128" t="s">
        <v>17</v>
      </c>
      <c r="Q63" s="128"/>
      <c r="R63" s="128"/>
      <c r="S63" s="128"/>
      <c r="T63" s="108" t="n">
        <f aca="false">R62-T61</f>
        <v>0</v>
      </c>
    </row>
    <row r="64" customFormat="false" ht="15" hidden="false" customHeight="false" outlineLevel="0" collapsed="false">
      <c r="A64" s="17"/>
      <c r="B64" s="17"/>
      <c r="C64" s="17"/>
      <c r="D64" s="17"/>
      <c r="E64" s="17"/>
      <c r="F64" s="17"/>
      <c r="G64" s="23"/>
      <c r="H64" s="23"/>
      <c r="I64" s="23"/>
      <c r="J64" s="67"/>
      <c r="L64" s="17"/>
      <c r="M64" s="17"/>
      <c r="N64" s="17"/>
      <c r="O64" s="17"/>
      <c r="P64" s="17"/>
      <c r="Q64" s="17"/>
      <c r="R64" s="23"/>
      <c r="S64" s="23"/>
      <c r="T64" s="23"/>
    </row>
    <row r="65" customFormat="false" ht="15" hidden="false" customHeight="false" outlineLevel="0" collapsed="false">
      <c r="G65" s="67"/>
      <c r="H65" s="67"/>
    </row>
    <row r="66" customFormat="false" ht="15" hidden="false" customHeight="false" outlineLevel="0" collapsed="false">
      <c r="G66" s="67"/>
      <c r="H66" s="67"/>
    </row>
    <row r="67" customFormat="false" ht="15" hidden="false" customHeight="false" outlineLevel="0" collapsed="false">
      <c r="G67" s="67"/>
      <c r="H67" s="67"/>
    </row>
    <row r="68" customFormat="false" ht="15" hidden="false" customHeight="false" outlineLevel="0" collapsed="false">
      <c r="G68" s="67"/>
      <c r="H68" s="67"/>
    </row>
    <row r="69" customFormat="false" ht="26.25" hidden="false" customHeight="false" outlineLevel="0" collapsed="false">
      <c r="C69" s="125" t="s">
        <v>18</v>
      </c>
      <c r="D69" s="125"/>
      <c r="E69" s="125"/>
      <c r="N69" s="125" t="s">
        <v>19</v>
      </c>
      <c r="O69" s="125"/>
      <c r="P69" s="125"/>
    </row>
    <row r="70" customFormat="false" ht="15" hidden="false" customHeight="false" outlineLevel="0" collapsed="false">
      <c r="A70" s="5" t="s">
        <v>228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290</v>
      </c>
      <c r="G70" s="5" t="s">
        <v>8</v>
      </c>
      <c r="H70" s="5"/>
      <c r="I70" s="5" t="s">
        <v>292</v>
      </c>
      <c r="J70" s="126"/>
      <c r="L70" s="5" t="s">
        <v>228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290</v>
      </c>
      <c r="R70" s="5" t="s">
        <v>8</v>
      </c>
      <c r="S70" s="5" t="s">
        <v>297</v>
      </c>
      <c r="T70" s="5" t="s">
        <v>292</v>
      </c>
      <c r="V70" s="5" t="s">
        <v>298</v>
      </c>
      <c r="W70" s="5" t="s">
        <v>299</v>
      </c>
      <c r="X70" s="5" t="s">
        <v>300</v>
      </c>
      <c r="Y70" s="5" t="s">
        <v>301</v>
      </c>
      <c r="Z70" s="5" t="s">
        <v>302</v>
      </c>
      <c r="AA70" s="5" t="s">
        <v>8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6"/>
      <c r="H71" s="36"/>
      <c r="I71" s="36"/>
      <c r="J71" s="130"/>
      <c r="K71" s="13"/>
      <c r="L71" s="8"/>
      <c r="M71" s="9"/>
      <c r="N71" s="9"/>
      <c r="O71" s="9"/>
      <c r="P71" s="9"/>
      <c r="Q71" s="9"/>
      <c r="R71" s="36"/>
      <c r="S71" s="122"/>
      <c r="T71" s="36"/>
      <c r="V71" s="111" t="n">
        <v>1</v>
      </c>
      <c r="W71" s="17" t="n">
        <v>101292289</v>
      </c>
      <c r="X71" s="17" t="n">
        <v>546</v>
      </c>
      <c r="Y71" s="17" t="n">
        <v>7182988103</v>
      </c>
      <c r="Z71" s="17"/>
      <c r="AA71" s="17" t="n">
        <v>250</v>
      </c>
      <c r="AB71" s="131" t="n">
        <v>8028433505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6"/>
      <c r="H72" s="36"/>
      <c r="I72" s="36"/>
      <c r="J72" s="130"/>
      <c r="K72" s="13"/>
      <c r="L72" s="8"/>
      <c r="M72" s="9"/>
      <c r="N72" s="9"/>
      <c r="O72" s="9"/>
      <c r="P72" s="9"/>
      <c r="Q72" s="9"/>
      <c r="R72" s="36"/>
      <c r="S72" s="122"/>
      <c r="T72" s="36"/>
      <c r="V72" s="111" t="n">
        <v>2</v>
      </c>
      <c r="W72" s="17" t="n">
        <v>101292289</v>
      </c>
      <c r="X72" s="17" t="n">
        <v>546</v>
      </c>
      <c r="Y72" s="17" t="n">
        <v>7183060055</v>
      </c>
      <c r="Z72" s="17"/>
      <c r="AA72" s="17" t="n">
        <v>250</v>
      </c>
      <c r="AB72" s="131" t="n">
        <v>8028433520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6"/>
      <c r="H73" s="36"/>
      <c r="I73" s="36"/>
      <c r="J73" s="130"/>
      <c r="K73" s="13"/>
      <c r="L73" s="8"/>
      <c r="M73" s="9"/>
      <c r="N73" s="9"/>
      <c r="O73" s="9"/>
      <c r="P73" s="9"/>
      <c r="Q73" s="9"/>
      <c r="R73" s="36"/>
      <c r="S73" s="122"/>
      <c r="T73" s="36"/>
      <c r="V73" s="111" t="n">
        <v>3</v>
      </c>
      <c r="W73" s="17" t="n">
        <v>101292289</v>
      </c>
      <c r="X73" s="17" t="n">
        <v>546</v>
      </c>
      <c r="Y73" s="17" t="n">
        <v>7183060085</v>
      </c>
      <c r="Z73" s="17"/>
      <c r="AA73" s="17" t="n">
        <v>175</v>
      </c>
      <c r="AB73" s="131" t="n">
        <v>8028433522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6"/>
      <c r="H74" s="36"/>
      <c r="I74" s="36"/>
      <c r="J74" s="130"/>
      <c r="K74" s="13"/>
      <c r="L74" s="8"/>
      <c r="M74" s="9"/>
      <c r="N74" s="9"/>
      <c r="O74" s="9"/>
      <c r="P74" s="9"/>
      <c r="Q74" s="9"/>
      <c r="R74" s="36"/>
      <c r="S74" s="122"/>
      <c r="T74" s="36"/>
      <c r="V74" s="111" t="n">
        <v>4</v>
      </c>
      <c r="W74" s="17" t="n">
        <v>101292289</v>
      </c>
      <c r="X74" s="17" t="n">
        <v>546</v>
      </c>
      <c r="Y74" s="17" t="n">
        <v>7183059816</v>
      </c>
      <c r="Z74" s="17"/>
      <c r="AA74" s="17" t="n">
        <v>175</v>
      </c>
      <c r="AB74" s="131" t="n">
        <v>8028433530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36"/>
      <c r="H75" s="36"/>
      <c r="I75" s="36"/>
      <c r="J75" s="130"/>
      <c r="K75" s="13"/>
      <c r="L75" s="8"/>
      <c r="M75" s="12"/>
      <c r="N75" s="12"/>
      <c r="O75" s="12"/>
      <c r="P75" s="12"/>
      <c r="Q75" s="12"/>
      <c r="R75" s="36"/>
      <c r="S75" s="122"/>
      <c r="T75" s="36"/>
      <c r="V75" s="111" t="n">
        <v>5</v>
      </c>
      <c r="W75" s="17" t="n">
        <v>101292289</v>
      </c>
      <c r="X75" s="17" t="n">
        <v>546</v>
      </c>
      <c r="Y75" s="17" t="n">
        <v>7183059818</v>
      </c>
      <c r="Z75" s="17"/>
      <c r="AA75" s="17" t="n">
        <v>250</v>
      </c>
      <c r="AB75" s="0" t="n">
        <v>8028471556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36"/>
      <c r="H76" s="36"/>
      <c r="I76" s="36"/>
      <c r="J76" s="130"/>
      <c r="K76" s="13"/>
      <c r="L76" s="8"/>
      <c r="M76" s="12"/>
      <c r="N76" s="12"/>
      <c r="O76" s="12"/>
      <c r="P76" s="12"/>
      <c r="Q76" s="12"/>
      <c r="R76" s="36"/>
      <c r="S76" s="122"/>
      <c r="T76" s="36"/>
      <c r="V76" s="111" t="n">
        <v>6</v>
      </c>
      <c r="W76" s="17" t="n">
        <v>101292289</v>
      </c>
      <c r="X76" s="17" t="n">
        <v>546</v>
      </c>
      <c r="Y76" s="17" t="n">
        <v>7182887910</v>
      </c>
      <c r="Z76" s="17"/>
      <c r="AA76" s="17" t="n">
        <v>250</v>
      </c>
      <c r="AB76" s="0" t="n">
        <v>8028471561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36"/>
      <c r="H77" s="36"/>
      <c r="I77" s="36"/>
      <c r="J77" s="130"/>
      <c r="K77" s="13"/>
      <c r="L77" s="8"/>
      <c r="M77" s="12"/>
      <c r="N77" s="12"/>
      <c r="O77" s="12"/>
      <c r="P77" s="12"/>
      <c r="Q77" s="12"/>
      <c r="R77" s="36"/>
      <c r="S77" s="122"/>
      <c r="T77" s="36"/>
      <c r="V77" s="111" t="n">
        <v>7</v>
      </c>
      <c r="W77" s="17" t="n">
        <v>101292289</v>
      </c>
      <c r="X77" s="17" t="n">
        <v>546</v>
      </c>
      <c r="Y77" s="17" t="n">
        <v>7178440008</v>
      </c>
      <c r="Z77" s="17"/>
      <c r="AA77" s="17" t="n">
        <v>250</v>
      </c>
      <c r="AB77" s="0" t="n">
        <v>8028471582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36"/>
      <c r="H78" s="36"/>
      <c r="I78" s="36"/>
      <c r="J78" s="130"/>
      <c r="K78" s="13"/>
      <c r="L78" s="8"/>
      <c r="M78" s="12"/>
      <c r="N78" s="12"/>
      <c r="O78" s="12"/>
      <c r="P78" s="12"/>
      <c r="Q78" s="12"/>
      <c r="R78" s="36"/>
      <c r="S78" s="122"/>
      <c r="T78" s="36"/>
      <c r="V78" s="111" t="n">
        <v>8</v>
      </c>
      <c r="W78" s="17" t="n">
        <v>101292289</v>
      </c>
      <c r="X78" s="17" t="n">
        <v>546</v>
      </c>
      <c r="Y78" s="17" t="n">
        <v>7183060073</v>
      </c>
      <c r="Z78" s="17"/>
      <c r="AA78" s="17" t="n">
        <v>175</v>
      </c>
      <c r="AB78" s="0" t="n">
        <v>8028333119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36"/>
      <c r="H79" s="36"/>
      <c r="I79" s="36"/>
      <c r="J79" s="130"/>
      <c r="K79" s="13"/>
      <c r="L79" s="8"/>
      <c r="M79" s="12"/>
      <c r="N79" s="12"/>
      <c r="O79" s="12"/>
      <c r="P79" s="12"/>
      <c r="Q79" s="12"/>
      <c r="R79" s="36"/>
      <c r="S79" s="122"/>
      <c r="T79" s="36"/>
      <c r="V79" s="111" t="n">
        <v>9</v>
      </c>
      <c r="W79" s="17" t="n">
        <v>101292289</v>
      </c>
      <c r="X79" s="17" t="n">
        <v>546</v>
      </c>
      <c r="Y79" s="17" t="n">
        <v>7182350986</v>
      </c>
      <c r="Z79" s="17"/>
      <c r="AA79" s="17" t="n">
        <v>250</v>
      </c>
      <c r="AB79" s="0" t="n">
        <v>8028481549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36"/>
      <c r="H80" s="36"/>
      <c r="I80" s="36"/>
      <c r="J80" s="130"/>
      <c r="K80" s="13"/>
      <c r="L80" s="8"/>
      <c r="M80" s="12"/>
      <c r="N80" s="12"/>
      <c r="O80" s="12"/>
      <c r="P80" s="12"/>
      <c r="Q80" s="12"/>
      <c r="R80" s="36"/>
      <c r="S80" s="122"/>
      <c r="T80" s="36"/>
      <c r="V80" s="111" t="n">
        <v>10</v>
      </c>
      <c r="W80" s="17" t="n">
        <v>101292289</v>
      </c>
      <c r="X80" s="17" t="n">
        <v>546</v>
      </c>
      <c r="Y80" s="17" t="n">
        <v>7182223649</v>
      </c>
      <c r="Z80" s="17"/>
      <c r="AA80" s="17" t="n">
        <v>250</v>
      </c>
      <c r="AB80" s="0" t="n">
        <v>8028491813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36"/>
      <c r="H81" s="36"/>
      <c r="I81" s="36"/>
      <c r="J81" s="130"/>
      <c r="K81" s="13"/>
      <c r="L81" s="8"/>
      <c r="M81" s="12"/>
      <c r="N81" s="12"/>
      <c r="O81" s="12"/>
      <c r="P81" s="12"/>
      <c r="Q81" s="12"/>
      <c r="R81" s="36"/>
      <c r="S81" s="122"/>
      <c r="T81" s="36"/>
      <c r="Z81" s="21" t="s">
        <v>303</v>
      </c>
      <c r="AA81" s="17" t="e">
        <f aca="false">SUM(AA71:AA81)</f>
        <v>#VALUE!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36"/>
      <c r="H82" s="36"/>
      <c r="I82" s="36"/>
      <c r="J82" s="132"/>
      <c r="K82" s="13"/>
      <c r="L82" s="8"/>
      <c r="M82" s="12"/>
      <c r="N82" s="12"/>
      <c r="O82" s="12"/>
      <c r="P82" s="12"/>
      <c r="Q82" s="12"/>
      <c r="R82" s="36"/>
      <c r="S82" s="122"/>
      <c r="T82" s="36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36"/>
      <c r="H83" s="36"/>
      <c r="I83" s="36"/>
      <c r="J83" s="130"/>
      <c r="K83" s="13"/>
      <c r="L83" s="8"/>
      <c r="M83" s="12"/>
      <c r="N83" s="12"/>
      <c r="O83" s="12"/>
      <c r="P83" s="12"/>
      <c r="Q83" s="12"/>
      <c r="R83" s="36"/>
      <c r="S83" s="122"/>
      <c r="T83" s="36"/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36"/>
      <c r="H84" s="36"/>
      <c r="I84" s="36"/>
      <c r="J84" s="130"/>
      <c r="K84" s="13"/>
      <c r="L84" s="8"/>
      <c r="M84" s="12"/>
      <c r="N84" s="12"/>
      <c r="O84" s="12"/>
      <c r="P84" s="12"/>
      <c r="Q84" s="12"/>
      <c r="R84" s="36"/>
      <c r="S84" s="122"/>
      <c r="T84" s="36"/>
      <c r="W84" s="133" t="s">
        <v>304</v>
      </c>
      <c r="X84" s="133"/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36"/>
      <c r="H85" s="36"/>
      <c r="I85" s="36"/>
      <c r="J85" s="130"/>
      <c r="K85" s="13"/>
      <c r="L85" s="8"/>
      <c r="M85" s="12"/>
      <c r="N85" s="12"/>
      <c r="O85" s="12"/>
      <c r="P85" s="12"/>
      <c r="Q85" s="12"/>
      <c r="R85" s="36"/>
      <c r="S85" s="122"/>
      <c r="T85" s="36"/>
      <c r="W85" s="133"/>
      <c r="X85" s="133"/>
    </row>
    <row r="86" customFormat="false" ht="15" hidden="false" customHeight="false" outlineLevel="0" collapsed="false">
      <c r="A86" s="8"/>
      <c r="B86" s="12"/>
      <c r="C86" s="12"/>
      <c r="D86" s="12"/>
      <c r="E86" s="12"/>
      <c r="F86" s="84"/>
      <c r="G86" s="36"/>
      <c r="H86" s="36"/>
      <c r="I86" s="36"/>
      <c r="J86" s="130"/>
      <c r="K86" s="13"/>
      <c r="L86" s="8"/>
      <c r="M86" s="12"/>
      <c r="N86" s="12"/>
      <c r="O86" s="12"/>
      <c r="P86" s="12"/>
      <c r="Q86" s="12"/>
      <c r="R86" s="36"/>
      <c r="S86" s="122"/>
      <c r="T86" s="36"/>
      <c r="W86" s="0" t="s">
        <v>305</v>
      </c>
      <c r="X86" s="0" t="n">
        <f aca="false">Y71</f>
        <v>7182988103</v>
      </c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36"/>
      <c r="H87" s="36"/>
      <c r="I87" s="36"/>
      <c r="J87" s="130"/>
      <c r="K87" s="13"/>
      <c r="L87" s="8"/>
      <c r="M87" s="12"/>
      <c r="N87" s="12"/>
      <c r="O87" s="12"/>
      <c r="P87" s="12"/>
      <c r="Q87" s="12"/>
      <c r="R87" s="36"/>
      <c r="S87" s="122"/>
      <c r="T87" s="36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36"/>
      <c r="H88" s="36"/>
      <c r="I88" s="36"/>
      <c r="J88" s="130"/>
      <c r="K88" s="13"/>
      <c r="L88" s="8"/>
      <c r="M88" s="12"/>
      <c r="N88" s="12"/>
      <c r="O88" s="12"/>
      <c r="P88" s="12"/>
      <c r="Q88" s="12"/>
      <c r="R88" s="36"/>
      <c r="S88" s="122"/>
      <c r="T88" s="36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36"/>
      <c r="H89" s="36"/>
      <c r="I89" s="36"/>
      <c r="J89" s="130"/>
      <c r="K89" s="13"/>
      <c r="L89" s="8"/>
      <c r="M89" s="12"/>
      <c r="N89" s="12"/>
      <c r="O89" s="12"/>
      <c r="P89" s="12"/>
      <c r="Q89" s="12"/>
      <c r="R89" s="36"/>
      <c r="S89" s="122"/>
      <c r="T89" s="36"/>
    </row>
    <row r="90" customFormat="false" ht="15" hidden="false" customHeight="false" outlineLevel="0" collapsed="false">
      <c r="A90" s="8"/>
      <c r="B90" s="12"/>
      <c r="C90" s="12"/>
      <c r="D90" s="12"/>
      <c r="E90" s="12"/>
      <c r="F90" s="12"/>
      <c r="G90" s="36"/>
      <c r="H90" s="36"/>
      <c r="I90" s="36"/>
      <c r="J90" s="130"/>
      <c r="K90" s="13"/>
      <c r="L90" s="8"/>
      <c r="M90" s="12"/>
      <c r="N90" s="12"/>
      <c r="O90" s="12"/>
      <c r="P90" s="12"/>
      <c r="Q90" s="9"/>
      <c r="R90" s="36"/>
      <c r="S90" s="122"/>
      <c r="T90" s="36"/>
    </row>
    <row r="91" customFormat="false" ht="15" hidden="false" customHeight="false" outlineLevel="0" collapsed="false">
      <c r="A91" s="8"/>
      <c r="B91" s="8"/>
      <c r="C91" s="8"/>
      <c r="D91" s="8"/>
      <c r="E91" s="8"/>
      <c r="F91" s="12"/>
      <c r="G91" s="36"/>
      <c r="H91" s="36"/>
      <c r="I91" s="36"/>
      <c r="J91" s="130"/>
      <c r="K91" s="13"/>
      <c r="L91" s="8"/>
      <c r="M91" s="8"/>
      <c r="N91" s="8"/>
      <c r="O91" s="8"/>
      <c r="P91" s="8"/>
      <c r="Q91" s="12"/>
      <c r="R91" s="36"/>
      <c r="S91" s="122"/>
      <c r="T91" s="36"/>
      <c r="V91" s="30"/>
      <c r="W91" s="30"/>
      <c r="X91" s="30"/>
      <c r="Y91" s="30"/>
      <c r="Z91" s="30"/>
      <c r="AA91" s="30"/>
      <c r="AB91" s="30"/>
      <c r="AC91" s="30"/>
    </row>
    <row r="92" customFormat="false" ht="15" hidden="false" customHeight="false" outlineLevel="0" collapsed="false">
      <c r="A92" s="8"/>
      <c r="B92" s="12"/>
      <c r="C92" s="12"/>
      <c r="D92" s="12"/>
      <c r="E92" s="12"/>
      <c r="F92" s="12"/>
      <c r="G92" s="36"/>
      <c r="H92" s="36"/>
      <c r="I92" s="36"/>
      <c r="J92" s="130"/>
      <c r="K92" s="13"/>
      <c r="L92" s="8"/>
      <c r="M92" s="12"/>
      <c r="N92" s="12"/>
      <c r="O92" s="12"/>
      <c r="P92" s="12"/>
      <c r="Q92" s="12"/>
      <c r="R92" s="36"/>
      <c r="S92" s="122"/>
      <c r="T92" s="36"/>
      <c r="V92" s="1"/>
      <c r="AA92" s="134"/>
      <c r="AB92" s="67"/>
      <c r="AC92" s="67"/>
    </row>
    <row r="93" customFormat="false" ht="15" hidden="false" customHeight="false" outlineLevel="0" collapsed="false">
      <c r="A93" s="8"/>
      <c r="B93" s="12"/>
      <c r="C93" s="12"/>
      <c r="D93" s="12"/>
      <c r="E93" s="12"/>
      <c r="F93" s="12"/>
      <c r="G93" s="36"/>
      <c r="H93" s="36"/>
      <c r="I93" s="36"/>
      <c r="J93" s="130"/>
      <c r="K93" s="13"/>
      <c r="L93" s="8"/>
      <c r="M93" s="12"/>
      <c r="N93" s="12"/>
      <c r="O93" s="12"/>
      <c r="P93" s="12"/>
      <c r="Q93" s="12"/>
      <c r="R93" s="36"/>
      <c r="S93" s="122"/>
      <c r="T93" s="36"/>
      <c r="V93" s="1"/>
      <c r="AB93" s="67"/>
      <c r="AC93" s="67"/>
    </row>
    <row r="94" customFormat="false" ht="15" hidden="false" customHeight="false" outlineLevel="0" collapsed="false">
      <c r="A94" s="8"/>
      <c r="B94" s="12"/>
      <c r="C94" s="12"/>
      <c r="D94" s="12"/>
      <c r="E94" s="12"/>
      <c r="F94" s="12"/>
      <c r="G94" s="36"/>
      <c r="H94" s="36"/>
      <c r="I94" s="36"/>
      <c r="J94" s="130"/>
      <c r="K94" s="13"/>
      <c r="L94" s="8"/>
      <c r="M94" s="12"/>
      <c r="N94" s="12"/>
      <c r="O94" s="12"/>
      <c r="P94" s="12"/>
      <c r="Q94" s="9"/>
      <c r="R94" s="36"/>
      <c r="S94" s="122"/>
      <c r="T94" s="36"/>
      <c r="V94" s="1"/>
      <c r="AB94" s="67"/>
      <c r="AC94" s="67"/>
    </row>
    <row r="95" customFormat="false" ht="15" hidden="false" customHeight="false" outlineLevel="0" collapsed="false">
      <c r="A95" s="8"/>
      <c r="B95" s="12"/>
      <c r="C95" s="12"/>
      <c r="D95" s="12"/>
      <c r="E95" s="12"/>
      <c r="F95" s="12"/>
      <c r="G95" s="36"/>
      <c r="H95" s="36"/>
      <c r="I95" s="36"/>
      <c r="J95" s="130"/>
      <c r="K95" s="13"/>
      <c r="L95" s="8"/>
      <c r="M95" s="12"/>
      <c r="N95" s="12"/>
      <c r="O95" s="12"/>
      <c r="P95" s="12"/>
      <c r="Q95" s="9"/>
      <c r="R95" s="36"/>
      <c r="S95" s="122"/>
      <c r="T95" s="36"/>
      <c r="V95" s="1"/>
      <c r="AB95" s="67"/>
      <c r="AC95" s="67"/>
    </row>
    <row r="96" customFormat="false" ht="15" hidden="false" customHeight="false" outlineLevel="0" collapsed="false">
      <c r="A96" s="8"/>
      <c r="B96" s="12"/>
      <c r="C96" s="12"/>
      <c r="D96" s="12"/>
      <c r="E96" s="12"/>
      <c r="F96" s="12"/>
      <c r="G96" s="36"/>
      <c r="H96" s="36"/>
      <c r="I96" s="36"/>
      <c r="J96" s="127"/>
      <c r="K96" s="13"/>
      <c r="L96" s="8"/>
      <c r="M96" s="12"/>
      <c r="N96" s="12"/>
      <c r="O96" s="12"/>
      <c r="P96" s="12"/>
      <c r="Q96" s="9"/>
      <c r="R96" s="36"/>
      <c r="S96" s="122"/>
      <c r="T96" s="36"/>
      <c r="V96" s="1"/>
      <c r="AB96" s="67"/>
      <c r="AC96" s="67"/>
    </row>
    <row r="97" customFormat="false" ht="15" hidden="false" customHeight="false" outlineLevel="0" collapsed="false">
      <c r="A97" s="8"/>
      <c r="B97" s="12"/>
      <c r="C97" s="12"/>
      <c r="D97" s="12"/>
      <c r="E97" s="12"/>
      <c r="F97" s="12"/>
      <c r="G97" s="36"/>
      <c r="H97" s="36"/>
      <c r="I97" s="36"/>
      <c r="J97" s="127"/>
      <c r="K97" s="13"/>
      <c r="L97" s="8"/>
      <c r="M97" s="12"/>
      <c r="N97" s="12"/>
      <c r="O97" s="12"/>
      <c r="P97" s="12"/>
      <c r="Q97" s="9"/>
      <c r="R97" s="36"/>
      <c r="S97" s="122"/>
      <c r="T97" s="36"/>
      <c r="V97" s="1"/>
      <c r="AB97" s="67"/>
      <c r="AC97" s="67"/>
    </row>
    <row r="98" customFormat="false" ht="15" hidden="false" customHeight="false" outlineLevel="0" collapsed="false">
      <c r="A98" s="8"/>
      <c r="B98" s="12"/>
      <c r="C98" s="12"/>
      <c r="D98" s="12"/>
      <c r="E98" s="12"/>
      <c r="F98" s="12"/>
      <c r="G98" s="36"/>
      <c r="H98" s="36"/>
      <c r="I98" s="36"/>
      <c r="J98" s="127"/>
      <c r="K98" s="13"/>
      <c r="L98" s="8"/>
      <c r="M98" s="12"/>
      <c r="N98" s="12"/>
      <c r="O98" s="12"/>
      <c r="P98" s="12"/>
      <c r="Q98" s="135"/>
      <c r="R98" s="36"/>
      <c r="S98" s="122"/>
      <c r="T98" s="36"/>
      <c r="V98" s="1"/>
      <c r="AB98" s="67"/>
      <c r="AC98" s="67"/>
    </row>
    <row r="99" customFormat="false" ht="15" hidden="false" customHeight="false" outlineLevel="0" collapsed="false">
      <c r="A99" s="8"/>
      <c r="B99" s="12"/>
      <c r="C99" s="12"/>
      <c r="D99" s="12"/>
      <c r="E99" s="12"/>
      <c r="F99" s="12"/>
      <c r="G99" s="36"/>
      <c r="H99" s="36"/>
      <c r="I99" s="36"/>
      <c r="J99" s="127"/>
      <c r="K99" s="13"/>
      <c r="L99" s="8"/>
      <c r="M99" s="12"/>
      <c r="N99" s="12"/>
      <c r="O99" s="12"/>
      <c r="P99" s="12"/>
      <c r="Q99" s="9"/>
      <c r="R99" s="36"/>
      <c r="S99" s="122"/>
      <c r="T99" s="36"/>
      <c r="V99" s="1"/>
      <c r="AB99" s="67"/>
      <c r="AC99" s="67"/>
    </row>
    <row r="100" customFormat="false" ht="15" hidden="false" customHeight="false" outlineLevel="0" collapsed="false">
      <c r="A100" s="8"/>
      <c r="B100" s="12"/>
      <c r="C100" s="12"/>
      <c r="D100" s="12"/>
      <c r="E100" s="12"/>
      <c r="F100" s="12"/>
      <c r="G100" s="36"/>
      <c r="H100" s="36"/>
      <c r="I100" s="36"/>
      <c r="J100" s="127"/>
      <c r="K100" s="13"/>
      <c r="L100" s="8"/>
      <c r="M100" s="12"/>
      <c r="N100" s="12"/>
      <c r="O100" s="12"/>
      <c r="P100" s="12"/>
      <c r="Q100" s="9"/>
      <c r="R100" s="36"/>
      <c r="S100" s="122"/>
      <c r="T100" s="36"/>
      <c r="V100" s="1"/>
      <c r="AB100" s="67"/>
      <c r="AC100" s="67"/>
    </row>
    <row r="101" customFormat="false" ht="15" hidden="false" customHeight="false" outlineLevel="0" collapsed="false">
      <c r="A101" s="8"/>
      <c r="B101" s="12"/>
      <c r="C101" s="12"/>
      <c r="D101" s="12"/>
      <c r="E101" s="12"/>
      <c r="F101" s="12"/>
      <c r="G101" s="36"/>
      <c r="H101" s="36"/>
      <c r="I101" s="36"/>
      <c r="J101" s="127"/>
      <c r="K101" s="13"/>
      <c r="L101" s="8"/>
      <c r="M101" s="12"/>
      <c r="N101" s="12"/>
      <c r="O101" s="12"/>
      <c r="P101" s="12"/>
      <c r="Q101" s="9"/>
      <c r="R101" s="36"/>
      <c r="S101" s="122"/>
      <c r="T101" s="36"/>
      <c r="AB101" s="76"/>
      <c r="AC101" s="76"/>
    </row>
    <row r="102" customFormat="false" ht="15" hidden="false" customHeight="false" outlineLevel="0" collapsed="false">
      <c r="A102" s="8"/>
      <c r="B102" s="12"/>
      <c r="C102" s="12"/>
      <c r="D102" s="12"/>
      <c r="E102" s="12"/>
      <c r="F102" s="12"/>
      <c r="G102" s="36"/>
      <c r="H102" s="36"/>
      <c r="I102" s="36"/>
      <c r="J102" s="127"/>
      <c r="K102" s="13"/>
      <c r="L102" s="8"/>
      <c r="M102" s="12"/>
      <c r="N102" s="12"/>
      <c r="O102" s="12"/>
      <c r="P102" s="12"/>
      <c r="Q102" s="12"/>
      <c r="R102" s="36"/>
      <c r="S102" s="122"/>
      <c r="T102" s="36"/>
    </row>
    <row r="103" customFormat="false" ht="15" hidden="false" customHeight="false" outlineLevel="0" collapsed="false">
      <c r="A103" s="8"/>
      <c r="B103" s="12"/>
      <c r="C103" s="12"/>
      <c r="D103" s="12"/>
      <c r="E103" s="12"/>
      <c r="F103" s="12"/>
      <c r="G103" s="36"/>
      <c r="H103" s="36"/>
      <c r="I103" s="36"/>
      <c r="J103" s="127"/>
      <c r="K103" s="13"/>
      <c r="L103" s="8"/>
      <c r="M103" s="12"/>
      <c r="N103" s="12"/>
      <c r="O103" s="12"/>
      <c r="P103" s="12"/>
      <c r="Q103" s="12"/>
      <c r="R103" s="36"/>
      <c r="S103" s="36"/>
      <c r="T103" s="36"/>
    </row>
    <row r="104" customFormat="false" ht="15" hidden="false" customHeight="false" outlineLevel="0" collapsed="false">
      <c r="A104" s="8"/>
      <c r="B104" s="12"/>
      <c r="C104" s="12"/>
      <c r="D104" s="12"/>
      <c r="E104" s="12"/>
      <c r="F104" s="12"/>
      <c r="G104" s="36"/>
      <c r="H104" s="36"/>
      <c r="I104" s="36"/>
      <c r="J104" s="127"/>
      <c r="K104" s="13"/>
      <c r="L104" s="8"/>
      <c r="M104" s="12"/>
      <c r="N104" s="12"/>
      <c r="O104" s="12"/>
      <c r="P104" s="12"/>
      <c r="Q104" s="12"/>
      <c r="R104" s="36"/>
      <c r="S104" s="36"/>
      <c r="T104" s="36"/>
    </row>
    <row r="105" customFormat="false" ht="15" hidden="false" customHeight="false" outlineLevel="0" collapsed="false">
      <c r="A105" s="8"/>
      <c r="B105" s="12"/>
      <c r="C105" s="12"/>
      <c r="D105" s="12"/>
      <c r="E105" s="12"/>
      <c r="F105" s="12"/>
      <c r="G105" s="36"/>
      <c r="H105" s="36"/>
      <c r="I105" s="36"/>
      <c r="J105" s="127"/>
      <c r="K105" s="13"/>
      <c r="L105" s="8"/>
      <c r="M105" s="12"/>
      <c r="N105" s="12"/>
      <c r="O105" s="12"/>
      <c r="P105" s="12"/>
      <c r="Q105" s="12"/>
      <c r="R105" s="36"/>
      <c r="S105" s="36"/>
      <c r="T105" s="36"/>
    </row>
    <row r="106" customFormat="false" ht="15" hidden="false" customHeight="false" outlineLevel="0" collapsed="false">
      <c r="A106" s="8"/>
      <c r="B106" s="12"/>
      <c r="C106" s="12"/>
      <c r="D106" s="12"/>
      <c r="E106" s="12"/>
      <c r="F106" s="12"/>
      <c r="G106" s="36"/>
      <c r="H106" s="36"/>
      <c r="I106" s="36"/>
      <c r="J106" s="127"/>
      <c r="K106" s="13"/>
      <c r="L106" s="8"/>
      <c r="M106" s="12"/>
      <c r="N106" s="12"/>
      <c r="O106" s="12"/>
      <c r="P106" s="12"/>
      <c r="Q106" s="12"/>
      <c r="R106" s="36"/>
      <c r="S106" s="36"/>
      <c r="T106" s="36"/>
    </row>
    <row r="107" customFormat="false" ht="15" hidden="false" customHeight="false" outlineLevel="0" collapsed="false">
      <c r="A107" s="8"/>
      <c r="B107" s="12"/>
      <c r="C107" s="12"/>
      <c r="D107" s="12"/>
      <c r="E107" s="12"/>
      <c r="F107" s="12"/>
      <c r="G107" s="36"/>
      <c r="H107" s="36"/>
      <c r="I107" s="36"/>
      <c r="J107" s="127"/>
      <c r="K107" s="13"/>
      <c r="L107" s="8"/>
      <c r="M107" s="12"/>
      <c r="N107" s="12"/>
      <c r="O107" s="12"/>
      <c r="P107" s="12"/>
      <c r="Q107" s="12"/>
      <c r="R107" s="36"/>
      <c r="S107" s="36"/>
      <c r="T107" s="36"/>
    </row>
    <row r="108" customFormat="false" ht="15" hidden="false" customHeight="false" outlineLevel="0" collapsed="false">
      <c r="A108" s="8"/>
      <c r="B108" s="12"/>
      <c r="C108" s="12"/>
      <c r="D108" s="12"/>
      <c r="E108" s="12"/>
      <c r="F108" s="12"/>
      <c r="G108" s="36"/>
      <c r="H108" s="36"/>
      <c r="I108" s="36"/>
      <c r="J108" s="127"/>
      <c r="K108" s="13"/>
      <c r="L108" s="8"/>
      <c r="M108" s="12"/>
      <c r="N108" s="12"/>
      <c r="O108" s="12"/>
      <c r="P108" s="12"/>
      <c r="Q108" s="12"/>
      <c r="R108" s="36"/>
      <c r="S108" s="36"/>
      <c r="T108" s="36"/>
    </row>
    <row r="109" customFormat="false" ht="15" hidden="false" customHeight="false" outlineLevel="0" collapsed="false">
      <c r="A109" s="8"/>
      <c r="B109" s="12"/>
      <c r="C109" s="12"/>
      <c r="D109" s="12"/>
      <c r="E109" s="12"/>
      <c r="F109" s="12"/>
      <c r="G109" s="36"/>
      <c r="H109" s="36"/>
      <c r="I109" s="36"/>
      <c r="J109" s="127"/>
      <c r="K109" s="13"/>
      <c r="L109" s="8"/>
      <c r="M109" s="12"/>
      <c r="N109" s="12"/>
      <c r="O109" s="12"/>
      <c r="P109" s="12"/>
      <c r="Q109" s="12"/>
      <c r="R109" s="36"/>
      <c r="S109" s="36"/>
      <c r="T109" s="36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12"/>
      <c r="G110" s="36"/>
      <c r="H110" s="36"/>
      <c r="I110" s="36"/>
      <c r="J110" s="127"/>
      <c r="K110" s="13"/>
      <c r="L110" s="8"/>
      <c r="M110" s="8"/>
      <c r="N110" s="8"/>
      <c r="O110" s="8"/>
      <c r="P110" s="8"/>
      <c r="Q110" s="12"/>
      <c r="R110" s="36"/>
      <c r="S110" s="36"/>
      <c r="T110" s="36"/>
    </row>
    <row r="111" customFormat="false" ht="15" hidden="false" customHeight="false" outlineLevel="0" collapsed="false">
      <c r="A111" s="8"/>
      <c r="B111" s="12"/>
      <c r="C111" s="12"/>
      <c r="D111" s="12"/>
      <c r="E111" s="12"/>
      <c r="F111" s="12"/>
      <c r="G111" s="36"/>
      <c r="H111" s="36"/>
      <c r="I111" s="36"/>
      <c r="J111" s="127"/>
      <c r="K111" s="13"/>
      <c r="L111" s="8"/>
      <c r="M111" s="12"/>
      <c r="N111" s="12"/>
      <c r="O111" s="12"/>
      <c r="P111" s="12"/>
      <c r="Q111" s="12"/>
      <c r="R111" s="36"/>
      <c r="S111" s="36"/>
      <c r="T111" s="36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12"/>
      <c r="G112" s="36"/>
      <c r="H112" s="36"/>
      <c r="I112" s="36"/>
      <c r="J112" s="127"/>
      <c r="L112" s="8"/>
      <c r="M112" s="8"/>
      <c r="N112" s="8"/>
      <c r="O112" s="8"/>
      <c r="P112" s="8"/>
      <c r="Q112" s="12"/>
      <c r="R112" s="36"/>
      <c r="S112" s="36"/>
      <c r="T112" s="36"/>
    </row>
    <row r="113" customFormat="false" ht="15" hidden="false" customHeight="false" outlineLevel="0" collapsed="false">
      <c r="A113" s="8"/>
      <c r="B113" s="12"/>
      <c r="C113" s="12"/>
      <c r="D113" s="12"/>
      <c r="E113" s="12"/>
      <c r="F113" s="12"/>
      <c r="G113" s="36"/>
      <c r="H113" s="36"/>
      <c r="I113" s="36"/>
      <c r="J113" s="127"/>
      <c r="L113" s="8"/>
      <c r="M113" s="12"/>
      <c r="N113" s="12"/>
      <c r="O113" s="12"/>
      <c r="P113" s="12"/>
      <c r="Q113" s="12"/>
      <c r="R113" s="36"/>
      <c r="S113" s="36"/>
      <c r="T113" s="36"/>
    </row>
    <row r="114" customFormat="false" ht="15" hidden="false" customHeight="false" outlineLevel="0" collapsed="false">
      <c r="A114" s="8"/>
      <c r="B114" s="12"/>
      <c r="C114" s="12"/>
      <c r="D114" s="12"/>
      <c r="E114" s="12"/>
      <c r="F114" s="12"/>
      <c r="G114" s="36"/>
      <c r="H114" s="36"/>
      <c r="I114" s="36"/>
      <c r="J114" s="127"/>
      <c r="L114" s="8"/>
      <c r="M114" s="12"/>
      <c r="N114" s="12"/>
      <c r="O114" s="12"/>
      <c r="P114" s="12"/>
      <c r="Q114" s="12"/>
      <c r="R114" s="36"/>
      <c r="S114" s="36"/>
      <c r="T114" s="36"/>
    </row>
    <row r="115" customFormat="false" ht="15" hidden="false" customHeight="false" outlineLevel="0" collapsed="false">
      <c r="A115" s="8"/>
      <c r="B115" s="12"/>
      <c r="C115" s="12"/>
      <c r="D115" s="12"/>
      <c r="E115" s="12"/>
      <c r="F115" s="12"/>
      <c r="G115" s="36"/>
      <c r="H115" s="36"/>
      <c r="I115" s="36"/>
      <c r="J115" s="127"/>
      <c r="L115" s="8"/>
      <c r="M115" s="12"/>
      <c r="N115" s="12"/>
      <c r="O115" s="12"/>
      <c r="P115" s="12"/>
      <c r="Q115" s="12"/>
      <c r="R115" s="36"/>
      <c r="S115" s="36"/>
      <c r="T115" s="36"/>
    </row>
    <row r="116" customFormat="false" ht="15" hidden="false" customHeight="false" outlineLevel="0" collapsed="false">
      <c r="A116" s="8"/>
      <c r="B116" s="12"/>
      <c r="C116" s="12"/>
      <c r="D116" s="12"/>
      <c r="E116" s="12"/>
      <c r="F116" s="12"/>
      <c r="G116" s="36"/>
      <c r="H116" s="36"/>
      <c r="I116" s="36"/>
      <c r="J116" s="127"/>
      <c r="L116" s="8"/>
      <c r="M116" s="12"/>
      <c r="N116" s="12"/>
      <c r="O116" s="12"/>
      <c r="P116" s="12"/>
      <c r="Q116" s="12"/>
      <c r="R116" s="36"/>
      <c r="S116" s="36"/>
      <c r="T116" s="36"/>
    </row>
    <row r="117" customFormat="false" ht="15" hidden="false" customHeight="false" outlineLevel="0" collapsed="false">
      <c r="A117" s="8"/>
      <c r="B117" s="12"/>
      <c r="C117" s="12"/>
      <c r="D117" s="12"/>
      <c r="E117" s="12"/>
      <c r="F117" s="12"/>
      <c r="G117" s="36"/>
      <c r="H117" s="36"/>
      <c r="I117" s="36"/>
      <c r="J117" s="127"/>
      <c r="L117" s="8"/>
      <c r="M117" s="12"/>
      <c r="N117" s="12"/>
      <c r="O117" s="12"/>
      <c r="P117" s="12"/>
      <c r="Q117" s="12"/>
      <c r="R117" s="36"/>
      <c r="S117" s="36"/>
      <c r="T117" s="36"/>
    </row>
    <row r="118" customFormat="false" ht="15" hidden="false" customHeight="false" outlineLevel="0" collapsed="false">
      <c r="A118" s="8"/>
      <c r="B118" s="12"/>
      <c r="C118" s="12"/>
      <c r="D118" s="12"/>
      <c r="E118" s="12"/>
      <c r="F118" s="12"/>
      <c r="G118" s="36"/>
      <c r="H118" s="36"/>
      <c r="I118" s="36"/>
      <c r="J118" s="127"/>
      <c r="L118" s="8"/>
      <c r="M118" s="12"/>
      <c r="N118" s="12"/>
      <c r="O118" s="12"/>
      <c r="P118" s="12"/>
      <c r="Q118" s="12"/>
      <c r="R118" s="36"/>
      <c r="S118" s="36"/>
      <c r="T118" s="36"/>
    </row>
    <row r="119" customFormat="false" ht="15" hidden="false" customHeight="false" outlineLevel="0" collapsed="false">
      <c r="A119" s="8"/>
      <c r="B119" s="12"/>
      <c r="C119" s="12"/>
      <c r="D119" s="12"/>
      <c r="E119" s="12"/>
      <c r="F119" s="12"/>
      <c r="G119" s="36"/>
      <c r="H119" s="36"/>
      <c r="I119" s="36"/>
      <c r="J119" s="127"/>
      <c r="L119" s="8"/>
      <c r="M119" s="12"/>
      <c r="N119" s="12"/>
      <c r="O119" s="12"/>
      <c r="P119" s="12"/>
      <c r="Q119" s="12"/>
      <c r="R119" s="36"/>
      <c r="S119" s="36"/>
      <c r="T119" s="36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3"/>
      <c r="H120" s="23"/>
      <c r="I120" s="23"/>
      <c r="J120" s="67"/>
      <c r="L120" s="16"/>
      <c r="M120" s="17"/>
      <c r="N120" s="17"/>
      <c r="O120" s="17"/>
      <c r="P120" s="17"/>
      <c r="Q120" s="17"/>
      <c r="R120" s="23"/>
      <c r="S120" s="23"/>
      <c r="T120" s="23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3"/>
      <c r="H121" s="23"/>
      <c r="I121" s="23"/>
      <c r="J121" s="67"/>
      <c r="L121" s="16"/>
      <c r="M121" s="17"/>
      <c r="N121" s="17"/>
      <c r="O121" s="17"/>
      <c r="P121" s="17"/>
      <c r="Q121" s="17"/>
      <c r="R121" s="23"/>
      <c r="S121" s="23"/>
      <c r="T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17"/>
      <c r="G122" s="23"/>
      <c r="H122" s="23"/>
      <c r="I122" s="23"/>
      <c r="J122" s="67"/>
      <c r="L122" s="86"/>
      <c r="M122" s="17"/>
      <c r="N122" s="17"/>
      <c r="O122" s="17"/>
      <c r="P122" s="17"/>
      <c r="Q122" s="17"/>
      <c r="R122" s="23"/>
      <c r="S122" s="23"/>
      <c r="T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17"/>
      <c r="G123" s="23"/>
      <c r="H123" s="23"/>
      <c r="I123" s="23"/>
      <c r="J123" s="67"/>
      <c r="L123" s="86"/>
      <c r="M123" s="17"/>
      <c r="N123" s="17"/>
      <c r="O123" s="17"/>
      <c r="P123" s="17"/>
      <c r="Q123" s="17"/>
      <c r="R123" s="23"/>
      <c r="S123" s="23"/>
      <c r="T123" s="23"/>
    </row>
    <row r="124" customFormat="false" ht="15" hidden="false" customHeight="false" outlineLevel="0" collapsed="false">
      <c r="A124" s="86"/>
      <c r="B124" s="17"/>
      <c r="C124" s="17"/>
      <c r="D124" s="17"/>
      <c r="E124" s="17"/>
      <c r="F124" s="17"/>
      <c r="G124" s="23"/>
      <c r="H124" s="23"/>
      <c r="I124" s="23"/>
      <c r="J124" s="67"/>
      <c r="L124" s="86"/>
      <c r="M124" s="17"/>
      <c r="N124" s="17"/>
      <c r="O124" s="17"/>
      <c r="P124" s="17"/>
      <c r="Q124" s="17"/>
      <c r="R124" s="23"/>
      <c r="S124" s="23"/>
      <c r="T124" s="23"/>
    </row>
    <row r="125" customFormat="false" ht="15" hidden="false" customHeight="false" outlineLevel="0" collapsed="false">
      <c r="A125" s="86"/>
      <c r="B125" s="17"/>
      <c r="C125" s="17"/>
      <c r="D125" s="17"/>
      <c r="E125" s="17"/>
      <c r="F125" s="17"/>
      <c r="G125" s="23"/>
      <c r="H125" s="23"/>
      <c r="I125" s="23"/>
      <c r="J125" s="67"/>
      <c r="L125" s="86"/>
      <c r="M125" s="17"/>
      <c r="N125" s="17"/>
      <c r="O125" s="17"/>
      <c r="P125" s="17"/>
      <c r="Q125" s="17"/>
      <c r="R125" s="23"/>
      <c r="S125" s="23"/>
      <c r="T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17"/>
      <c r="G126" s="23"/>
      <c r="H126" s="23"/>
      <c r="I126" s="23"/>
      <c r="J126" s="67"/>
      <c r="L126" s="86"/>
      <c r="M126" s="17"/>
      <c r="N126" s="17"/>
      <c r="O126" s="17"/>
      <c r="P126" s="17"/>
      <c r="Q126" s="17"/>
      <c r="R126" s="23"/>
      <c r="S126" s="23"/>
      <c r="T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17"/>
      <c r="G127" s="23"/>
      <c r="H127" s="23"/>
      <c r="I127" s="23"/>
      <c r="J127" s="67"/>
      <c r="L127" s="86"/>
      <c r="M127" s="17"/>
      <c r="N127" s="17"/>
      <c r="O127" s="17"/>
      <c r="P127" s="17"/>
      <c r="Q127" s="17"/>
      <c r="R127" s="23"/>
      <c r="S127" s="23"/>
      <c r="T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67"/>
      <c r="L128" s="17"/>
      <c r="M128" s="17"/>
      <c r="N128" s="17"/>
      <c r="O128" s="17"/>
      <c r="P128" s="17"/>
      <c r="Q128" s="17"/>
      <c r="R128" s="23"/>
      <c r="S128" s="23"/>
      <c r="T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SUM(G71:G128)</f>
        <v>0</v>
      </c>
      <c r="H129" s="23"/>
      <c r="I129" s="25" t="n">
        <f aca="false">SUM(I71:I128)</f>
        <v>0</v>
      </c>
      <c r="J129" s="65"/>
      <c r="L129" s="17"/>
      <c r="M129" s="17"/>
      <c r="N129" s="17"/>
      <c r="O129" s="17"/>
      <c r="P129" s="17"/>
      <c r="Q129" s="21" t="s">
        <v>13</v>
      </c>
      <c r="R129" s="22" t="n">
        <f aca="false">SUM(R71:R128)</f>
        <v>0</v>
      </c>
      <c r="S129" s="23"/>
      <c r="T129" s="25" t="n">
        <f aca="false">SUM(T71:T128)</f>
        <v>0</v>
      </c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21" t="s">
        <v>296</v>
      </c>
      <c r="G130" s="22" t="n">
        <f aca="false">G129*0.97</f>
        <v>0</v>
      </c>
      <c r="H130" s="23"/>
      <c r="I130" s="23"/>
      <c r="J130" s="67"/>
      <c r="L130" s="17"/>
      <c r="M130" s="17"/>
      <c r="N130" s="17"/>
      <c r="O130" s="17"/>
      <c r="P130" s="17"/>
      <c r="Q130" s="21" t="s">
        <v>296</v>
      </c>
      <c r="R130" s="22" t="n">
        <f aca="false">R129*0.97</f>
        <v>0</v>
      </c>
      <c r="S130" s="23"/>
      <c r="T130" s="23"/>
    </row>
    <row r="131" customFormat="false" ht="15" hidden="false" customHeight="false" outlineLevel="0" collapsed="false">
      <c r="A131" s="17"/>
      <c r="B131" s="17"/>
      <c r="C131" s="17"/>
      <c r="D131" s="17"/>
      <c r="E131" s="128" t="s">
        <v>17</v>
      </c>
      <c r="F131" s="128"/>
      <c r="G131" s="128"/>
      <c r="H131" s="128"/>
      <c r="I131" s="108" t="n">
        <f aca="false">G130-I129</f>
        <v>0</v>
      </c>
      <c r="J131" s="129"/>
      <c r="L131" s="17"/>
      <c r="M131" s="17"/>
      <c r="N131" s="17"/>
      <c r="O131" s="17"/>
      <c r="P131" s="128" t="s">
        <v>17</v>
      </c>
      <c r="Q131" s="128"/>
      <c r="R131" s="128"/>
      <c r="S131" s="128"/>
      <c r="T131" s="108" t="n">
        <f aca="false">R130-T129</f>
        <v>0</v>
      </c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67"/>
      <c r="L132" s="17"/>
      <c r="M132" s="17"/>
      <c r="N132" s="17"/>
      <c r="O132" s="17"/>
      <c r="P132" s="17"/>
      <c r="Q132" s="17"/>
      <c r="R132" s="23"/>
      <c r="S132" s="23"/>
      <c r="T132" s="23"/>
    </row>
    <row r="133" customFormat="false" ht="15" hidden="false" customHeight="false" outlineLevel="0" collapsed="false">
      <c r="G133" s="67"/>
      <c r="H133" s="67"/>
    </row>
    <row r="137" customFormat="false" ht="26.25" hidden="false" customHeight="false" outlineLevel="0" collapsed="false">
      <c r="C137" s="125" t="s">
        <v>130</v>
      </c>
      <c r="D137" s="125"/>
      <c r="E137" s="125"/>
      <c r="N137" s="125" t="s">
        <v>21</v>
      </c>
      <c r="O137" s="125"/>
      <c r="P137" s="125"/>
    </row>
    <row r="138" customFormat="false" ht="15" hidden="false" customHeight="false" outlineLevel="0" collapsed="false">
      <c r="A138" s="5" t="s">
        <v>228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290</v>
      </c>
      <c r="G138" s="5" t="s">
        <v>8</v>
      </c>
      <c r="H138" s="5" t="s">
        <v>11</v>
      </c>
      <c r="I138" s="5" t="s">
        <v>292</v>
      </c>
      <c r="J138" s="126"/>
      <c r="L138" s="5" t="s">
        <v>228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290</v>
      </c>
      <c r="R138" s="5" t="s">
        <v>8</v>
      </c>
      <c r="S138" s="5" t="s">
        <v>306</v>
      </c>
      <c r="T138" s="5" t="s">
        <v>292</v>
      </c>
    </row>
    <row r="139" customFormat="false" ht="15" hidden="false" customHeight="false" outlineLevel="0" collapsed="false">
      <c r="A139" s="16" t="n">
        <v>45047</v>
      </c>
      <c r="B139" s="17" t="s">
        <v>32</v>
      </c>
      <c r="C139" s="17" t="s">
        <v>41</v>
      </c>
      <c r="D139" s="17" t="s">
        <v>307</v>
      </c>
      <c r="E139" s="17" t="s">
        <v>26</v>
      </c>
      <c r="F139" s="17" t="n">
        <v>8028450905</v>
      </c>
      <c r="G139" s="23" t="n">
        <v>175</v>
      </c>
      <c r="H139" s="111" t="n">
        <v>542</v>
      </c>
      <c r="I139" s="23" t="n">
        <v>150</v>
      </c>
      <c r="J139" s="67"/>
      <c r="L139" s="16" t="n">
        <v>45079</v>
      </c>
      <c r="M139" s="17" t="s">
        <v>34</v>
      </c>
      <c r="N139" s="17" t="s">
        <v>58</v>
      </c>
      <c r="O139" s="17" t="s">
        <v>308</v>
      </c>
      <c r="P139" s="17" t="s">
        <v>26</v>
      </c>
      <c r="Q139" s="12" t="n">
        <v>8028570540</v>
      </c>
      <c r="R139" s="23" t="n">
        <v>250</v>
      </c>
      <c r="S139" s="136" t="n">
        <v>584</v>
      </c>
      <c r="T139" s="23" t="n">
        <v>200</v>
      </c>
    </row>
    <row r="140" customFormat="false" ht="14.45" hidden="false" customHeight="true" outlineLevel="0" collapsed="false">
      <c r="A140" s="16" t="n">
        <v>45047</v>
      </c>
      <c r="B140" s="17" t="s">
        <v>71</v>
      </c>
      <c r="C140" s="17" t="s">
        <v>55</v>
      </c>
      <c r="D140" s="17" t="s">
        <v>307</v>
      </c>
      <c r="E140" s="17" t="s">
        <v>26</v>
      </c>
      <c r="F140" s="17" t="n">
        <v>8028450922</v>
      </c>
      <c r="G140" s="23" t="n">
        <v>175</v>
      </c>
      <c r="H140" s="111" t="n">
        <v>542</v>
      </c>
      <c r="I140" s="23" t="n">
        <v>150</v>
      </c>
      <c r="J140" s="67"/>
      <c r="L140" s="16" t="n">
        <v>45082</v>
      </c>
      <c r="M140" s="17" t="s">
        <v>32</v>
      </c>
      <c r="N140" s="17" t="s">
        <v>33</v>
      </c>
      <c r="O140" s="17" t="s">
        <v>308</v>
      </c>
      <c r="P140" s="17" t="s">
        <v>26</v>
      </c>
      <c r="Q140" s="137" t="n">
        <v>8028575842</v>
      </c>
      <c r="R140" s="23" t="n">
        <v>250</v>
      </c>
      <c r="S140" s="136" t="n">
        <v>584</v>
      </c>
      <c r="T140" s="23" t="n">
        <v>200</v>
      </c>
    </row>
    <row r="141" customFormat="false" ht="15.75" hidden="false" customHeight="false" outlineLevel="0" collapsed="false">
      <c r="A141" s="16" t="n">
        <v>45048</v>
      </c>
      <c r="B141" s="17" t="s">
        <v>32</v>
      </c>
      <c r="C141" s="17" t="s">
        <v>33</v>
      </c>
      <c r="D141" s="17" t="s">
        <v>307</v>
      </c>
      <c r="E141" s="17" t="s">
        <v>190</v>
      </c>
      <c r="F141" s="17" t="n">
        <v>8028451849</v>
      </c>
      <c r="G141" s="23" t="n">
        <v>175</v>
      </c>
      <c r="H141" s="111" t="n">
        <v>542</v>
      </c>
      <c r="I141" s="23" t="n">
        <v>150</v>
      </c>
      <c r="J141" s="67"/>
      <c r="L141" s="16" t="n">
        <v>45083</v>
      </c>
      <c r="M141" s="17" t="s">
        <v>30</v>
      </c>
      <c r="N141" s="17" t="s">
        <v>31</v>
      </c>
      <c r="O141" s="17" t="s">
        <v>308</v>
      </c>
      <c r="P141" s="17" t="s">
        <v>309</v>
      </c>
      <c r="Q141" s="137" t="n">
        <v>8028576599</v>
      </c>
      <c r="R141" s="23" t="n">
        <v>175</v>
      </c>
      <c r="S141" s="136" t="s">
        <v>310</v>
      </c>
      <c r="T141" s="23" t="n">
        <v>140</v>
      </c>
    </row>
    <row r="142" customFormat="false" ht="15.75" hidden="false" customHeight="false" outlineLevel="0" collapsed="false">
      <c r="A142" s="16" t="n">
        <v>45051</v>
      </c>
      <c r="B142" s="17" t="s">
        <v>57</v>
      </c>
      <c r="C142" s="17" t="s">
        <v>311</v>
      </c>
      <c r="D142" s="17" t="s">
        <v>307</v>
      </c>
      <c r="E142" s="17" t="s">
        <v>26</v>
      </c>
      <c r="F142" s="17" t="n">
        <v>8028465568</v>
      </c>
      <c r="G142" s="23" t="n">
        <v>175</v>
      </c>
      <c r="H142" s="111" t="n">
        <v>542</v>
      </c>
      <c r="I142" s="23" t="n">
        <v>150</v>
      </c>
      <c r="J142" s="67"/>
      <c r="L142" s="16" t="n">
        <v>45084</v>
      </c>
      <c r="M142" s="17" t="s">
        <v>270</v>
      </c>
      <c r="N142" s="17" t="s">
        <v>38</v>
      </c>
      <c r="O142" s="17" t="s">
        <v>308</v>
      </c>
      <c r="P142" s="17" t="s">
        <v>26</v>
      </c>
      <c r="Q142" s="137" t="n">
        <v>8028585389</v>
      </c>
      <c r="R142" s="23" t="n">
        <v>250</v>
      </c>
      <c r="S142" s="136" t="n">
        <v>584</v>
      </c>
      <c r="T142" s="23" t="n">
        <v>200</v>
      </c>
    </row>
    <row r="143" customFormat="false" ht="15.75" hidden="false" customHeight="false" outlineLevel="0" collapsed="false">
      <c r="A143" s="8" t="n">
        <v>45054</v>
      </c>
      <c r="B143" s="12" t="s">
        <v>69</v>
      </c>
      <c r="C143" s="12" t="s">
        <v>31</v>
      </c>
      <c r="D143" s="12" t="s">
        <v>307</v>
      </c>
      <c r="E143" s="12" t="s">
        <v>26</v>
      </c>
      <c r="F143" s="12" t="n">
        <v>8028471556</v>
      </c>
      <c r="G143" s="36" t="n">
        <v>250</v>
      </c>
      <c r="H143" s="138" t="n">
        <v>546</v>
      </c>
      <c r="I143" s="36" t="n">
        <v>200</v>
      </c>
      <c r="J143" s="127"/>
      <c r="L143" s="8" t="n">
        <v>45084</v>
      </c>
      <c r="M143" s="12" t="s">
        <v>34</v>
      </c>
      <c r="N143" s="12" t="s">
        <v>58</v>
      </c>
      <c r="O143" s="12" t="s">
        <v>308</v>
      </c>
      <c r="P143" s="12" t="s">
        <v>26</v>
      </c>
      <c r="Q143" s="137" t="n">
        <v>8028585338</v>
      </c>
      <c r="R143" s="36" t="n">
        <v>250</v>
      </c>
      <c r="S143" s="136" t="n">
        <v>584</v>
      </c>
      <c r="T143" s="36" t="n">
        <v>200</v>
      </c>
    </row>
    <row r="144" customFormat="false" ht="15" hidden="false" customHeight="false" outlineLevel="0" collapsed="false">
      <c r="A144" s="8" t="n">
        <v>45054</v>
      </c>
      <c r="B144" s="12" t="s">
        <v>32</v>
      </c>
      <c r="C144" s="12" t="s">
        <v>33</v>
      </c>
      <c r="D144" s="12" t="s">
        <v>307</v>
      </c>
      <c r="E144" s="12" t="s">
        <v>26</v>
      </c>
      <c r="F144" s="12" t="n">
        <v>8028471582</v>
      </c>
      <c r="G144" s="36" t="n">
        <v>250</v>
      </c>
      <c r="H144" s="138" t="n">
        <v>546</v>
      </c>
      <c r="I144" s="36" t="n">
        <v>200</v>
      </c>
      <c r="J144" s="127"/>
      <c r="L144" s="8" t="n">
        <v>45086</v>
      </c>
      <c r="M144" s="12" t="s">
        <v>34</v>
      </c>
      <c r="N144" s="12" t="s">
        <v>58</v>
      </c>
      <c r="O144" s="12" t="s">
        <v>308</v>
      </c>
      <c r="P144" s="12" t="s">
        <v>26</v>
      </c>
      <c r="Q144" s="90" t="n">
        <v>8058593279</v>
      </c>
      <c r="R144" s="82" t="n">
        <v>175</v>
      </c>
      <c r="S144" s="122" t="n">
        <v>591</v>
      </c>
      <c r="T144" s="36" t="n">
        <v>150</v>
      </c>
    </row>
    <row r="145" customFormat="false" ht="15" hidden="false" customHeight="false" outlineLevel="0" collapsed="false">
      <c r="A145" s="8" t="n">
        <v>45054</v>
      </c>
      <c r="B145" s="12" t="s">
        <v>57</v>
      </c>
      <c r="C145" s="12" t="s">
        <v>311</v>
      </c>
      <c r="D145" s="12" t="s">
        <v>307</v>
      </c>
      <c r="E145" s="12" t="s">
        <v>26</v>
      </c>
      <c r="F145" s="12" t="n">
        <v>8028471561</v>
      </c>
      <c r="G145" s="36" t="n">
        <v>250</v>
      </c>
      <c r="H145" s="138" t="n">
        <v>546</v>
      </c>
      <c r="I145" s="36" t="n">
        <v>200</v>
      </c>
      <c r="J145" s="127"/>
      <c r="L145" s="8" t="n">
        <v>45086</v>
      </c>
      <c r="M145" s="12" t="s">
        <v>270</v>
      </c>
      <c r="N145" s="12" t="s">
        <v>38</v>
      </c>
      <c r="O145" s="12" t="s">
        <v>308</v>
      </c>
      <c r="P145" s="12" t="s">
        <v>26</v>
      </c>
      <c r="Q145" s="90" t="n">
        <v>8028593197</v>
      </c>
      <c r="R145" s="82" t="n">
        <v>250</v>
      </c>
      <c r="S145" s="122" t="n">
        <v>591</v>
      </c>
      <c r="T145" s="36" t="n">
        <v>200</v>
      </c>
    </row>
    <row r="146" customFormat="false" ht="15" hidden="false" customHeight="false" outlineLevel="0" collapsed="false">
      <c r="A146" s="8" t="n">
        <v>45056</v>
      </c>
      <c r="B146" s="12" t="s">
        <v>32</v>
      </c>
      <c r="C146" s="12" t="s">
        <v>33</v>
      </c>
      <c r="D146" s="12" t="s">
        <v>307</v>
      </c>
      <c r="E146" s="12" t="s">
        <v>26</v>
      </c>
      <c r="F146" s="17" t="n">
        <v>8028481553</v>
      </c>
      <c r="G146" s="36" t="n">
        <v>250</v>
      </c>
      <c r="H146" s="139" t="n">
        <v>552</v>
      </c>
      <c r="I146" s="36" t="n">
        <v>200</v>
      </c>
      <c r="J146" s="127"/>
      <c r="L146" s="8" t="n">
        <v>45086</v>
      </c>
      <c r="M146" s="12" t="s">
        <v>32</v>
      </c>
      <c r="N146" s="12" t="s">
        <v>33</v>
      </c>
      <c r="O146" s="12" t="s">
        <v>308</v>
      </c>
      <c r="P146" s="12" t="s">
        <v>26</v>
      </c>
      <c r="Q146" s="90" t="n">
        <v>8028593170</v>
      </c>
      <c r="R146" s="82" t="n">
        <v>250</v>
      </c>
      <c r="S146" s="122" t="n">
        <v>591</v>
      </c>
      <c r="T146" s="36" t="n">
        <v>200</v>
      </c>
      <c r="V146" s="30"/>
      <c r="W146" s="30"/>
      <c r="X146" s="30"/>
      <c r="Y146" s="30"/>
      <c r="Z146" s="30"/>
      <c r="AA146" s="30"/>
      <c r="AB146" s="30"/>
      <c r="AC146" s="30"/>
      <c r="AD146" s="30"/>
    </row>
    <row r="147" customFormat="false" ht="15" hidden="false" customHeight="false" outlineLevel="0" collapsed="false">
      <c r="A147" s="8" t="n">
        <v>45056</v>
      </c>
      <c r="B147" s="12" t="s">
        <v>69</v>
      </c>
      <c r="C147" s="12" t="s">
        <v>31</v>
      </c>
      <c r="D147" s="12" t="s">
        <v>307</v>
      </c>
      <c r="E147" s="12" t="s">
        <v>26</v>
      </c>
      <c r="F147" s="17" t="n">
        <v>8028481549</v>
      </c>
      <c r="G147" s="36" t="n">
        <v>250</v>
      </c>
      <c r="H147" s="138" t="n">
        <v>546</v>
      </c>
      <c r="I147" s="36" t="n">
        <v>200</v>
      </c>
      <c r="J147" s="127"/>
      <c r="L147" s="8" t="n">
        <v>45086</v>
      </c>
      <c r="M147" s="12" t="s">
        <v>71</v>
      </c>
      <c r="N147" s="12" t="s">
        <v>55</v>
      </c>
      <c r="O147" s="12" t="s">
        <v>308</v>
      </c>
      <c r="P147" s="12" t="s">
        <v>26</v>
      </c>
      <c r="Q147" s="90" t="n">
        <v>8028593252</v>
      </c>
      <c r="R147" s="82" t="n">
        <v>175</v>
      </c>
      <c r="S147" s="122" t="n">
        <v>591</v>
      </c>
      <c r="T147" s="36" t="n">
        <v>150</v>
      </c>
      <c r="V147" s="1"/>
      <c r="AB147" s="67"/>
      <c r="AC147" s="140"/>
      <c r="AD147" s="67"/>
    </row>
    <row r="148" customFormat="false" ht="15" hidden="false" customHeight="false" outlineLevel="0" collapsed="false">
      <c r="A148" s="8" t="n">
        <v>45058</v>
      </c>
      <c r="B148" s="12" t="s">
        <v>57</v>
      </c>
      <c r="C148" s="12" t="s">
        <v>311</v>
      </c>
      <c r="D148" s="12" t="s">
        <v>307</v>
      </c>
      <c r="E148" s="12" t="s">
        <v>26</v>
      </c>
      <c r="F148" s="17" t="n">
        <v>8028491813</v>
      </c>
      <c r="G148" s="36" t="n">
        <v>250</v>
      </c>
      <c r="H148" s="138" t="n">
        <v>546</v>
      </c>
      <c r="I148" s="36" t="n">
        <v>200</v>
      </c>
      <c r="J148" s="127"/>
      <c r="L148" s="8" t="n">
        <v>45089</v>
      </c>
      <c r="M148" s="12" t="s">
        <v>270</v>
      </c>
      <c r="N148" s="12" t="s">
        <v>38</v>
      </c>
      <c r="O148" s="12" t="s">
        <v>308</v>
      </c>
      <c r="P148" s="12" t="s">
        <v>26</v>
      </c>
      <c r="Q148" s="90" t="n">
        <v>8028598883</v>
      </c>
      <c r="R148" s="82" t="n">
        <v>250</v>
      </c>
      <c r="S148" s="122" t="n">
        <v>591</v>
      </c>
      <c r="T148" s="36" t="n">
        <v>200</v>
      </c>
      <c r="V148" s="1"/>
      <c r="AB148" s="67"/>
      <c r="AC148" s="141"/>
      <c r="AD148" s="67"/>
    </row>
    <row r="149" customFormat="false" ht="15" hidden="false" customHeight="false" outlineLevel="0" collapsed="false">
      <c r="A149" s="8" t="n">
        <v>45061</v>
      </c>
      <c r="B149" s="12" t="s">
        <v>57</v>
      </c>
      <c r="C149" s="12" t="s">
        <v>311</v>
      </c>
      <c r="D149" s="12" t="s">
        <v>307</v>
      </c>
      <c r="E149" s="12" t="s">
        <v>26</v>
      </c>
      <c r="F149" s="17" t="n">
        <v>8028497400</v>
      </c>
      <c r="G149" s="36" t="n">
        <v>250</v>
      </c>
      <c r="H149" s="122" t="n">
        <v>552</v>
      </c>
      <c r="I149" s="36" t="n">
        <f aca="false">IF(G149=175,150,IF(G149=250,200,0))</f>
        <v>200</v>
      </c>
      <c r="J149" s="127"/>
      <c r="L149" s="8" t="n">
        <v>45089</v>
      </c>
      <c r="M149" s="12" t="s">
        <v>32</v>
      </c>
      <c r="N149" s="12" t="s">
        <v>33</v>
      </c>
      <c r="O149" s="12" t="s">
        <v>308</v>
      </c>
      <c r="P149" s="12" t="s">
        <v>26</v>
      </c>
      <c r="Q149" s="90" t="n">
        <v>8028598863</v>
      </c>
      <c r="R149" s="82" t="n">
        <v>250</v>
      </c>
      <c r="S149" s="122" t="n">
        <v>591</v>
      </c>
      <c r="T149" s="36" t="n">
        <v>200</v>
      </c>
      <c r="V149" s="1"/>
      <c r="AB149" s="67"/>
      <c r="AC149" s="142"/>
      <c r="AD149" s="67"/>
    </row>
    <row r="150" customFormat="false" ht="15" hidden="false" customHeight="false" outlineLevel="0" collapsed="false">
      <c r="A150" s="8" t="n">
        <v>45061</v>
      </c>
      <c r="B150" s="12" t="s">
        <v>32</v>
      </c>
      <c r="C150" s="12" t="s">
        <v>33</v>
      </c>
      <c r="D150" s="12" t="s">
        <v>307</v>
      </c>
      <c r="E150" s="12" t="s">
        <v>26</v>
      </c>
      <c r="F150" s="17" t="n">
        <v>8028497453</v>
      </c>
      <c r="G150" s="36" t="n">
        <v>175</v>
      </c>
      <c r="H150" s="143" t="n">
        <v>552</v>
      </c>
      <c r="I150" s="36" t="n">
        <f aca="false">IF(G150=175,150,IF(G150=250,200,0))</f>
        <v>150</v>
      </c>
      <c r="J150" s="127"/>
      <c r="L150" s="8" t="n">
        <v>45089</v>
      </c>
      <c r="M150" s="12" t="s">
        <v>34</v>
      </c>
      <c r="N150" s="12" t="s">
        <v>58</v>
      </c>
      <c r="O150" s="12" t="s">
        <v>308</v>
      </c>
      <c r="P150" s="12" t="s">
        <v>26</v>
      </c>
      <c r="Q150" s="90" t="n">
        <v>8028598825</v>
      </c>
      <c r="R150" s="82" t="n">
        <v>250</v>
      </c>
      <c r="S150" s="122" t="n">
        <v>591</v>
      </c>
      <c r="T150" s="36" t="n">
        <v>200</v>
      </c>
      <c r="AB150" s="76"/>
      <c r="AD150" s="76"/>
    </row>
    <row r="151" customFormat="false" ht="15" hidden="false" customHeight="false" outlineLevel="0" collapsed="false">
      <c r="A151" s="8" t="n">
        <v>45063</v>
      </c>
      <c r="B151" s="12" t="s">
        <v>57</v>
      </c>
      <c r="C151" s="12" t="s">
        <v>311</v>
      </c>
      <c r="D151" s="12" t="s">
        <v>307</v>
      </c>
      <c r="E151" s="12" t="s">
        <v>26</v>
      </c>
      <c r="F151" s="12" t="n">
        <v>8028507718</v>
      </c>
      <c r="G151" s="36" t="n">
        <v>250</v>
      </c>
      <c r="H151" s="144" t="s">
        <v>312</v>
      </c>
      <c r="I151" s="36" t="n">
        <f aca="false">IF(G151=175,150,IF(G151=250,200,0))</f>
        <v>200</v>
      </c>
      <c r="J151" s="127"/>
      <c r="L151" s="8" t="n">
        <v>45089</v>
      </c>
      <c r="M151" s="12" t="s">
        <v>30</v>
      </c>
      <c r="N151" s="12" t="s">
        <v>31</v>
      </c>
      <c r="O151" s="12" t="s">
        <v>308</v>
      </c>
      <c r="P151" s="12" t="s">
        <v>26</v>
      </c>
      <c r="Q151" s="90" t="n">
        <v>8028598936</v>
      </c>
      <c r="R151" s="82" t="n">
        <v>175</v>
      </c>
      <c r="S151" s="122" t="n">
        <v>591</v>
      </c>
      <c r="T151" s="36" t="n">
        <v>150</v>
      </c>
    </row>
    <row r="152" customFormat="false" ht="15" hidden="false" customHeight="false" outlineLevel="0" collapsed="false">
      <c r="A152" s="8" t="n">
        <v>45063</v>
      </c>
      <c r="B152" s="12" t="s">
        <v>32</v>
      </c>
      <c r="C152" s="12" t="s">
        <v>33</v>
      </c>
      <c r="D152" s="12" t="s">
        <v>307</v>
      </c>
      <c r="E152" s="12" t="s">
        <v>26</v>
      </c>
      <c r="F152" s="12" t="n">
        <v>8028507773</v>
      </c>
      <c r="G152" s="36" t="n">
        <v>250</v>
      </c>
      <c r="H152" s="144" t="s">
        <v>313</v>
      </c>
      <c r="I152" s="36" t="n">
        <f aca="false">IF(G152=175,150,IF(G152=250,200,0))</f>
        <v>200</v>
      </c>
      <c r="J152" s="127"/>
      <c r="L152" s="8" t="n">
        <v>45089</v>
      </c>
      <c r="M152" s="12" t="s">
        <v>71</v>
      </c>
      <c r="N152" s="12" t="s">
        <v>55</v>
      </c>
      <c r="O152" s="12" t="s">
        <v>308</v>
      </c>
      <c r="P152" s="12" t="s">
        <v>26</v>
      </c>
      <c r="Q152" s="90" t="n">
        <v>8028598913</v>
      </c>
      <c r="R152" s="82" t="n">
        <v>175</v>
      </c>
      <c r="S152" s="122" t="n">
        <v>591</v>
      </c>
      <c r="T152" s="36" t="n">
        <v>150</v>
      </c>
    </row>
    <row r="153" customFormat="false" ht="15" hidden="false" customHeight="false" outlineLevel="0" collapsed="false">
      <c r="A153" s="8" t="n">
        <v>45063</v>
      </c>
      <c r="B153" s="12" t="s">
        <v>71</v>
      </c>
      <c r="C153" s="12" t="s">
        <v>55</v>
      </c>
      <c r="D153" s="12" t="s">
        <v>307</v>
      </c>
      <c r="E153" s="12" t="s">
        <v>26</v>
      </c>
      <c r="F153" s="12" t="n">
        <v>8028507807</v>
      </c>
      <c r="G153" s="36" t="n">
        <v>175</v>
      </c>
      <c r="H153" s="144" t="s">
        <v>312</v>
      </c>
      <c r="I153" s="36" t="n">
        <f aca="false">IF(G153=175,150,IF(G153=250,200,0))</f>
        <v>150</v>
      </c>
      <c r="J153" s="127"/>
      <c r="L153" s="8" t="n">
        <v>45089</v>
      </c>
      <c r="M153" s="12" t="s">
        <v>59</v>
      </c>
      <c r="N153" s="12" t="s">
        <v>60</v>
      </c>
      <c r="O153" s="12" t="s">
        <v>308</v>
      </c>
      <c r="P153" s="12" t="s">
        <v>26</v>
      </c>
      <c r="Q153" s="90" t="n">
        <v>8028598961</v>
      </c>
      <c r="R153" s="82" t="n">
        <v>175</v>
      </c>
      <c r="S153" s="122" t="n">
        <v>591</v>
      </c>
      <c r="T153" s="36" t="n">
        <v>150</v>
      </c>
    </row>
    <row r="154" customFormat="false" ht="15" hidden="false" customHeight="false" outlineLevel="0" collapsed="false">
      <c r="A154" s="8" t="n">
        <v>45069</v>
      </c>
      <c r="B154" s="12" t="s">
        <v>57</v>
      </c>
      <c r="C154" s="12" t="s">
        <v>311</v>
      </c>
      <c r="D154" s="12" t="s">
        <v>307</v>
      </c>
      <c r="E154" s="12" t="s">
        <v>105</v>
      </c>
      <c r="F154" s="12" t="n">
        <v>8028524650</v>
      </c>
      <c r="G154" s="36" t="n">
        <v>175</v>
      </c>
      <c r="H154" s="144" t="s">
        <v>312</v>
      </c>
      <c r="I154" s="36" t="n">
        <f aca="false">IF(G154=175,150,IF(G154=250,200,0))</f>
        <v>150</v>
      </c>
      <c r="J154" s="127"/>
      <c r="L154" s="8" t="n">
        <v>45091</v>
      </c>
      <c r="M154" s="12" t="s">
        <v>34</v>
      </c>
      <c r="N154" s="12" t="s">
        <v>58</v>
      </c>
      <c r="O154" s="12" t="s">
        <v>308</v>
      </c>
      <c r="P154" s="12" t="s">
        <v>26</v>
      </c>
      <c r="Q154" s="145" t="n">
        <v>8028608674</v>
      </c>
      <c r="R154" s="146" t="n">
        <v>250</v>
      </c>
      <c r="S154" s="122" t="n">
        <v>603</v>
      </c>
      <c r="T154" s="36" t="n">
        <v>200</v>
      </c>
    </row>
    <row r="155" customFormat="false" ht="15" hidden="false" customHeight="false" outlineLevel="0" collapsed="false">
      <c r="A155" s="8" t="n">
        <v>45069</v>
      </c>
      <c r="B155" s="12" t="s">
        <v>32</v>
      </c>
      <c r="C155" s="12" t="s">
        <v>33</v>
      </c>
      <c r="D155" s="12" t="s">
        <v>307</v>
      </c>
      <c r="E155" s="12" t="s">
        <v>105</v>
      </c>
      <c r="F155" s="12" t="n">
        <v>8028524654</v>
      </c>
      <c r="G155" s="36" t="n">
        <v>175</v>
      </c>
      <c r="H155" s="144" t="s">
        <v>312</v>
      </c>
      <c r="I155" s="36" t="n">
        <f aca="false">IF(G155=175,150,IF(G155=250,200,0))</f>
        <v>150</v>
      </c>
      <c r="J155" s="127"/>
      <c r="L155" s="8" t="n">
        <v>45091</v>
      </c>
      <c r="M155" s="12" t="s">
        <v>30</v>
      </c>
      <c r="N155" s="12" t="s">
        <v>31</v>
      </c>
      <c r="O155" s="12" t="s">
        <v>308</v>
      </c>
      <c r="P155" s="12" t="s">
        <v>26</v>
      </c>
      <c r="Q155" s="90" t="n">
        <v>8028608656</v>
      </c>
      <c r="R155" s="82" t="n">
        <v>250</v>
      </c>
      <c r="S155" s="122" t="n">
        <v>591</v>
      </c>
      <c r="T155" s="36" t="n">
        <v>200</v>
      </c>
    </row>
    <row r="156" customFormat="false" ht="15" hidden="false" customHeight="false" outlineLevel="0" collapsed="false">
      <c r="A156" s="8" t="n">
        <v>45069</v>
      </c>
      <c r="B156" s="12" t="s">
        <v>71</v>
      </c>
      <c r="C156" s="12" t="s">
        <v>55</v>
      </c>
      <c r="D156" s="12" t="s">
        <v>307</v>
      </c>
      <c r="E156" s="12" t="s">
        <v>105</v>
      </c>
      <c r="F156" s="12" t="n">
        <v>8028524675</v>
      </c>
      <c r="G156" s="36" t="n">
        <v>175</v>
      </c>
      <c r="H156" s="144" t="s">
        <v>312</v>
      </c>
      <c r="I156" s="36" t="n">
        <f aca="false">IF(G156=175,150,IF(G156=250,200,0))</f>
        <v>150</v>
      </c>
      <c r="J156" s="127"/>
      <c r="L156" s="8" t="n">
        <v>45091</v>
      </c>
      <c r="M156" s="12" t="s">
        <v>32</v>
      </c>
      <c r="N156" s="12" t="s">
        <v>33</v>
      </c>
      <c r="O156" s="12" t="s">
        <v>308</v>
      </c>
      <c r="P156" s="12" t="s">
        <v>26</v>
      </c>
      <c r="Q156" s="90" t="n">
        <v>8028608716</v>
      </c>
      <c r="R156" s="82" t="n">
        <v>175</v>
      </c>
      <c r="S156" s="122" t="n">
        <v>591</v>
      </c>
      <c r="T156" s="36" t="n">
        <v>150</v>
      </c>
    </row>
    <row r="157" customFormat="false" ht="15" hidden="false" customHeight="false" outlineLevel="0" collapsed="false">
      <c r="A157" s="8" t="n">
        <v>45070</v>
      </c>
      <c r="B157" s="12" t="s">
        <v>34</v>
      </c>
      <c r="C157" s="12" t="s">
        <v>311</v>
      </c>
      <c r="D157" s="12" t="s">
        <v>307</v>
      </c>
      <c r="E157" s="12" t="s">
        <v>26</v>
      </c>
      <c r="F157" s="12" t="n">
        <v>8028534671</v>
      </c>
      <c r="G157" s="36" t="n">
        <v>250</v>
      </c>
      <c r="H157" s="144" t="s">
        <v>312</v>
      </c>
      <c r="I157" s="36" t="n">
        <f aca="false">IF(G157=175,150,IF(G157=250,200,0))</f>
        <v>200</v>
      </c>
      <c r="J157" s="127"/>
      <c r="L157" s="8" t="n">
        <v>45093</v>
      </c>
      <c r="M157" s="12" t="s">
        <v>32</v>
      </c>
      <c r="N157" s="12" t="s">
        <v>41</v>
      </c>
      <c r="O157" s="12" t="s">
        <v>308</v>
      </c>
      <c r="P157" s="12" t="s">
        <v>26</v>
      </c>
      <c r="Q157" s="105" t="n">
        <v>8028619124</v>
      </c>
      <c r="R157" s="146" t="n">
        <v>250</v>
      </c>
      <c r="S157" s="122" t="n">
        <v>603</v>
      </c>
      <c r="T157" s="36" t="n">
        <v>200</v>
      </c>
    </row>
    <row r="158" customFormat="false" ht="15" hidden="false" customHeight="false" outlineLevel="0" collapsed="false">
      <c r="A158" s="8" t="n">
        <v>45070</v>
      </c>
      <c r="B158" s="12" t="s">
        <v>32</v>
      </c>
      <c r="C158" s="12" t="s">
        <v>33</v>
      </c>
      <c r="D158" s="12" t="s">
        <v>307</v>
      </c>
      <c r="E158" s="12" t="s">
        <v>26</v>
      </c>
      <c r="F158" s="12" t="n">
        <v>8028534716</v>
      </c>
      <c r="G158" s="36" t="n">
        <v>175</v>
      </c>
      <c r="H158" s="144" t="s">
        <v>312</v>
      </c>
      <c r="I158" s="36" t="n">
        <f aca="false">IF(G158=175,150,IF(G158=250,200,0))</f>
        <v>150</v>
      </c>
      <c r="J158" s="127"/>
      <c r="L158" s="8" t="n">
        <v>45093</v>
      </c>
      <c r="M158" s="12" t="s">
        <v>30</v>
      </c>
      <c r="N158" s="12" t="s">
        <v>31</v>
      </c>
      <c r="O158" s="12" t="s">
        <v>308</v>
      </c>
      <c r="P158" s="12" t="s">
        <v>26</v>
      </c>
      <c r="Q158" s="105" t="n">
        <v>8028619079</v>
      </c>
      <c r="R158" s="146" t="n">
        <v>250</v>
      </c>
      <c r="S158" s="122" t="n">
        <v>603</v>
      </c>
      <c r="T158" s="36" t="n">
        <v>200</v>
      </c>
    </row>
    <row r="159" customFormat="false" ht="15" hidden="false" customHeight="false" outlineLevel="0" collapsed="false">
      <c r="A159" s="8" t="n">
        <v>45072</v>
      </c>
      <c r="B159" s="8" t="s">
        <v>69</v>
      </c>
      <c r="C159" s="8" t="s">
        <v>31</v>
      </c>
      <c r="D159" s="8" t="s">
        <v>307</v>
      </c>
      <c r="E159" s="8" t="s">
        <v>26</v>
      </c>
      <c r="F159" s="12" t="n">
        <v>8028544651</v>
      </c>
      <c r="G159" s="36" t="n">
        <v>250</v>
      </c>
      <c r="H159" s="144" t="s">
        <v>312</v>
      </c>
      <c r="I159" s="36" t="n">
        <f aca="false">IF(G159=175,150,IF(G159=250,200,0))</f>
        <v>200</v>
      </c>
      <c r="J159" s="127"/>
      <c r="L159" s="8" t="n">
        <v>45093</v>
      </c>
      <c r="M159" s="8" t="s">
        <v>34</v>
      </c>
      <c r="N159" s="8" t="s">
        <v>58</v>
      </c>
      <c r="O159" s="8" t="s">
        <v>308</v>
      </c>
      <c r="P159" s="8" t="s">
        <v>26</v>
      </c>
      <c r="Q159" s="105" t="n">
        <v>8028619129</v>
      </c>
      <c r="R159" s="146" t="n">
        <v>175</v>
      </c>
      <c r="S159" s="122" t="n">
        <v>603</v>
      </c>
      <c r="T159" s="36" t="n">
        <v>150</v>
      </c>
    </row>
    <row r="160" customFormat="false" ht="15" hidden="false" customHeight="false" outlineLevel="0" collapsed="false">
      <c r="A160" s="8" t="n">
        <v>45072</v>
      </c>
      <c r="B160" s="12" t="s">
        <v>32</v>
      </c>
      <c r="C160" s="12" t="s">
        <v>33</v>
      </c>
      <c r="D160" s="12" t="s">
        <v>307</v>
      </c>
      <c r="E160" s="12" t="s">
        <v>26</v>
      </c>
      <c r="F160" s="12" t="n">
        <v>8028544655</v>
      </c>
      <c r="G160" s="36" t="n">
        <v>175</v>
      </c>
      <c r="H160" s="144" t="s">
        <v>312</v>
      </c>
      <c r="I160" s="36" t="n">
        <f aca="false">IF(G160=175,150,IF(G160=250,200,0))</f>
        <v>150</v>
      </c>
      <c r="J160" s="127"/>
      <c r="L160" s="8" t="n">
        <v>45096</v>
      </c>
      <c r="M160" s="12" t="s">
        <v>34</v>
      </c>
      <c r="N160" s="12" t="s">
        <v>58</v>
      </c>
      <c r="O160" s="12" t="s">
        <v>308</v>
      </c>
      <c r="P160" s="12" t="s">
        <v>26</v>
      </c>
      <c r="Q160" s="105" t="n">
        <v>8028624997</v>
      </c>
      <c r="R160" s="146" t="n">
        <v>250</v>
      </c>
      <c r="S160" s="122" t="n">
        <v>603</v>
      </c>
      <c r="T160" s="36" t="n">
        <v>200</v>
      </c>
    </row>
    <row r="161" customFormat="false" ht="15" hidden="false" customHeight="false" outlineLevel="0" collapsed="false">
      <c r="A161" s="8" t="n">
        <v>45072</v>
      </c>
      <c r="B161" s="12" t="s">
        <v>270</v>
      </c>
      <c r="C161" s="12" t="s">
        <v>38</v>
      </c>
      <c r="D161" s="12" t="s">
        <v>307</v>
      </c>
      <c r="E161" s="12" t="s">
        <v>26</v>
      </c>
      <c r="F161" s="12" t="n">
        <v>8028544657</v>
      </c>
      <c r="G161" s="36" t="n">
        <v>175</v>
      </c>
      <c r="H161" s="144" t="s">
        <v>312</v>
      </c>
      <c r="I161" s="36" t="n">
        <f aca="false">IF(G161=175,150,IF(G161=250,200,0))</f>
        <v>150</v>
      </c>
      <c r="J161" s="127"/>
      <c r="L161" s="8" t="n">
        <v>45096</v>
      </c>
      <c r="M161" s="12" t="s">
        <v>30</v>
      </c>
      <c r="N161" s="12" t="s">
        <v>31</v>
      </c>
      <c r="O161" s="12" t="s">
        <v>308</v>
      </c>
      <c r="P161" s="12" t="s">
        <v>26</v>
      </c>
      <c r="Q161" s="105" t="n">
        <v>8028624961</v>
      </c>
      <c r="R161" s="146" t="n">
        <v>250</v>
      </c>
      <c r="S161" s="122" t="n">
        <v>603</v>
      </c>
      <c r="T161" s="36" t="n">
        <v>200</v>
      </c>
    </row>
    <row r="162" customFormat="false" ht="15" hidden="false" customHeight="false" outlineLevel="0" collapsed="false">
      <c r="A162" s="8" t="n">
        <v>45075</v>
      </c>
      <c r="B162" s="12" t="s">
        <v>69</v>
      </c>
      <c r="C162" s="12" t="s">
        <v>31</v>
      </c>
      <c r="D162" s="12" t="s">
        <v>307</v>
      </c>
      <c r="E162" s="12" t="s">
        <v>26</v>
      </c>
      <c r="F162" s="12" t="n">
        <v>8028551056</v>
      </c>
      <c r="G162" s="36" t="n">
        <v>250</v>
      </c>
      <c r="H162" s="144" t="s">
        <v>312</v>
      </c>
      <c r="I162" s="36" t="n">
        <f aca="false">IF(G162=175,150,IF(G162=250,200,0))</f>
        <v>200</v>
      </c>
      <c r="J162" s="127"/>
      <c r="L162" s="8" t="n">
        <v>45096</v>
      </c>
      <c r="M162" s="12" t="s">
        <v>32</v>
      </c>
      <c r="N162" s="12" t="s">
        <v>33</v>
      </c>
      <c r="O162" s="12" t="s">
        <v>308</v>
      </c>
      <c r="P162" s="12" t="s">
        <v>26</v>
      </c>
      <c r="Q162" s="105" t="n">
        <v>8028624940</v>
      </c>
      <c r="R162" s="146" t="n">
        <v>250</v>
      </c>
      <c r="S162" s="122" t="n">
        <v>603</v>
      </c>
      <c r="T162" s="36" t="n">
        <v>200</v>
      </c>
    </row>
    <row r="163" customFormat="false" ht="15" hidden="false" customHeight="false" outlineLevel="0" collapsed="false">
      <c r="A163" s="8" t="n">
        <v>45075</v>
      </c>
      <c r="B163" s="12" t="s">
        <v>34</v>
      </c>
      <c r="C163" s="12" t="s">
        <v>311</v>
      </c>
      <c r="D163" s="12" t="s">
        <v>307</v>
      </c>
      <c r="E163" s="12" t="s">
        <v>26</v>
      </c>
      <c r="F163" s="12" t="n">
        <v>8028551066</v>
      </c>
      <c r="G163" s="36" t="n">
        <v>250</v>
      </c>
      <c r="H163" s="144" t="s">
        <v>312</v>
      </c>
      <c r="I163" s="36" t="n">
        <f aca="false">IF(G163=175,150,IF(G163=250,200,0))</f>
        <v>200</v>
      </c>
      <c r="J163" s="127"/>
      <c r="L163" s="8" t="n">
        <v>45097</v>
      </c>
      <c r="M163" s="12" t="s">
        <v>32</v>
      </c>
      <c r="N163" s="12" t="s">
        <v>41</v>
      </c>
      <c r="O163" s="12" t="s">
        <v>308</v>
      </c>
      <c r="P163" s="12" t="s">
        <v>309</v>
      </c>
      <c r="Q163" s="105" t="n">
        <v>8028626200</v>
      </c>
      <c r="R163" s="146" t="n">
        <v>175</v>
      </c>
      <c r="S163" s="122" t="n">
        <v>603</v>
      </c>
      <c r="T163" s="36" t="n">
        <v>140</v>
      </c>
      <c r="U163" s="0" t="s">
        <v>314</v>
      </c>
    </row>
    <row r="164" customFormat="false" ht="15" hidden="false" customHeight="false" outlineLevel="0" collapsed="false">
      <c r="A164" s="8" t="n">
        <v>45075</v>
      </c>
      <c r="B164" s="12" t="s">
        <v>32</v>
      </c>
      <c r="C164" s="12" t="s">
        <v>33</v>
      </c>
      <c r="D164" s="12" t="s">
        <v>307</v>
      </c>
      <c r="E164" s="12" t="s">
        <v>26</v>
      </c>
      <c r="F164" s="12" t="n">
        <v>8028551272</v>
      </c>
      <c r="G164" s="36" t="n">
        <v>250</v>
      </c>
      <c r="H164" s="144" t="s">
        <v>312</v>
      </c>
      <c r="I164" s="36" t="n">
        <f aca="false">IF(G164=175,150,IF(G164=250,200,0))</f>
        <v>200</v>
      </c>
      <c r="J164" s="127"/>
      <c r="L164" s="8" t="n">
        <v>45097</v>
      </c>
      <c r="M164" s="12" t="s">
        <v>71</v>
      </c>
      <c r="N164" s="12" t="s">
        <v>55</v>
      </c>
      <c r="O164" s="12" t="s">
        <v>308</v>
      </c>
      <c r="P164" s="12" t="s">
        <v>91</v>
      </c>
      <c r="Q164" s="105" t="n">
        <v>8028626282</v>
      </c>
      <c r="R164" s="146" t="n">
        <v>175</v>
      </c>
      <c r="S164" s="122" t="n">
        <v>603</v>
      </c>
      <c r="T164" s="36" t="n">
        <v>150</v>
      </c>
    </row>
    <row r="165" customFormat="false" ht="15" hidden="false" customHeight="false" outlineLevel="0" collapsed="false">
      <c r="A165" s="8" t="n">
        <v>45075</v>
      </c>
      <c r="B165" s="12" t="s">
        <v>270</v>
      </c>
      <c r="C165" s="12" t="s">
        <v>38</v>
      </c>
      <c r="D165" s="12" t="s">
        <v>307</v>
      </c>
      <c r="E165" s="12" t="s">
        <v>26</v>
      </c>
      <c r="F165" s="12" t="n">
        <v>8028551168</v>
      </c>
      <c r="G165" s="36" t="n">
        <v>175</v>
      </c>
      <c r="H165" s="144" t="s">
        <v>312</v>
      </c>
      <c r="I165" s="36" t="n">
        <f aca="false">IF(G165=175,150,IF(G165=250,200,0))</f>
        <v>150</v>
      </c>
      <c r="J165" s="127"/>
      <c r="L165" s="8" t="n">
        <v>45097</v>
      </c>
      <c r="M165" s="12" t="s">
        <v>270</v>
      </c>
      <c r="N165" s="12" t="s">
        <v>38</v>
      </c>
      <c r="O165" s="12" t="s">
        <v>308</v>
      </c>
      <c r="P165" s="12" t="s">
        <v>105</v>
      </c>
      <c r="Q165" s="105" t="n">
        <v>8028626279</v>
      </c>
      <c r="R165" s="146" t="n">
        <v>175</v>
      </c>
      <c r="S165" s="122" t="n">
        <v>603</v>
      </c>
      <c r="T165" s="36" t="n">
        <v>150</v>
      </c>
    </row>
    <row r="166" customFormat="false" ht="15" hidden="false" customHeight="false" outlineLevel="0" collapsed="false">
      <c r="A166" s="8" t="n">
        <v>45075</v>
      </c>
      <c r="B166" s="12" t="s">
        <v>71</v>
      </c>
      <c r="C166" s="12" t="s">
        <v>55</v>
      </c>
      <c r="D166" s="12" t="s">
        <v>307</v>
      </c>
      <c r="E166" s="12" t="s">
        <v>26</v>
      </c>
      <c r="F166" s="12" t="n">
        <v>8028551265</v>
      </c>
      <c r="G166" s="36" t="n">
        <v>175</v>
      </c>
      <c r="H166" s="144" t="s">
        <v>312</v>
      </c>
      <c r="I166" s="36" t="n">
        <f aca="false">IF(G166=175,150,IF(G166=250,200,0))</f>
        <v>150</v>
      </c>
      <c r="J166" s="127"/>
      <c r="L166" s="8" t="n">
        <v>45098</v>
      </c>
      <c r="M166" s="12" t="s">
        <v>30</v>
      </c>
      <c r="N166" s="12" t="s">
        <v>31</v>
      </c>
      <c r="O166" s="12" t="s">
        <v>308</v>
      </c>
      <c r="P166" s="12" t="s">
        <v>26</v>
      </c>
      <c r="Q166" s="105" t="n">
        <v>8028635020</v>
      </c>
      <c r="R166" s="146" t="n">
        <v>250</v>
      </c>
      <c r="S166" s="122" t="n">
        <v>603</v>
      </c>
      <c r="T166" s="36" t="n">
        <v>200</v>
      </c>
    </row>
    <row r="167" customFormat="false" ht="15" hidden="false" customHeight="false" outlineLevel="0" collapsed="false">
      <c r="A167" s="8" t="n">
        <v>45077</v>
      </c>
      <c r="B167" s="12" t="s">
        <v>34</v>
      </c>
      <c r="C167" s="12" t="s">
        <v>58</v>
      </c>
      <c r="D167" s="12" t="s">
        <v>307</v>
      </c>
      <c r="E167" s="12" t="s">
        <v>26</v>
      </c>
      <c r="F167" s="12" t="n">
        <v>8028561655</v>
      </c>
      <c r="G167" s="36" t="n">
        <v>250</v>
      </c>
      <c r="H167" s="147" t="s">
        <v>315</v>
      </c>
      <c r="I167" s="36" t="n">
        <f aca="false">IF(G167=175,150,IF(G167=250,200,0))</f>
        <v>200</v>
      </c>
      <c r="J167" s="127"/>
      <c r="L167" s="8" t="n">
        <v>45098</v>
      </c>
      <c r="M167" s="12" t="s">
        <v>32</v>
      </c>
      <c r="N167" s="12" t="s">
        <v>41</v>
      </c>
      <c r="O167" s="12" t="s">
        <v>308</v>
      </c>
      <c r="P167" s="12" t="s">
        <v>26</v>
      </c>
      <c r="Q167" s="105" t="n">
        <v>8028632738</v>
      </c>
      <c r="R167" s="146" t="n">
        <v>175</v>
      </c>
      <c r="S167" s="122" t="n">
        <v>603</v>
      </c>
      <c r="T167" s="36" t="n">
        <v>150</v>
      </c>
    </row>
    <row r="168" customFormat="false" ht="15" hidden="false" customHeight="false" outlineLevel="0" collapsed="false">
      <c r="A168" s="8" t="n">
        <v>45077</v>
      </c>
      <c r="B168" s="12" t="s">
        <v>69</v>
      </c>
      <c r="C168" s="12" t="s">
        <v>31</v>
      </c>
      <c r="D168" s="12" t="s">
        <v>307</v>
      </c>
      <c r="E168" s="12" t="s">
        <v>26</v>
      </c>
      <c r="F168" s="12" t="n">
        <v>8028562944</v>
      </c>
      <c r="G168" s="36" t="n">
        <v>250</v>
      </c>
      <c r="H168" s="147" t="s">
        <v>315</v>
      </c>
      <c r="I168" s="36" t="n">
        <f aca="false">IF(G168=175,150,IF(G168=250,200,0))</f>
        <v>200</v>
      </c>
      <c r="J168" s="127"/>
      <c r="L168" s="8" t="n">
        <v>45098</v>
      </c>
      <c r="M168" s="12" t="s">
        <v>111</v>
      </c>
      <c r="N168" s="12" t="s">
        <v>58</v>
      </c>
      <c r="O168" s="12" t="s">
        <v>308</v>
      </c>
      <c r="P168" s="12" t="s">
        <v>26</v>
      </c>
      <c r="Q168" s="105" t="n">
        <v>8028635002</v>
      </c>
      <c r="R168" s="146" t="n">
        <v>250</v>
      </c>
      <c r="S168" s="122" t="n">
        <v>603</v>
      </c>
      <c r="T168" s="36" t="n">
        <v>200</v>
      </c>
      <c r="V168" s="30"/>
      <c r="W168" s="30"/>
      <c r="X168" s="30"/>
      <c r="Y168" s="30"/>
      <c r="Z168" s="30"/>
      <c r="AA168" s="30"/>
      <c r="AB168" s="30"/>
      <c r="AC168" s="30"/>
      <c r="AD168" s="30"/>
    </row>
    <row r="169" customFormat="false" ht="15" hidden="false" customHeight="false" outlineLevel="0" collapsed="false">
      <c r="A169" s="8"/>
      <c r="B169" s="12"/>
      <c r="C169" s="12"/>
      <c r="D169" s="12"/>
      <c r="E169" s="12"/>
      <c r="F169" s="12"/>
      <c r="G169" s="36"/>
      <c r="H169" s="143"/>
      <c r="I169" s="36" t="n">
        <f aca="false">IF(G169=175,150,IF(G169=250,200,0))</f>
        <v>0</v>
      </c>
      <c r="J169" s="127"/>
      <c r="L169" s="8" t="n">
        <v>45100</v>
      </c>
      <c r="M169" s="12" t="s">
        <v>111</v>
      </c>
      <c r="N169" s="12" t="s">
        <v>58</v>
      </c>
      <c r="O169" s="12" t="s">
        <v>308</v>
      </c>
      <c r="P169" s="12" t="s">
        <v>26</v>
      </c>
      <c r="Q169" s="148" t="n">
        <v>8028645919</v>
      </c>
      <c r="R169" s="36" t="n">
        <v>250</v>
      </c>
      <c r="S169" s="122" t="n">
        <v>611</v>
      </c>
      <c r="T169" s="36" t="n">
        <f aca="false">IF(R169=250,200,IF(R169=175,150,0))</f>
        <v>200</v>
      </c>
      <c r="V169" s="1"/>
      <c r="AA169" s="149"/>
      <c r="AB169" s="67"/>
      <c r="AC169" s="141"/>
      <c r="AD169" s="67"/>
    </row>
    <row r="170" customFormat="false" ht="15" hidden="false" customHeight="false" outlineLevel="0" collapsed="false">
      <c r="A170" s="8"/>
      <c r="B170" s="12"/>
      <c r="C170" s="12"/>
      <c r="D170" s="12"/>
      <c r="E170" s="12"/>
      <c r="F170" s="12"/>
      <c r="G170" s="36"/>
      <c r="H170" s="143"/>
      <c r="I170" s="36" t="n">
        <f aca="false">IF(G170=175,150,IF(G170=250,200,0))</f>
        <v>0</v>
      </c>
      <c r="J170" s="127"/>
      <c r="L170" s="8" t="n">
        <v>45100</v>
      </c>
      <c r="M170" s="12" t="s">
        <v>30</v>
      </c>
      <c r="N170" s="12" t="s">
        <v>31</v>
      </c>
      <c r="O170" s="12" t="s">
        <v>308</v>
      </c>
      <c r="P170" s="12" t="s">
        <v>26</v>
      </c>
      <c r="Q170" s="90" t="n">
        <v>8028645929</v>
      </c>
      <c r="R170" s="36" t="n">
        <v>250</v>
      </c>
      <c r="S170" s="122" t="n">
        <v>611</v>
      </c>
      <c r="T170" s="36" t="n">
        <f aca="false">IF(R170=250,200,IF(R170=175,150,0))</f>
        <v>200</v>
      </c>
      <c r="V170" s="1"/>
      <c r="AA170" s="149"/>
      <c r="AB170" s="67"/>
      <c r="AC170" s="141"/>
      <c r="AD170" s="67"/>
    </row>
    <row r="171" customFormat="false" ht="15" hidden="false" customHeight="false" outlineLevel="0" collapsed="false">
      <c r="A171" s="8"/>
      <c r="B171" s="12"/>
      <c r="C171" s="12"/>
      <c r="D171" s="12"/>
      <c r="E171" s="12"/>
      <c r="F171" s="12"/>
      <c r="G171" s="36"/>
      <c r="H171" s="143"/>
      <c r="I171" s="36" t="n">
        <f aca="false">IF(G171=175,150,IF(G171=250,200,0))</f>
        <v>0</v>
      </c>
      <c r="J171" s="127"/>
      <c r="L171" s="8" t="n">
        <v>45100</v>
      </c>
      <c r="M171" s="12" t="s">
        <v>32</v>
      </c>
      <c r="N171" s="12" t="s">
        <v>33</v>
      </c>
      <c r="O171" s="12" t="s">
        <v>308</v>
      </c>
      <c r="P171" s="12" t="s">
        <v>26</v>
      </c>
      <c r="Q171" s="90" t="n">
        <v>8028645935</v>
      </c>
      <c r="R171" s="36" t="n">
        <v>175</v>
      </c>
      <c r="S171" s="122" t="n">
        <v>611</v>
      </c>
      <c r="T171" s="36" t="n">
        <f aca="false">IF(R171=250,200,IF(R171=175,150,0))</f>
        <v>150</v>
      </c>
      <c r="V171" s="1"/>
      <c r="AA171" s="149"/>
      <c r="AB171" s="67"/>
      <c r="AC171" s="141"/>
      <c r="AD171" s="67"/>
    </row>
    <row r="172" customFormat="false" ht="15" hidden="false" customHeight="false" outlineLevel="0" collapsed="false">
      <c r="A172" s="8"/>
      <c r="B172" s="12"/>
      <c r="C172" s="12"/>
      <c r="D172" s="12"/>
      <c r="E172" s="12"/>
      <c r="F172" s="12"/>
      <c r="G172" s="36"/>
      <c r="H172" s="143"/>
      <c r="I172" s="36" t="n">
        <f aca="false">IF(G172=175,150,IF(G172=250,200,0))</f>
        <v>0</v>
      </c>
      <c r="J172" s="127"/>
      <c r="L172" s="8" t="n">
        <v>45100</v>
      </c>
      <c r="M172" s="12" t="s">
        <v>270</v>
      </c>
      <c r="N172" s="12" t="s">
        <v>38</v>
      </c>
      <c r="O172" s="12" t="s">
        <v>308</v>
      </c>
      <c r="P172" s="12" t="s">
        <v>26</v>
      </c>
      <c r="Q172" s="90" t="n">
        <v>8028645952</v>
      </c>
      <c r="R172" s="36" t="n">
        <v>175</v>
      </c>
      <c r="S172" s="122" t="n">
        <v>611</v>
      </c>
      <c r="T172" s="36" t="n">
        <f aca="false">IF(R172=250,200,IF(R172=175,150,0))</f>
        <v>150</v>
      </c>
      <c r="V172" s="1"/>
      <c r="AA172" s="149"/>
      <c r="AB172" s="67"/>
      <c r="AC172" s="141"/>
      <c r="AD172" s="67"/>
    </row>
    <row r="173" customFormat="false" ht="15" hidden="false" customHeight="false" outlineLevel="0" collapsed="false">
      <c r="A173" s="8"/>
      <c r="B173" s="12"/>
      <c r="C173" s="12"/>
      <c r="D173" s="12"/>
      <c r="E173" s="12"/>
      <c r="F173" s="12"/>
      <c r="G173" s="36"/>
      <c r="H173" s="143"/>
      <c r="I173" s="36" t="n">
        <f aca="false">IF(G173=175,150,IF(G173=250,200,0))</f>
        <v>0</v>
      </c>
      <c r="J173" s="127"/>
      <c r="L173" s="8" t="n">
        <v>45103</v>
      </c>
      <c r="M173" s="12" t="s">
        <v>30</v>
      </c>
      <c r="N173" s="12" t="s">
        <v>31</v>
      </c>
      <c r="O173" s="12" t="s">
        <v>308</v>
      </c>
      <c r="P173" s="12" t="s">
        <v>26</v>
      </c>
      <c r="Q173" s="148" t="n">
        <v>8028652070</v>
      </c>
      <c r="R173" s="36" t="n">
        <v>250</v>
      </c>
      <c r="S173" s="122" t="n">
        <v>611</v>
      </c>
      <c r="T173" s="36" t="n">
        <f aca="false">IF(R173=250,200,IF(R173=175,150,0))</f>
        <v>200</v>
      </c>
      <c r="V173" s="1"/>
      <c r="AA173" s="149"/>
      <c r="AB173" s="67"/>
      <c r="AC173" s="141"/>
      <c r="AD173" s="67"/>
    </row>
    <row r="174" customFormat="false" ht="15" hidden="false" customHeight="false" outlineLevel="0" collapsed="false">
      <c r="A174" s="8"/>
      <c r="B174" s="12"/>
      <c r="C174" s="12"/>
      <c r="D174" s="12"/>
      <c r="E174" s="12"/>
      <c r="F174" s="12"/>
      <c r="G174" s="36"/>
      <c r="H174" s="143"/>
      <c r="I174" s="36" t="n">
        <f aca="false">IF(G174=175,150,IF(G174=250,200,0))</f>
        <v>0</v>
      </c>
      <c r="J174" s="127"/>
      <c r="L174" s="8" t="n">
        <v>45103</v>
      </c>
      <c r="M174" s="12" t="s">
        <v>32</v>
      </c>
      <c r="N174" s="12" t="s">
        <v>33</v>
      </c>
      <c r="O174" s="12" t="s">
        <v>308</v>
      </c>
      <c r="P174" s="12" t="s">
        <v>26</v>
      </c>
      <c r="Q174" s="148" t="n">
        <v>8028652089</v>
      </c>
      <c r="R174" s="36" t="n">
        <v>175</v>
      </c>
      <c r="S174" s="122" t="n">
        <v>611</v>
      </c>
      <c r="T174" s="36" t="n">
        <f aca="false">IF(R174=250,200,IF(R174=175,150,0))</f>
        <v>150</v>
      </c>
      <c r="V174" s="1"/>
      <c r="AA174" s="149"/>
      <c r="AB174" s="67"/>
      <c r="AC174" s="141"/>
      <c r="AD174" s="67"/>
    </row>
    <row r="175" customFormat="false" ht="15" hidden="false" customHeight="false" outlineLevel="0" collapsed="false">
      <c r="A175" s="8"/>
      <c r="B175" s="12"/>
      <c r="C175" s="12"/>
      <c r="D175" s="12"/>
      <c r="E175" s="12"/>
      <c r="F175" s="12"/>
      <c r="G175" s="36"/>
      <c r="H175" s="143"/>
      <c r="I175" s="36" t="n">
        <f aca="false">IF(G175=175,150,IF(G175=250,200,0))</f>
        <v>0</v>
      </c>
      <c r="J175" s="127"/>
      <c r="L175" s="8" t="n">
        <v>45103</v>
      </c>
      <c r="M175" s="12" t="s">
        <v>71</v>
      </c>
      <c r="N175" s="12" t="s">
        <v>55</v>
      </c>
      <c r="O175" s="12" t="s">
        <v>308</v>
      </c>
      <c r="P175" s="12" t="s">
        <v>26</v>
      </c>
      <c r="Q175" s="148" t="n">
        <v>8028652080</v>
      </c>
      <c r="R175" s="36" t="n">
        <v>250</v>
      </c>
      <c r="S175" s="122" t="n">
        <v>611</v>
      </c>
      <c r="T175" s="36" t="n">
        <f aca="false">IF(R175=250,200,IF(R175=175,150,0))</f>
        <v>200</v>
      </c>
      <c r="V175" s="1"/>
      <c r="AA175" s="149"/>
      <c r="AB175" s="67"/>
      <c r="AC175" s="141"/>
      <c r="AD175" s="67"/>
    </row>
    <row r="176" customFormat="false" ht="15" hidden="false" customHeight="false" outlineLevel="0" collapsed="false">
      <c r="A176" s="8"/>
      <c r="B176" s="12"/>
      <c r="C176" s="12"/>
      <c r="D176" s="12"/>
      <c r="E176" s="12"/>
      <c r="F176" s="12"/>
      <c r="G176" s="36"/>
      <c r="H176" s="143"/>
      <c r="I176" s="36" t="n">
        <f aca="false">IF(G176=175,150,IF(G176=250,200,0))</f>
        <v>0</v>
      </c>
      <c r="J176" s="127"/>
      <c r="L176" s="8" t="n">
        <v>45103</v>
      </c>
      <c r="M176" s="12" t="s">
        <v>270</v>
      </c>
      <c r="N176" s="12" t="s">
        <v>38</v>
      </c>
      <c r="O176" s="12" t="s">
        <v>308</v>
      </c>
      <c r="P176" s="12" t="s">
        <v>26</v>
      </c>
      <c r="Q176" s="148" t="n">
        <v>8028652134</v>
      </c>
      <c r="R176" s="36" t="n">
        <v>175</v>
      </c>
      <c r="S176" s="122" t="n">
        <v>611</v>
      </c>
      <c r="T176" s="36" t="n">
        <f aca="false">IF(R176=250,200,IF(R176=175,150,0))</f>
        <v>150</v>
      </c>
      <c r="V176" s="1"/>
      <c r="AA176" s="149"/>
      <c r="AB176" s="67"/>
      <c r="AC176" s="141"/>
      <c r="AD176" s="67"/>
    </row>
    <row r="177" customFormat="false" ht="15" hidden="false" customHeight="false" outlineLevel="0" collapsed="false">
      <c r="A177" s="8"/>
      <c r="B177" s="12"/>
      <c r="C177" s="12"/>
      <c r="D177" s="12"/>
      <c r="E177" s="12"/>
      <c r="F177" s="12"/>
      <c r="G177" s="36"/>
      <c r="H177" s="143"/>
      <c r="I177" s="36" t="n">
        <f aca="false">IF(G177=175,150,IF(G177=250,200,0))</f>
        <v>0</v>
      </c>
      <c r="J177" s="127"/>
      <c r="L177" s="8" t="n">
        <v>45104</v>
      </c>
      <c r="M177" s="12" t="s">
        <v>270</v>
      </c>
      <c r="N177" s="12" t="s">
        <v>38</v>
      </c>
      <c r="O177" s="12" t="s">
        <v>308</v>
      </c>
      <c r="P177" s="12" t="s">
        <v>91</v>
      </c>
      <c r="Q177" s="40" t="n">
        <v>8028652599</v>
      </c>
      <c r="R177" s="150" t="n">
        <v>175</v>
      </c>
      <c r="S177" s="122" t="n">
        <v>621</v>
      </c>
      <c r="T177" s="36" t="n">
        <v>140</v>
      </c>
      <c r="U177" s="151" t="s">
        <v>316</v>
      </c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12"/>
      <c r="G178" s="36"/>
      <c r="H178" s="143"/>
      <c r="I178" s="36" t="n">
        <f aca="false">IF(G178=175,150,IF(G178=250,200,0))</f>
        <v>0</v>
      </c>
      <c r="J178" s="127"/>
      <c r="L178" s="8" t="n">
        <v>45105</v>
      </c>
      <c r="M178" s="8" t="s">
        <v>71</v>
      </c>
      <c r="N178" s="8" t="s">
        <v>47</v>
      </c>
      <c r="O178" s="8" t="s">
        <v>308</v>
      </c>
      <c r="P178" s="8" t="s">
        <v>26</v>
      </c>
      <c r="Q178" s="40" t="n">
        <v>8028662916</v>
      </c>
      <c r="R178" s="150" t="n">
        <v>250</v>
      </c>
      <c r="S178" s="122" t="n">
        <v>621</v>
      </c>
      <c r="T178" s="36" t="n">
        <f aca="false">IF(R178=250,200,IF(R178=175,150,0))</f>
        <v>200</v>
      </c>
    </row>
    <row r="179" customFormat="false" ht="15" hidden="false" customHeight="false" outlineLevel="0" collapsed="false">
      <c r="A179" s="8"/>
      <c r="B179" s="12"/>
      <c r="C179" s="12"/>
      <c r="D179" s="12"/>
      <c r="E179" s="12"/>
      <c r="F179" s="12"/>
      <c r="G179" s="36"/>
      <c r="H179" s="36"/>
      <c r="I179" s="36" t="n">
        <f aca="false">IF(G179=175,150,IF(G179=250,200,0))</f>
        <v>0</v>
      </c>
      <c r="J179" s="127"/>
      <c r="L179" s="8" t="n">
        <v>45107</v>
      </c>
      <c r="M179" s="12" t="s">
        <v>30</v>
      </c>
      <c r="N179" s="12" t="s">
        <v>31</v>
      </c>
      <c r="O179" s="12" t="s">
        <v>308</v>
      </c>
      <c r="P179" s="12" t="s">
        <v>26</v>
      </c>
      <c r="Q179" s="40" t="n">
        <v>8028674203</v>
      </c>
      <c r="R179" s="150" t="n">
        <v>250</v>
      </c>
      <c r="S179" s="122" t="n">
        <v>621</v>
      </c>
      <c r="T179" s="36" t="n">
        <f aca="false">IF(R179=250,200,IF(R179=175,150,0))</f>
        <v>200</v>
      </c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12"/>
      <c r="G180" s="36"/>
      <c r="H180" s="36"/>
      <c r="I180" s="36" t="n">
        <f aca="false">IF(G180=175,150,IF(G180=250,200,0))</f>
        <v>0</v>
      </c>
      <c r="J180" s="127"/>
      <c r="L180" s="8" t="n">
        <v>45107</v>
      </c>
      <c r="M180" s="8" t="s">
        <v>71</v>
      </c>
      <c r="N180" s="8" t="s">
        <v>47</v>
      </c>
      <c r="O180" s="8" t="s">
        <v>308</v>
      </c>
      <c r="P180" s="8" t="s">
        <v>26</v>
      </c>
      <c r="Q180" s="40" t="n">
        <v>8028674184</v>
      </c>
      <c r="R180" s="150" t="n">
        <v>250</v>
      </c>
      <c r="S180" s="122" t="n">
        <v>621</v>
      </c>
      <c r="T180" s="36" t="n">
        <f aca="false">IF(R180=250,200,IF(R180=175,150,0))</f>
        <v>200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36"/>
      <c r="H181" s="36"/>
      <c r="I181" s="36" t="n">
        <f aca="false">IF(G181=175,150,IF(G181=250,200,0))</f>
        <v>0</v>
      </c>
      <c r="J181" s="127"/>
      <c r="L181" s="8"/>
      <c r="M181" s="12"/>
      <c r="N181" s="12"/>
      <c r="O181" s="12"/>
      <c r="P181" s="12"/>
      <c r="Q181" s="12"/>
      <c r="R181" s="36"/>
      <c r="S181" s="36"/>
      <c r="T181" s="36"/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36"/>
      <c r="H182" s="36"/>
      <c r="I182" s="36" t="n">
        <f aca="false">IF(G182=175,150,IF(G182=250,200,0))</f>
        <v>0</v>
      </c>
      <c r="J182" s="127"/>
      <c r="L182" s="8"/>
      <c r="M182" s="12"/>
      <c r="N182" s="12"/>
      <c r="O182" s="12"/>
      <c r="P182" s="12"/>
      <c r="Q182" s="12"/>
      <c r="R182" s="36"/>
      <c r="S182" s="36"/>
      <c r="T182" s="36"/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36"/>
      <c r="H183" s="36"/>
      <c r="I183" s="36" t="n">
        <f aca="false">IF(G183=175,150,IF(G183=250,200,0))</f>
        <v>0</v>
      </c>
      <c r="J183" s="127"/>
      <c r="L183" s="8"/>
      <c r="M183" s="12"/>
      <c r="N183" s="12"/>
      <c r="O183" s="12"/>
      <c r="P183" s="12"/>
      <c r="Q183" s="12"/>
      <c r="R183" s="36"/>
      <c r="S183" s="36"/>
      <c r="T183" s="36"/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36"/>
      <c r="H184" s="36"/>
      <c r="I184" s="36" t="n">
        <f aca="false">IF(G184=175,150,IF(G184=250,200,0))</f>
        <v>0</v>
      </c>
      <c r="J184" s="127"/>
      <c r="L184" s="8"/>
      <c r="M184" s="12"/>
      <c r="N184" s="12"/>
      <c r="O184" s="12"/>
      <c r="P184" s="12"/>
      <c r="Q184" s="12"/>
      <c r="R184" s="36"/>
      <c r="S184" s="36"/>
      <c r="T184" s="36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36"/>
      <c r="H185" s="36"/>
      <c r="I185" s="36" t="n">
        <f aca="false">IF(G185=175,150,IF(G185=250,200,0))</f>
        <v>0</v>
      </c>
      <c r="J185" s="127"/>
      <c r="L185" s="8"/>
      <c r="M185" s="12"/>
      <c r="N185" s="12"/>
      <c r="O185" s="12"/>
      <c r="P185" s="12"/>
      <c r="Q185" s="12"/>
      <c r="R185" s="36"/>
      <c r="S185" s="36"/>
      <c r="T185" s="36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36"/>
      <c r="H186" s="36"/>
      <c r="I186" s="36" t="n">
        <f aca="false">IF(G186=175,150,IF(G186=250,200,0))</f>
        <v>0</v>
      </c>
      <c r="J186" s="127"/>
      <c r="L186" s="8"/>
      <c r="M186" s="12"/>
      <c r="N186" s="12"/>
      <c r="O186" s="12"/>
      <c r="P186" s="12"/>
      <c r="Q186" s="12"/>
      <c r="R186" s="36"/>
      <c r="S186" s="36"/>
      <c r="T186" s="36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36"/>
      <c r="H187" s="36"/>
      <c r="I187" s="36" t="n">
        <f aca="false">IF(G187=175,150,IF(G187=250,200,0))</f>
        <v>0</v>
      </c>
      <c r="J187" s="127"/>
      <c r="L187" s="8"/>
      <c r="M187" s="12"/>
      <c r="N187" s="12"/>
      <c r="O187" s="12"/>
      <c r="P187" s="12"/>
      <c r="Q187" s="12"/>
      <c r="R187" s="36"/>
      <c r="S187" s="36"/>
      <c r="T187" s="36"/>
    </row>
    <row r="188" customFormat="false" ht="15" hidden="false" customHeight="false" outlineLevel="0" collapsed="false">
      <c r="A188" s="16"/>
      <c r="B188" s="17"/>
      <c r="C188" s="17"/>
      <c r="D188" s="17"/>
      <c r="E188" s="17"/>
      <c r="F188" s="17"/>
      <c r="G188" s="23"/>
      <c r="H188" s="23"/>
      <c r="I188" s="36" t="n">
        <f aca="false">IF(G188=175,150,IF(G188=250,200,0))</f>
        <v>0</v>
      </c>
      <c r="J188" s="67"/>
      <c r="L188" s="16"/>
      <c r="M188" s="17"/>
      <c r="N188" s="17"/>
      <c r="O188" s="17"/>
      <c r="P188" s="17"/>
      <c r="Q188" s="17"/>
      <c r="R188" s="23"/>
      <c r="S188" s="23"/>
      <c r="T188" s="23"/>
    </row>
    <row r="189" customFormat="false" ht="15" hidden="false" customHeight="false" outlineLevel="0" collapsed="false">
      <c r="A189" s="16"/>
      <c r="B189" s="17"/>
      <c r="C189" s="17"/>
      <c r="D189" s="17"/>
      <c r="E189" s="17"/>
      <c r="F189" s="17"/>
      <c r="G189" s="23"/>
      <c r="H189" s="23"/>
      <c r="I189" s="36" t="n">
        <f aca="false">IF(G189=175,150,IF(G189=250,200,0))</f>
        <v>0</v>
      </c>
      <c r="J189" s="67"/>
      <c r="L189" s="16"/>
      <c r="M189" s="17"/>
      <c r="N189" s="17"/>
      <c r="O189" s="17"/>
      <c r="P189" s="17"/>
      <c r="Q189" s="17"/>
      <c r="R189" s="23"/>
      <c r="S189" s="23"/>
      <c r="T189" s="23"/>
    </row>
    <row r="190" customFormat="false" ht="15" hidden="false" customHeight="false" outlineLevel="0" collapsed="false">
      <c r="A190" s="86"/>
      <c r="B190" s="17"/>
      <c r="C190" s="17"/>
      <c r="D190" s="17"/>
      <c r="E190" s="17"/>
      <c r="F190" s="17"/>
      <c r="G190" s="23"/>
      <c r="H190" s="23"/>
      <c r="I190" s="36" t="n">
        <f aca="false">IF(G190=175,150,IF(G190=250,200,0))</f>
        <v>0</v>
      </c>
      <c r="J190" s="67"/>
      <c r="L190" s="86"/>
      <c r="M190" s="17"/>
      <c r="N190" s="17"/>
      <c r="O190" s="17"/>
      <c r="P190" s="17"/>
      <c r="Q190" s="17"/>
      <c r="R190" s="23"/>
      <c r="S190" s="23"/>
      <c r="T190" s="23"/>
    </row>
    <row r="191" customFormat="false" ht="15" hidden="false" customHeight="false" outlineLevel="0" collapsed="false">
      <c r="A191" s="86"/>
      <c r="B191" s="17"/>
      <c r="C191" s="17"/>
      <c r="D191" s="17"/>
      <c r="E191" s="17"/>
      <c r="F191" s="17"/>
      <c r="G191" s="23"/>
      <c r="H191" s="23"/>
      <c r="I191" s="36" t="n">
        <f aca="false">IF(G191=175,150,IF(G191=250,200,0))</f>
        <v>0</v>
      </c>
      <c r="J191" s="67"/>
      <c r="L191" s="86"/>
      <c r="M191" s="17"/>
      <c r="N191" s="17"/>
      <c r="O191" s="17"/>
      <c r="P191" s="17"/>
      <c r="Q191" s="17"/>
      <c r="R191" s="23"/>
      <c r="S191" s="23"/>
      <c r="T191" s="23"/>
    </row>
    <row r="192" customFormat="false" ht="15" hidden="false" customHeight="false" outlineLevel="0" collapsed="false">
      <c r="A192" s="86"/>
      <c r="B192" s="17"/>
      <c r="C192" s="17"/>
      <c r="D192" s="17"/>
      <c r="E192" s="17"/>
      <c r="F192" s="17"/>
      <c r="G192" s="23"/>
      <c r="H192" s="23"/>
      <c r="I192" s="36" t="n">
        <f aca="false">IF(G192=175,150,IF(G192=250,200,0))</f>
        <v>0</v>
      </c>
      <c r="J192" s="67"/>
      <c r="L192" s="86"/>
      <c r="M192" s="17"/>
      <c r="N192" s="17"/>
      <c r="O192" s="17"/>
      <c r="P192" s="17"/>
      <c r="Q192" s="17"/>
      <c r="R192" s="23"/>
      <c r="S192" s="23"/>
      <c r="T192" s="23"/>
    </row>
    <row r="193" customFormat="false" ht="15" hidden="false" customHeight="false" outlineLevel="0" collapsed="false">
      <c r="A193" s="86"/>
      <c r="B193" s="17"/>
      <c r="C193" s="17"/>
      <c r="D193" s="17"/>
      <c r="E193" s="17"/>
      <c r="F193" s="17"/>
      <c r="G193" s="23"/>
      <c r="H193" s="23"/>
      <c r="I193" s="36" t="n">
        <f aca="false">IF(G193=175,150,IF(G193=250,200,0))</f>
        <v>0</v>
      </c>
      <c r="J193" s="67"/>
      <c r="L193" s="86"/>
      <c r="M193" s="17"/>
      <c r="N193" s="17"/>
      <c r="O193" s="17"/>
      <c r="P193" s="17"/>
      <c r="Q193" s="17"/>
      <c r="R193" s="23"/>
      <c r="S193" s="23"/>
      <c r="T193" s="23"/>
    </row>
    <row r="194" customFormat="false" ht="15" hidden="false" customHeight="false" outlineLevel="0" collapsed="false">
      <c r="A194" s="86"/>
      <c r="B194" s="17"/>
      <c r="C194" s="17"/>
      <c r="D194" s="17"/>
      <c r="E194" s="17"/>
      <c r="F194" s="17"/>
      <c r="G194" s="23"/>
      <c r="H194" s="23"/>
      <c r="I194" s="36" t="n">
        <f aca="false">IF(G194=175,150,IF(G194=250,200,0))</f>
        <v>0</v>
      </c>
      <c r="J194" s="67"/>
      <c r="L194" s="86"/>
      <c r="M194" s="17"/>
      <c r="N194" s="17"/>
      <c r="O194" s="17"/>
      <c r="P194" s="17"/>
      <c r="Q194" s="17"/>
      <c r="R194" s="23"/>
      <c r="S194" s="23"/>
      <c r="T194" s="23"/>
    </row>
    <row r="195" customFormat="false" ht="15" hidden="false" customHeight="false" outlineLevel="0" collapsed="false">
      <c r="A195" s="86"/>
      <c r="B195" s="17"/>
      <c r="C195" s="17"/>
      <c r="D195" s="17"/>
      <c r="E195" s="17"/>
      <c r="F195" s="17"/>
      <c r="G195" s="23"/>
      <c r="H195" s="23"/>
      <c r="I195" s="36" t="n">
        <f aca="false">IF(G195=175,150,IF(G195=250,200,0))</f>
        <v>0</v>
      </c>
      <c r="J195" s="67"/>
      <c r="L195" s="86"/>
      <c r="M195" s="17"/>
      <c r="N195" s="17"/>
      <c r="O195" s="17"/>
      <c r="P195" s="17"/>
      <c r="Q195" s="17"/>
      <c r="R195" s="23"/>
      <c r="S195" s="23"/>
      <c r="T195" s="23"/>
    </row>
    <row r="196" customFormat="false" ht="15" hidden="false" customHeight="false" outlineLevel="0" collapsed="false">
      <c r="A196" s="17"/>
      <c r="B196" s="17"/>
      <c r="C196" s="17"/>
      <c r="D196" s="17"/>
      <c r="E196" s="17"/>
      <c r="F196" s="17"/>
      <c r="G196" s="23"/>
      <c r="H196" s="23"/>
      <c r="I196" s="23"/>
      <c r="J196" s="67"/>
      <c r="L196" s="17"/>
      <c r="M196" s="17"/>
      <c r="N196" s="17"/>
      <c r="O196" s="17"/>
      <c r="P196" s="17"/>
      <c r="Q196" s="17"/>
      <c r="R196" s="23"/>
      <c r="S196" s="23"/>
      <c r="T196" s="23"/>
    </row>
    <row r="197" customFormat="false" ht="15" hidden="false" customHeight="false" outlineLevel="0" collapsed="false">
      <c r="A197" s="17"/>
      <c r="B197" s="17"/>
      <c r="C197" s="17"/>
      <c r="D197" s="17"/>
      <c r="E197" s="17"/>
      <c r="F197" s="21" t="s">
        <v>13</v>
      </c>
      <c r="G197" s="22" t="n">
        <f aca="false">SUM(G139:G196)</f>
        <v>6450</v>
      </c>
      <c r="H197" s="23"/>
      <c r="I197" s="25" t="n">
        <f aca="false">SUM(I139:I196)</f>
        <v>5300</v>
      </c>
      <c r="J197" s="65"/>
      <c r="L197" s="17"/>
      <c r="M197" s="17"/>
      <c r="N197" s="17"/>
      <c r="O197" s="17"/>
      <c r="P197" s="17"/>
      <c r="Q197" s="21" t="s">
        <v>13</v>
      </c>
      <c r="R197" s="22" t="n">
        <f aca="false">SUM(R139:R196)</f>
        <v>9225</v>
      </c>
      <c r="S197" s="23"/>
      <c r="T197" s="25" t="n">
        <f aca="false">SUM(T139:T196)</f>
        <v>7520</v>
      </c>
    </row>
    <row r="198" customFormat="false" ht="15" hidden="false" customHeight="false" outlineLevel="0" collapsed="false">
      <c r="A198" s="17"/>
      <c r="B198" s="17"/>
      <c r="C198" s="17"/>
      <c r="D198" s="17"/>
      <c r="E198" s="17"/>
      <c r="F198" s="21" t="s">
        <v>296</v>
      </c>
      <c r="G198" s="22" t="n">
        <f aca="false">G197*0.97</f>
        <v>6256.5</v>
      </c>
      <c r="H198" s="23"/>
      <c r="I198" s="23"/>
      <c r="J198" s="67"/>
      <c r="L198" s="17"/>
      <c r="M198" s="17"/>
      <c r="N198" s="17"/>
      <c r="O198" s="17"/>
      <c r="P198" s="17"/>
      <c r="Q198" s="21" t="s">
        <v>296</v>
      </c>
      <c r="R198" s="22" t="n">
        <f aca="false">R197*0.97</f>
        <v>8948.25</v>
      </c>
      <c r="S198" s="23"/>
      <c r="T198" s="23"/>
    </row>
    <row r="199" customFormat="false" ht="15" hidden="false" customHeight="false" outlineLevel="0" collapsed="false">
      <c r="A199" s="17"/>
      <c r="B199" s="17"/>
      <c r="C199" s="17"/>
      <c r="D199" s="17"/>
      <c r="E199" s="128" t="s">
        <v>17</v>
      </c>
      <c r="F199" s="128"/>
      <c r="G199" s="128"/>
      <c r="H199" s="128"/>
      <c r="I199" s="108" t="n">
        <f aca="false">G198-I197</f>
        <v>956.5</v>
      </c>
      <c r="J199" s="129"/>
      <c r="L199" s="17"/>
      <c r="M199" s="17"/>
      <c r="N199" s="17"/>
      <c r="O199" s="17"/>
      <c r="P199" s="128" t="s">
        <v>17</v>
      </c>
      <c r="Q199" s="128"/>
      <c r="R199" s="128"/>
      <c r="S199" s="128"/>
      <c r="T199" s="108" t="n">
        <f aca="false">R198-T197</f>
        <v>1428.25</v>
      </c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17"/>
      <c r="G200" s="23"/>
      <c r="H200" s="23"/>
      <c r="I200" s="23"/>
      <c r="J200" s="67"/>
      <c r="L200" s="17"/>
      <c r="M200" s="17"/>
      <c r="N200" s="17"/>
      <c r="O200" s="17"/>
      <c r="P200" s="17"/>
      <c r="Q200" s="17"/>
      <c r="R200" s="23"/>
      <c r="S200" s="23"/>
      <c r="T200" s="23"/>
    </row>
    <row r="201" customFormat="false" ht="15" hidden="false" customHeight="false" outlineLevel="0" collapsed="false">
      <c r="G201" s="67"/>
      <c r="H201" s="67"/>
    </row>
    <row r="205" customFormat="false" ht="26.25" hidden="false" customHeight="false" outlineLevel="0" collapsed="false">
      <c r="C205" s="125" t="s">
        <v>74</v>
      </c>
      <c r="D205" s="125"/>
      <c r="E205" s="125"/>
      <c r="N205" s="125" t="s">
        <v>75</v>
      </c>
      <c r="O205" s="125"/>
      <c r="P205" s="125"/>
    </row>
    <row r="206" customFormat="false" ht="15" hidden="false" customHeight="false" outlineLevel="0" collapsed="false">
      <c r="A206" s="5" t="s">
        <v>228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290</v>
      </c>
      <c r="G206" s="5" t="s">
        <v>8</v>
      </c>
      <c r="H206" s="5"/>
      <c r="I206" s="5" t="s">
        <v>292</v>
      </c>
      <c r="J206" s="126" t="s">
        <v>11</v>
      </c>
      <c r="L206" s="5" t="s">
        <v>228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290</v>
      </c>
      <c r="R206" s="5" t="s">
        <v>8</v>
      </c>
      <c r="S206" s="5" t="s">
        <v>317</v>
      </c>
      <c r="T206" s="5" t="s">
        <v>292</v>
      </c>
    </row>
    <row r="207" customFormat="false" ht="15" hidden="false" customHeight="false" outlineLevel="0" collapsed="false">
      <c r="A207" s="16" t="n">
        <v>45110</v>
      </c>
      <c r="B207" s="17" t="s">
        <v>94</v>
      </c>
      <c r="C207" s="17" t="s">
        <v>58</v>
      </c>
      <c r="D207" s="17" t="s">
        <v>307</v>
      </c>
      <c r="E207" s="17" t="s">
        <v>26</v>
      </c>
      <c r="F207" s="12" t="n">
        <v>8028678641</v>
      </c>
      <c r="G207" s="36" t="n">
        <v>250</v>
      </c>
      <c r="H207" s="23"/>
      <c r="I207" s="23" t="n">
        <v>200</v>
      </c>
      <c r="J207" s="152" t="n">
        <v>621</v>
      </c>
      <c r="L207" s="16" t="n">
        <v>45140</v>
      </c>
      <c r="M207" s="17" t="s">
        <v>30</v>
      </c>
      <c r="N207" s="17" t="s">
        <v>31</v>
      </c>
      <c r="O207" s="17" t="s">
        <v>308</v>
      </c>
      <c r="P207" s="17" t="s">
        <v>26</v>
      </c>
      <c r="Q207" s="153" t="n">
        <v>8028786775</v>
      </c>
      <c r="R207" s="154" t="n">
        <v>250</v>
      </c>
      <c r="S207" s="155" t="n">
        <v>650</v>
      </c>
      <c r="T207" s="23" t="n">
        <v>200</v>
      </c>
    </row>
    <row r="208" customFormat="false" ht="15" hidden="false" customHeight="false" outlineLevel="0" collapsed="false">
      <c r="A208" s="16" t="n">
        <v>45110</v>
      </c>
      <c r="B208" s="17" t="s">
        <v>53</v>
      </c>
      <c r="C208" s="17" t="s">
        <v>24</v>
      </c>
      <c r="D208" s="17" t="s">
        <v>307</v>
      </c>
      <c r="E208" s="17" t="s">
        <v>26</v>
      </c>
      <c r="F208" s="12" t="n">
        <v>8028678632</v>
      </c>
      <c r="G208" s="36" t="n">
        <v>250</v>
      </c>
      <c r="H208" s="23"/>
      <c r="I208" s="23" t="n">
        <v>200</v>
      </c>
      <c r="J208" s="152" t="n">
        <v>621</v>
      </c>
      <c r="L208" s="16" t="n">
        <v>45142</v>
      </c>
      <c r="M208" s="17" t="s">
        <v>32</v>
      </c>
      <c r="N208" s="17" t="s">
        <v>33</v>
      </c>
      <c r="O208" s="17" t="s">
        <v>308</v>
      </c>
      <c r="P208" s="17" t="s">
        <v>26</v>
      </c>
      <c r="Q208" s="12" t="n">
        <v>8028795313</v>
      </c>
      <c r="R208" s="23" t="n">
        <v>250</v>
      </c>
      <c r="S208" s="124" t="n">
        <v>655</v>
      </c>
      <c r="T208" s="23" t="n">
        <v>200</v>
      </c>
    </row>
    <row r="209" customFormat="false" ht="15" hidden="false" customHeight="false" outlineLevel="0" collapsed="false">
      <c r="A209" s="16" t="n">
        <v>45110</v>
      </c>
      <c r="B209" s="17" t="s">
        <v>64</v>
      </c>
      <c r="C209" s="17" t="s">
        <v>33</v>
      </c>
      <c r="D209" s="17" t="s">
        <v>307</v>
      </c>
      <c r="E209" s="17" t="s">
        <v>26</v>
      </c>
      <c r="F209" s="12" t="n">
        <v>8028678637</v>
      </c>
      <c r="G209" s="36" t="n">
        <v>250</v>
      </c>
      <c r="H209" s="23"/>
      <c r="I209" s="23" t="n">
        <v>200</v>
      </c>
      <c r="J209" s="152" t="n">
        <v>621</v>
      </c>
      <c r="L209" s="16" t="n">
        <v>45145</v>
      </c>
      <c r="M209" s="17" t="s">
        <v>77</v>
      </c>
      <c r="N209" s="17" t="s">
        <v>318</v>
      </c>
      <c r="O209" s="17" t="s">
        <v>308</v>
      </c>
      <c r="P209" s="17" t="s">
        <v>26</v>
      </c>
      <c r="Q209" s="9" t="n">
        <v>8028799860</v>
      </c>
      <c r="R209" s="23" t="n">
        <v>175</v>
      </c>
      <c r="S209" s="124" t="n">
        <v>655</v>
      </c>
      <c r="T209" s="23" t="n">
        <v>150</v>
      </c>
    </row>
    <row r="210" customFormat="false" ht="15" hidden="false" customHeight="false" outlineLevel="0" collapsed="false">
      <c r="A210" s="16" t="n">
        <v>45110</v>
      </c>
      <c r="B210" s="17" t="s">
        <v>71</v>
      </c>
      <c r="C210" s="17" t="s">
        <v>55</v>
      </c>
      <c r="D210" s="17" t="s">
        <v>307</v>
      </c>
      <c r="E210" s="17" t="s">
        <v>26</v>
      </c>
      <c r="F210" s="12" t="n">
        <v>8028678643</v>
      </c>
      <c r="G210" s="36" t="n">
        <v>175</v>
      </c>
      <c r="H210" s="23"/>
      <c r="I210" s="23" t="n">
        <v>150</v>
      </c>
      <c r="J210" s="152" t="n">
        <v>621</v>
      </c>
      <c r="L210" s="16" t="n">
        <v>45145</v>
      </c>
      <c r="M210" s="17" t="s">
        <v>23</v>
      </c>
      <c r="N210" s="17" t="s">
        <v>24</v>
      </c>
      <c r="O210" s="17" t="s">
        <v>308</v>
      </c>
      <c r="P210" s="17" t="s">
        <v>26</v>
      </c>
      <c r="Q210" s="9" t="n">
        <v>8028799801</v>
      </c>
      <c r="R210" s="23" t="n">
        <v>175</v>
      </c>
      <c r="S210" s="124" t="n">
        <v>655</v>
      </c>
      <c r="T210" s="23" t="n">
        <v>150</v>
      </c>
    </row>
    <row r="211" customFormat="false" ht="15" hidden="false" customHeight="false" outlineLevel="0" collapsed="false">
      <c r="A211" s="8" t="n">
        <v>45111</v>
      </c>
      <c r="B211" s="12" t="s">
        <v>71</v>
      </c>
      <c r="C211" s="12" t="s">
        <v>55</v>
      </c>
      <c r="D211" s="12" t="s">
        <v>307</v>
      </c>
      <c r="E211" s="12" t="s">
        <v>319</v>
      </c>
      <c r="F211" s="12" t="n">
        <v>8028680988</v>
      </c>
      <c r="G211" s="36" t="n">
        <v>175</v>
      </c>
      <c r="H211" s="36" t="n">
        <v>10</v>
      </c>
      <c r="I211" s="36" t="n">
        <f aca="false">IF(G211=250,200,IF(G211=175,150,0))-H211</f>
        <v>140</v>
      </c>
      <c r="J211" s="152" t="n">
        <v>621</v>
      </c>
      <c r="L211" s="8" t="n">
        <v>45146</v>
      </c>
      <c r="M211" s="12" t="s">
        <v>80</v>
      </c>
      <c r="N211" s="12" t="s">
        <v>320</v>
      </c>
      <c r="O211" s="12" t="s">
        <v>308</v>
      </c>
      <c r="P211" s="12" t="s">
        <v>105</v>
      </c>
      <c r="Q211" s="9" t="n">
        <v>8028801595</v>
      </c>
      <c r="R211" s="36" t="n">
        <v>175</v>
      </c>
      <c r="S211" s="124" t="n">
        <v>655</v>
      </c>
      <c r="T211" s="36" t="n">
        <v>150</v>
      </c>
    </row>
    <row r="212" customFormat="false" ht="15" hidden="false" customHeight="false" outlineLevel="0" collapsed="false">
      <c r="A212" s="8" t="n">
        <v>45111</v>
      </c>
      <c r="B212" s="12" t="s">
        <v>30</v>
      </c>
      <c r="C212" s="12" t="s">
        <v>321</v>
      </c>
      <c r="D212" s="12" t="s">
        <v>307</v>
      </c>
      <c r="E212" s="12" t="s">
        <v>42</v>
      </c>
      <c r="F212" s="12" t="n">
        <v>8028680992</v>
      </c>
      <c r="G212" s="36" t="n">
        <v>175</v>
      </c>
      <c r="H212" s="36"/>
      <c r="I212" s="36" t="n">
        <f aca="false">IF(G212=250,200,IF(G212=175,150,0))-H212</f>
        <v>150</v>
      </c>
      <c r="J212" s="152" t="n">
        <v>621</v>
      </c>
      <c r="L212" s="8" t="n">
        <v>45146</v>
      </c>
      <c r="M212" s="12" t="s">
        <v>77</v>
      </c>
      <c r="N212" s="12" t="s">
        <v>33</v>
      </c>
      <c r="O212" s="12" t="s">
        <v>308</v>
      </c>
      <c r="P212" s="12" t="s">
        <v>105</v>
      </c>
      <c r="Q212" s="9" t="n">
        <v>8028801593</v>
      </c>
      <c r="R212" s="36" t="n">
        <v>175</v>
      </c>
      <c r="S212" s="124" t="n">
        <v>655</v>
      </c>
      <c r="T212" s="36" t="n">
        <v>150</v>
      </c>
    </row>
    <row r="213" customFormat="false" ht="15" hidden="false" customHeight="false" outlineLevel="0" collapsed="false">
      <c r="A213" s="8" t="n">
        <v>45112</v>
      </c>
      <c r="B213" s="12" t="s">
        <v>53</v>
      </c>
      <c r="C213" s="12" t="s">
        <v>24</v>
      </c>
      <c r="D213" s="12" t="s">
        <v>307</v>
      </c>
      <c r="E213" s="12" t="s">
        <v>26</v>
      </c>
      <c r="F213" s="12" t="n">
        <v>8028686246</v>
      </c>
      <c r="G213" s="36" t="n">
        <v>250</v>
      </c>
      <c r="H213" s="36"/>
      <c r="I213" s="36" t="n">
        <f aca="false">IF(G213=250,200,IF(G213=175,150,0))-H213</f>
        <v>200</v>
      </c>
      <c r="J213" s="152" t="n">
        <v>621</v>
      </c>
      <c r="L213" s="8" t="n">
        <v>45147</v>
      </c>
      <c r="M213" s="12" t="s">
        <v>23</v>
      </c>
      <c r="N213" s="53" t="s">
        <v>24</v>
      </c>
      <c r="O213" s="12" t="s">
        <v>308</v>
      </c>
      <c r="P213" s="12" t="s">
        <v>26</v>
      </c>
      <c r="Q213" s="9" t="n">
        <v>8028809064</v>
      </c>
      <c r="R213" s="36" t="n">
        <v>250</v>
      </c>
      <c r="S213" s="124" t="n">
        <v>655</v>
      </c>
      <c r="T213" s="36" t="n">
        <v>200</v>
      </c>
    </row>
    <row r="214" customFormat="false" ht="15" hidden="false" customHeight="false" outlineLevel="0" collapsed="false">
      <c r="A214" s="8" t="n">
        <v>45112</v>
      </c>
      <c r="B214" s="12" t="s">
        <v>57</v>
      </c>
      <c r="C214" s="12" t="s">
        <v>58</v>
      </c>
      <c r="D214" s="12" t="s">
        <v>307</v>
      </c>
      <c r="E214" s="12" t="s">
        <v>26</v>
      </c>
      <c r="F214" s="12" t="n">
        <v>8028686240</v>
      </c>
      <c r="G214" s="36" t="n">
        <v>250</v>
      </c>
      <c r="H214" s="36"/>
      <c r="I214" s="36" t="n">
        <f aca="false">IF(G214=250,200,IF(G214=175,150,0))-H214</f>
        <v>200</v>
      </c>
      <c r="J214" s="152" t="n">
        <v>621</v>
      </c>
      <c r="L214" s="8" t="n">
        <v>45147</v>
      </c>
      <c r="M214" s="12" t="s">
        <v>71</v>
      </c>
      <c r="N214" s="53" t="s">
        <v>55</v>
      </c>
      <c r="O214" s="12" t="s">
        <v>308</v>
      </c>
      <c r="P214" s="12" t="s">
        <v>26</v>
      </c>
      <c r="Q214" s="9" t="n">
        <v>8028809053</v>
      </c>
      <c r="R214" s="36" t="n">
        <v>250</v>
      </c>
      <c r="S214" s="124" t="n">
        <v>655</v>
      </c>
      <c r="T214" s="36" t="n">
        <v>200</v>
      </c>
    </row>
    <row r="215" customFormat="false" ht="15" hidden="false" customHeight="false" outlineLevel="0" collapsed="false">
      <c r="A215" s="8" t="n">
        <v>45112</v>
      </c>
      <c r="B215" s="12" t="s">
        <v>30</v>
      </c>
      <c r="C215" s="12" t="s">
        <v>31</v>
      </c>
      <c r="D215" s="12" t="s">
        <v>307</v>
      </c>
      <c r="E215" s="12" t="s">
        <v>26</v>
      </c>
      <c r="F215" s="12" t="n">
        <v>8028686237</v>
      </c>
      <c r="G215" s="36" t="n">
        <v>250</v>
      </c>
      <c r="H215" s="36"/>
      <c r="I215" s="36" t="n">
        <f aca="false">IF(G215=250,200,IF(G215=175,150,0))-H215</f>
        <v>200</v>
      </c>
      <c r="J215" s="152" t="n">
        <v>621</v>
      </c>
      <c r="L215" s="8" t="n">
        <v>45147</v>
      </c>
      <c r="M215" s="12" t="s">
        <v>30</v>
      </c>
      <c r="N215" s="53" t="s">
        <v>31</v>
      </c>
      <c r="O215" s="12" t="s">
        <v>308</v>
      </c>
      <c r="P215" s="12" t="s">
        <v>26</v>
      </c>
      <c r="Q215" s="9" t="n">
        <v>8028809062</v>
      </c>
      <c r="R215" s="36" t="n">
        <v>250</v>
      </c>
      <c r="S215" s="124" t="n">
        <v>655</v>
      </c>
      <c r="T215" s="36" t="n">
        <v>200</v>
      </c>
    </row>
    <row r="216" customFormat="false" ht="15" hidden="false" customHeight="false" outlineLevel="0" collapsed="false">
      <c r="A216" s="8" t="n">
        <v>45112</v>
      </c>
      <c r="B216" s="12" t="s">
        <v>71</v>
      </c>
      <c r="C216" s="12" t="s">
        <v>55</v>
      </c>
      <c r="D216" s="12" t="s">
        <v>307</v>
      </c>
      <c r="E216" s="12" t="s">
        <v>26</v>
      </c>
      <c r="F216" s="12" t="n">
        <v>8028686266</v>
      </c>
      <c r="G216" s="36" t="n">
        <v>175</v>
      </c>
      <c r="H216" s="36"/>
      <c r="I216" s="36" t="n">
        <f aca="false">IF(G216=250,200,IF(G216=175,150,0))-H216</f>
        <v>150</v>
      </c>
      <c r="J216" s="152" t="n">
        <v>621</v>
      </c>
      <c r="L216" s="8" t="n">
        <v>45147</v>
      </c>
      <c r="M216" s="12" t="s">
        <v>80</v>
      </c>
      <c r="N216" s="53" t="s">
        <v>320</v>
      </c>
      <c r="O216" s="12" t="s">
        <v>308</v>
      </c>
      <c r="P216" s="12" t="s">
        <v>26</v>
      </c>
      <c r="Q216" s="9" t="n">
        <v>8028809076</v>
      </c>
      <c r="R216" s="36" t="n">
        <v>175</v>
      </c>
      <c r="S216" s="124" t="n">
        <v>655</v>
      </c>
      <c r="T216" s="36" t="n">
        <v>150</v>
      </c>
    </row>
    <row r="217" customFormat="false" ht="15" hidden="false" customHeight="false" outlineLevel="0" collapsed="false">
      <c r="A217" s="8" t="n">
        <v>45112</v>
      </c>
      <c r="B217" s="12" t="s">
        <v>64</v>
      </c>
      <c r="C217" s="12" t="s">
        <v>33</v>
      </c>
      <c r="D217" s="12" t="s">
        <v>307</v>
      </c>
      <c r="E217" s="12" t="s">
        <v>26</v>
      </c>
      <c r="F217" s="12" t="n">
        <v>8028686270</v>
      </c>
      <c r="G217" s="36" t="n">
        <v>175</v>
      </c>
      <c r="H217" s="36"/>
      <c r="I217" s="36" t="n">
        <f aca="false">IF(G217=250,200,IF(G217=175,150,0))-H217</f>
        <v>150</v>
      </c>
      <c r="J217" s="152" t="n">
        <v>621</v>
      </c>
      <c r="L217" s="8" t="n">
        <v>45147</v>
      </c>
      <c r="M217" s="12" t="s">
        <v>77</v>
      </c>
      <c r="N217" s="12" t="s">
        <v>318</v>
      </c>
      <c r="O217" s="12" t="s">
        <v>308</v>
      </c>
      <c r="P217" s="12" t="s">
        <v>26</v>
      </c>
      <c r="Q217" s="9" t="n">
        <v>8028809079</v>
      </c>
      <c r="R217" s="36" t="n">
        <v>175</v>
      </c>
      <c r="S217" s="124" t="n">
        <v>655</v>
      </c>
      <c r="T217" s="36" t="n">
        <v>150</v>
      </c>
    </row>
    <row r="218" customFormat="false" ht="15" hidden="false" customHeight="false" outlineLevel="0" collapsed="false">
      <c r="A218" s="8" t="n">
        <v>45114</v>
      </c>
      <c r="B218" s="12" t="s">
        <v>57</v>
      </c>
      <c r="C218" s="12" t="s">
        <v>58</v>
      </c>
      <c r="D218" s="12" t="s">
        <v>307</v>
      </c>
      <c r="E218" s="12" t="s">
        <v>26</v>
      </c>
      <c r="F218" s="156" t="n">
        <v>8028696156</v>
      </c>
      <c r="G218" s="36" t="n">
        <v>175</v>
      </c>
      <c r="H218" s="36"/>
      <c r="I218" s="36" t="n">
        <f aca="false">IF(G218=250,200,IF(G218=175,150,0))-H218</f>
        <v>150</v>
      </c>
      <c r="J218" s="157" t="n">
        <v>626</v>
      </c>
      <c r="L218" s="8"/>
      <c r="M218" s="12"/>
      <c r="N218" s="12"/>
      <c r="O218" s="12"/>
      <c r="P218" s="12"/>
      <c r="Q218" s="12"/>
      <c r="R218" s="36"/>
      <c r="S218" s="122"/>
      <c r="T218" s="36"/>
    </row>
    <row r="219" customFormat="false" ht="15" hidden="false" customHeight="false" outlineLevel="0" collapsed="false">
      <c r="A219" s="8" t="n">
        <v>45114</v>
      </c>
      <c r="B219" s="12" t="s">
        <v>64</v>
      </c>
      <c r="C219" s="12" t="s">
        <v>33</v>
      </c>
      <c r="D219" s="12" t="s">
        <v>307</v>
      </c>
      <c r="E219" s="12" t="s">
        <v>26</v>
      </c>
      <c r="F219" s="156" t="n">
        <v>8028696173</v>
      </c>
      <c r="G219" s="36" t="n">
        <v>175</v>
      </c>
      <c r="H219" s="36"/>
      <c r="I219" s="36" t="n">
        <f aca="false">IF(G219=250,200,IF(G219=175,150,0))-H219</f>
        <v>150</v>
      </c>
      <c r="J219" s="157" t="n">
        <v>626</v>
      </c>
      <c r="L219" s="8" t="n">
        <v>45149</v>
      </c>
      <c r="M219" s="12" t="s">
        <v>71</v>
      </c>
      <c r="N219" s="12" t="s">
        <v>55</v>
      </c>
      <c r="O219" s="12" t="s">
        <v>308</v>
      </c>
      <c r="P219" s="12" t="s">
        <v>26</v>
      </c>
      <c r="Q219" s="9" t="n">
        <v>8028818610</v>
      </c>
      <c r="R219" s="36" t="n">
        <v>250</v>
      </c>
      <c r="S219" s="124" t="n">
        <v>655</v>
      </c>
      <c r="T219" s="36" t="n">
        <v>200</v>
      </c>
    </row>
    <row r="220" customFormat="false" ht="15" hidden="false" customHeight="false" outlineLevel="0" collapsed="false">
      <c r="A220" s="8" t="n">
        <v>45114</v>
      </c>
      <c r="B220" s="12" t="s">
        <v>30</v>
      </c>
      <c r="C220" s="12" t="s">
        <v>31</v>
      </c>
      <c r="D220" s="12" t="s">
        <v>307</v>
      </c>
      <c r="E220" s="12" t="s">
        <v>26</v>
      </c>
      <c r="F220" s="156" t="n">
        <v>8028694816</v>
      </c>
      <c r="G220" s="36" t="n">
        <v>250</v>
      </c>
      <c r="H220" s="36"/>
      <c r="I220" s="36" t="n">
        <f aca="false">IF(G220=250,200,IF(G220=175,150,0))-H220</f>
        <v>200</v>
      </c>
      <c r="J220" s="157" t="n">
        <v>626</v>
      </c>
      <c r="L220" s="8" t="n">
        <v>45149</v>
      </c>
      <c r="M220" s="12" t="s">
        <v>30</v>
      </c>
      <c r="N220" s="12" t="s">
        <v>31</v>
      </c>
      <c r="O220" s="12" t="s">
        <v>308</v>
      </c>
      <c r="P220" s="12" t="s">
        <v>26</v>
      </c>
      <c r="Q220" s="9" t="n">
        <v>8028818597</v>
      </c>
      <c r="R220" s="36" t="n">
        <v>250</v>
      </c>
      <c r="S220" s="158" t="n">
        <v>667</v>
      </c>
      <c r="T220" s="36" t="n">
        <v>200</v>
      </c>
    </row>
    <row r="221" customFormat="false" ht="15" hidden="false" customHeight="false" outlineLevel="0" collapsed="false">
      <c r="A221" s="8" t="n">
        <v>45117</v>
      </c>
      <c r="B221" s="12" t="s">
        <v>30</v>
      </c>
      <c r="C221" s="12" t="s">
        <v>31</v>
      </c>
      <c r="D221" s="12" t="s">
        <v>307</v>
      </c>
      <c r="E221" s="12" t="s">
        <v>26</v>
      </c>
      <c r="F221" s="12" t="n">
        <v>8028700515</v>
      </c>
      <c r="G221" s="36" t="n">
        <v>250</v>
      </c>
      <c r="H221" s="36"/>
      <c r="I221" s="36" t="n">
        <f aca="false">IF(G221=250,200,IF(G221=175,150,0))-H221</f>
        <v>200</v>
      </c>
      <c r="J221" s="157" t="n">
        <v>626</v>
      </c>
      <c r="L221" s="8" t="n">
        <v>45152</v>
      </c>
      <c r="M221" s="12" t="s">
        <v>30</v>
      </c>
      <c r="N221" s="12" t="s">
        <v>31</v>
      </c>
      <c r="O221" s="12" t="s">
        <v>308</v>
      </c>
      <c r="P221" s="12" t="s">
        <v>26</v>
      </c>
      <c r="Q221" s="12" t="n">
        <v>8028823952</v>
      </c>
      <c r="R221" s="36" t="n">
        <v>250</v>
      </c>
      <c r="S221" s="159" t="n">
        <v>664</v>
      </c>
      <c r="T221" s="36" t="n">
        <v>200</v>
      </c>
    </row>
    <row r="222" customFormat="false" ht="15" hidden="false" customHeight="false" outlineLevel="0" collapsed="false">
      <c r="A222" s="8" t="n">
        <v>45117</v>
      </c>
      <c r="B222" s="12" t="s">
        <v>37</v>
      </c>
      <c r="C222" s="12" t="s">
        <v>321</v>
      </c>
      <c r="D222" s="12" t="s">
        <v>307</v>
      </c>
      <c r="E222" s="12" t="s">
        <v>26</v>
      </c>
      <c r="F222" s="12" t="n">
        <v>8028700528</v>
      </c>
      <c r="G222" s="36" t="n">
        <v>250</v>
      </c>
      <c r="H222" s="36"/>
      <c r="I222" s="36" t="n">
        <f aca="false">IF(G222=250,200,IF(G222=175,150,0))-H222</f>
        <v>200</v>
      </c>
      <c r="J222" s="157" t="n">
        <v>626</v>
      </c>
      <c r="L222" s="8" t="n">
        <v>45152</v>
      </c>
      <c r="M222" s="12" t="s">
        <v>71</v>
      </c>
      <c r="N222" s="12" t="s">
        <v>55</v>
      </c>
      <c r="O222" s="12" t="s">
        <v>308</v>
      </c>
      <c r="P222" s="12" t="s">
        <v>26</v>
      </c>
      <c r="Q222" s="12" t="n">
        <v>8028823966</v>
      </c>
      <c r="R222" s="36" t="n">
        <v>175</v>
      </c>
      <c r="S222" s="159" t="n">
        <v>664</v>
      </c>
      <c r="T222" s="36" t="n">
        <v>150</v>
      </c>
    </row>
    <row r="223" customFormat="false" ht="15" hidden="false" customHeight="false" outlineLevel="0" collapsed="false">
      <c r="A223" s="8" t="n">
        <v>45117</v>
      </c>
      <c r="B223" s="12" t="s">
        <v>64</v>
      </c>
      <c r="C223" s="12" t="s">
        <v>33</v>
      </c>
      <c r="D223" s="12" t="s">
        <v>307</v>
      </c>
      <c r="E223" s="12" t="s">
        <v>26</v>
      </c>
      <c r="F223" s="12" t="n">
        <v>8028700522</v>
      </c>
      <c r="G223" s="36" t="n">
        <v>250</v>
      </c>
      <c r="H223" s="36"/>
      <c r="I223" s="36" t="n">
        <f aca="false">IF(G223=250,200,IF(G223=175,150,0))-H223</f>
        <v>200</v>
      </c>
      <c r="J223" s="157" t="n">
        <v>626</v>
      </c>
      <c r="L223" s="8" t="n">
        <v>45152</v>
      </c>
      <c r="M223" s="12" t="s">
        <v>23</v>
      </c>
      <c r="N223" s="12" t="s">
        <v>24</v>
      </c>
      <c r="O223" s="12" t="s">
        <v>308</v>
      </c>
      <c r="P223" s="12" t="s">
        <v>26</v>
      </c>
      <c r="Q223" s="12" t="n">
        <v>8028823984</v>
      </c>
      <c r="R223" s="36" t="n">
        <v>175</v>
      </c>
      <c r="S223" s="158" t="n">
        <v>667</v>
      </c>
      <c r="T223" s="36" t="n">
        <v>175</v>
      </c>
    </row>
    <row r="224" customFormat="false" ht="15" hidden="false" customHeight="false" outlineLevel="0" collapsed="false">
      <c r="A224" s="8" t="n">
        <v>45117</v>
      </c>
      <c r="B224" s="12" t="s">
        <v>57</v>
      </c>
      <c r="C224" s="12" t="s">
        <v>58</v>
      </c>
      <c r="D224" s="12" t="s">
        <v>307</v>
      </c>
      <c r="E224" s="12" t="s">
        <v>26</v>
      </c>
      <c r="F224" s="12" t="n">
        <v>8028700556</v>
      </c>
      <c r="G224" s="36" t="n">
        <v>175</v>
      </c>
      <c r="H224" s="36"/>
      <c r="I224" s="36" t="n">
        <f aca="false">IF(G224=250,200,IF(G224=175,150,0))-H224</f>
        <v>150</v>
      </c>
      <c r="J224" s="157" t="n">
        <v>626</v>
      </c>
      <c r="L224" s="8" t="n">
        <v>45154</v>
      </c>
      <c r="M224" s="12" t="s">
        <v>322</v>
      </c>
      <c r="N224" s="12" t="s">
        <v>47</v>
      </c>
      <c r="O224" s="12" t="s">
        <v>308</v>
      </c>
      <c r="P224" s="12" t="s">
        <v>26</v>
      </c>
      <c r="Q224" s="12" t="n">
        <v>8028832205</v>
      </c>
      <c r="R224" s="36" t="n">
        <v>250</v>
      </c>
      <c r="S224" s="159" t="n">
        <v>664</v>
      </c>
      <c r="T224" s="36" t="n">
        <v>200</v>
      </c>
    </row>
    <row r="225" customFormat="false" ht="15" hidden="false" customHeight="false" outlineLevel="0" collapsed="false">
      <c r="A225" s="8" t="n">
        <v>45117</v>
      </c>
      <c r="B225" s="12" t="s">
        <v>71</v>
      </c>
      <c r="C225" s="12" t="s">
        <v>47</v>
      </c>
      <c r="D225" s="12" t="s">
        <v>307</v>
      </c>
      <c r="E225" s="12" t="s">
        <v>26</v>
      </c>
      <c r="F225" s="12" t="n">
        <v>8028700535</v>
      </c>
      <c r="G225" s="36" t="n">
        <v>175</v>
      </c>
      <c r="H225" s="36"/>
      <c r="I225" s="36" t="n">
        <f aca="false">IF(G225=250,200,IF(G225=175,150,0))-H225</f>
        <v>150</v>
      </c>
      <c r="J225" s="157" t="n">
        <v>626</v>
      </c>
      <c r="L225" s="8" t="n">
        <v>45154</v>
      </c>
      <c r="M225" s="12" t="s">
        <v>23</v>
      </c>
      <c r="N225" s="12" t="s">
        <v>24</v>
      </c>
      <c r="O225" s="12" t="s">
        <v>308</v>
      </c>
      <c r="P225" s="12" t="s">
        <v>26</v>
      </c>
      <c r="Q225" s="12" t="n">
        <v>8028832214</v>
      </c>
      <c r="R225" s="36" t="n">
        <v>250</v>
      </c>
      <c r="S225" s="159" t="n">
        <v>664</v>
      </c>
      <c r="T225" s="36" t="n">
        <v>200</v>
      </c>
    </row>
    <row r="226" customFormat="false" ht="15" hidden="false" customHeight="false" outlineLevel="0" collapsed="false">
      <c r="A226" s="8" t="n">
        <v>45118</v>
      </c>
      <c r="B226" s="12" t="s">
        <v>80</v>
      </c>
      <c r="C226" s="12" t="s">
        <v>323</v>
      </c>
      <c r="D226" s="12" t="s">
        <v>307</v>
      </c>
      <c r="E226" s="12" t="s">
        <v>52</v>
      </c>
      <c r="F226" s="12" t="n">
        <v>8028701229</v>
      </c>
      <c r="G226" s="36" t="n">
        <v>175</v>
      </c>
      <c r="H226" s="36"/>
      <c r="I226" s="36" t="n">
        <f aca="false">IF(G226=250,200,IF(G226=175,150,0))-H226</f>
        <v>150</v>
      </c>
      <c r="J226" s="157" t="n">
        <v>626</v>
      </c>
      <c r="L226" s="8" t="n">
        <v>45156</v>
      </c>
      <c r="M226" s="12" t="s">
        <v>164</v>
      </c>
      <c r="N226" s="12" t="s">
        <v>58</v>
      </c>
      <c r="O226" s="12" t="s">
        <v>308</v>
      </c>
      <c r="P226" s="12" t="s">
        <v>26</v>
      </c>
      <c r="Q226" s="12" t="n">
        <v>8028842651</v>
      </c>
      <c r="R226" s="36" t="n">
        <v>250</v>
      </c>
      <c r="S226" s="158" t="n">
        <v>667</v>
      </c>
      <c r="T226" s="36" t="n">
        <v>200</v>
      </c>
    </row>
    <row r="227" customFormat="false" ht="14.25" hidden="false" customHeight="true" outlineLevel="0" collapsed="false">
      <c r="A227" s="8" t="n">
        <v>45118</v>
      </c>
      <c r="B227" s="8" t="s">
        <v>64</v>
      </c>
      <c r="C227" s="8" t="s">
        <v>41</v>
      </c>
      <c r="D227" s="8" t="s">
        <v>307</v>
      </c>
      <c r="E227" s="8" t="s">
        <v>324</v>
      </c>
      <c r="F227" s="12" t="n">
        <v>8028701076</v>
      </c>
      <c r="G227" s="36" t="n">
        <v>605.98</v>
      </c>
      <c r="H227" s="36"/>
      <c r="I227" s="36" t="n">
        <v>580</v>
      </c>
      <c r="J227" s="157" t="n">
        <v>626</v>
      </c>
      <c r="L227" s="8" t="n">
        <v>45156</v>
      </c>
      <c r="M227" s="8" t="s">
        <v>116</v>
      </c>
      <c r="N227" s="8" t="s">
        <v>31</v>
      </c>
      <c r="O227" s="8" t="s">
        <v>308</v>
      </c>
      <c r="P227" s="8" t="s">
        <v>26</v>
      </c>
      <c r="Q227" s="9" t="n">
        <v>8028842652</v>
      </c>
      <c r="R227" s="36" t="n">
        <v>250</v>
      </c>
      <c r="S227" s="158" t="n">
        <v>667</v>
      </c>
      <c r="T227" s="36" t="n">
        <v>200</v>
      </c>
    </row>
    <row r="228" customFormat="false" ht="15" hidden="false" customHeight="false" outlineLevel="0" collapsed="false">
      <c r="A228" s="8" t="n">
        <v>45118</v>
      </c>
      <c r="B228" s="12" t="s">
        <v>53</v>
      </c>
      <c r="C228" s="12" t="s">
        <v>24</v>
      </c>
      <c r="D228" s="12" t="s">
        <v>307</v>
      </c>
      <c r="E228" s="12" t="s">
        <v>325</v>
      </c>
      <c r="F228" s="160" t="n">
        <v>8028701242</v>
      </c>
      <c r="G228" s="36" t="n">
        <v>220</v>
      </c>
      <c r="H228" s="36" t="s">
        <v>326</v>
      </c>
      <c r="I228" s="36" t="n">
        <v>190</v>
      </c>
      <c r="J228" s="157" t="n">
        <v>626</v>
      </c>
      <c r="L228" s="8" t="n">
        <v>45156</v>
      </c>
      <c r="M228" s="12" t="s">
        <v>71</v>
      </c>
      <c r="N228" s="12" t="s">
        <v>55</v>
      </c>
      <c r="O228" s="12" t="s">
        <v>308</v>
      </c>
      <c r="P228" s="12" t="s">
        <v>26</v>
      </c>
      <c r="Q228" s="9" t="n">
        <v>8028842646</v>
      </c>
      <c r="R228" s="36" t="n">
        <v>250</v>
      </c>
      <c r="S228" s="158" t="n">
        <v>667</v>
      </c>
      <c r="T228" s="36" t="n">
        <v>200</v>
      </c>
    </row>
    <row r="229" customFormat="false" ht="15" hidden="false" customHeight="false" outlineLevel="0" collapsed="false">
      <c r="A229" s="8" t="n">
        <v>45119</v>
      </c>
      <c r="B229" s="12" t="s">
        <v>57</v>
      </c>
      <c r="C229" s="12" t="s">
        <v>58</v>
      </c>
      <c r="D229" s="12" t="s">
        <v>307</v>
      </c>
      <c r="E229" s="12" t="s">
        <v>26</v>
      </c>
      <c r="F229" s="12" t="n">
        <v>8028709571</v>
      </c>
      <c r="G229" s="36" t="n">
        <v>250</v>
      </c>
      <c r="H229" s="36"/>
      <c r="I229" s="36" t="n">
        <v>200</v>
      </c>
      <c r="J229" s="157" t="n">
        <v>626</v>
      </c>
      <c r="L229" s="8" t="n">
        <v>45156</v>
      </c>
      <c r="M229" s="12" t="s">
        <v>32</v>
      </c>
      <c r="N229" s="12" t="s">
        <v>33</v>
      </c>
      <c r="O229" s="12" t="s">
        <v>308</v>
      </c>
      <c r="P229" s="12" t="s">
        <v>26</v>
      </c>
      <c r="Q229" s="9" t="n">
        <v>8028842655</v>
      </c>
      <c r="R229" s="36" t="n">
        <v>235</v>
      </c>
      <c r="S229" s="158" t="n">
        <v>667</v>
      </c>
      <c r="T229" s="36" t="n">
        <v>210</v>
      </c>
    </row>
    <row r="230" customFormat="false" ht="15" hidden="false" customHeight="false" outlineLevel="0" collapsed="false">
      <c r="A230" s="8" t="n">
        <v>45119</v>
      </c>
      <c r="B230" s="12" t="s">
        <v>53</v>
      </c>
      <c r="C230" s="12" t="s">
        <v>24</v>
      </c>
      <c r="D230" s="12" t="s">
        <v>307</v>
      </c>
      <c r="E230" s="12" t="s">
        <v>26</v>
      </c>
      <c r="F230" s="12" t="n">
        <v>8028708611</v>
      </c>
      <c r="G230" s="36" t="n">
        <v>274</v>
      </c>
      <c r="H230" s="36"/>
      <c r="I230" s="36" t="n">
        <v>200</v>
      </c>
      <c r="J230" s="157" t="n">
        <v>626</v>
      </c>
      <c r="L230" s="8" t="n">
        <v>45156</v>
      </c>
      <c r="M230" s="12" t="s">
        <v>80</v>
      </c>
      <c r="N230" s="12" t="s">
        <v>320</v>
      </c>
      <c r="O230" s="12" t="s">
        <v>308</v>
      </c>
      <c r="P230" s="12" t="s">
        <v>26</v>
      </c>
      <c r="Q230" s="9" t="n">
        <v>8028842659</v>
      </c>
      <c r="R230" s="36" t="n">
        <v>175</v>
      </c>
      <c r="S230" s="158" t="n">
        <v>667</v>
      </c>
      <c r="T230" s="36" t="n">
        <v>150</v>
      </c>
    </row>
    <row r="231" customFormat="false" ht="15" hidden="false" customHeight="false" outlineLevel="0" collapsed="false">
      <c r="A231" s="8" t="n">
        <v>45119</v>
      </c>
      <c r="B231" s="12" t="s">
        <v>64</v>
      </c>
      <c r="C231" s="12" t="s">
        <v>33</v>
      </c>
      <c r="D231" s="12" t="s">
        <v>307</v>
      </c>
      <c r="E231" s="12" t="s">
        <v>26</v>
      </c>
      <c r="F231" s="12" t="n">
        <v>8028709589</v>
      </c>
      <c r="G231" s="36" t="n">
        <v>250</v>
      </c>
      <c r="H231" s="36"/>
      <c r="I231" s="36" t="n">
        <v>200</v>
      </c>
      <c r="J231" s="157" t="n">
        <v>626</v>
      </c>
      <c r="L231" s="8" t="n">
        <v>45159</v>
      </c>
      <c r="M231" s="12" t="s">
        <v>164</v>
      </c>
      <c r="N231" s="12" t="s">
        <v>58</v>
      </c>
      <c r="O231" s="12" t="s">
        <v>308</v>
      </c>
      <c r="P231" s="12" t="s">
        <v>26</v>
      </c>
      <c r="Q231" s="12" t="n">
        <v>8028848040</v>
      </c>
      <c r="R231" s="36" t="n">
        <v>250</v>
      </c>
      <c r="S231" s="158" t="n">
        <v>667</v>
      </c>
      <c r="T231" s="36" t="n">
        <v>200</v>
      </c>
    </row>
    <row r="232" customFormat="false" ht="15" hidden="false" customHeight="false" outlineLevel="0" collapsed="false">
      <c r="A232" s="8" t="n">
        <v>45121</v>
      </c>
      <c r="B232" s="12" t="s">
        <v>64</v>
      </c>
      <c r="C232" s="12" t="s">
        <v>33</v>
      </c>
      <c r="D232" s="12" t="s">
        <v>307</v>
      </c>
      <c r="E232" s="12" t="s">
        <v>26</v>
      </c>
      <c r="F232" s="12" t="n">
        <v>8028718617</v>
      </c>
      <c r="G232" s="36" t="n">
        <v>250</v>
      </c>
      <c r="H232" s="36"/>
      <c r="I232" s="36" t="n">
        <v>200</v>
      </c>
      <c r="J232" s="157" t="n">
        <v>626</v>
      </c>
      <c r="L232" s="8" t="n">
        <v>45159</v>
      </c>
      <c r="M232" s="12" t="s">
        <v>71</v>
      </c>
      <c r="N232" s="12" t="s">
        <v>55</v>
      </c>
      <c r="O232" s="12" t="s">
        <v>308</v>
      </c>
      <c r="P232" s="12" t="s">
        <v>26</v>
      </c>
      <c r="Q232" s="12" t="n">
        <v>8028848052</v>
      </c>
      <c r="R232" s="36" t="n">
        <v>250</v>
      </c>
      <c r="S232" s="158" t="n">
        <v>667</v>
      </c>
      <c r="T232" s="36" t="n">
        <v>200</v>
      </c>
    </row>
    <row r="233" customFormat="false" ht="15" hidden="false" customHeight="false" outlineLevel="0" collapsed="false">
      <c r="A233" s="8" t="n">
        <v>45124</v>
      </c>
      <c r="B233" s="12" t="s">
        <v>64</v>
      </c>
      <c r="C233" s="12" t="s">
        <v>33</v>
      </c>
      <c r="D233" s="12" t="s">
        <v>307</v>
      </c>
      <c r="E233" s="12" t="s">
        <v>26</v>
      </c>
      <c r="F233" s="135" t="n">
        <v>8028724670</v>
      </c>
      <c r="G233" s="161" t="n">
        <v>250</v>
      </c>
      <c r="H233" s="36"/>
      <c r="I233" s="36" t="n">
        <v>200</v>
      </c>
      <c r="J233" s="162" t="n">
        <v>633</v>
      </c>
      <c r="L233" s="8" t="n">
        <v>45067</v>
      </c>
      <c r="M233" s="12" t="s">
        <v>23</v>
      </c>
      <c r="N233" s="12" t="s">
        <v>24</v>
      </c>
      <c r="O233" s="12" t="s">
        <v>308</v>
      </c>
      <c r="P233" s="12" t="s">
        <v>26</v>
      </c>
      <c r="Q233" s="9" t="n">
        <v>8028848060</v>
      </c>
      <c r="R233" s="36" t="n">
        <v>250</v>
      </c>
      <c r="S233" s="158" t="n">
        <v>667</v>
      </c>
      <c r="T233" s="36" t="n">
        <v>200</v>
      </c>
    </row>
    <row r="234" customFormat="false" ht="15" hidden="false" customHeight="false" outlineLevel="0" collapsed="false">
      <c r="A234" s="8" t="n">
        <v>45124</v>
      </c>
      <c r="B234" s="12" t="s">
        <v>71</v>
      </c>
      <c r="C234" s="12" t="s">
        <v>55</v>
      </c>
      <c r="D234" s="12" t="s">
        <v>307</v>
      </c>
      <c r="E234" s="12" t="s">
        <v>26</v>
      </c>
      <c r="F234" s="135" t="n">
        <v>8028724679</v>
      </c>
      <c r="G234" s="161" t="n">
        <v>250</v>
      </c>
      <c r="H234" s="36"/>
      <c r="I234" s="36" t="n">
        <v>200</v>
      </c>
      <c r="J234" s="162" t="n">
        <v>633</v>
      </c>
      <c r="L234" s="8" t="n">
        <v>45159</v>
      </c>
      <c r="M234" s="12" t="s">
        <v>32</v>
      </c>
      <c r="N234" s="12" t="s">
        <v>41</v>
      </c>
      <c r="O234" s="12" t="s">
        <v>308</v>
      </c>
      <c r="P234" s="12" t="s">
        <v>26</v>
      </c>
      <c r="Q234" s="9" t="n">
        <v>8028844843</v>
      </c>
      <c r="R234" s="36" t="n">
        <v>175</v>
      </c>
      <c r="S234" s="158" t="n">
        <v>667</v>
      </c>
      <c r="T234" s="36" t="n">
        <v>150</v>
      </c>
    </row>
    <row r="235" customFormat="false" ht="15" hidden="false" customHeight="false" outlineLevel="0" collapsed="false">
      <c r="A235" s="8" t="n">
        <v>45125</v>
      </c>
      <c r="B235" s="12" t="s">
        <v>71</v>
      </c>
      <c r="C235" s="12" t="s">
        <v>47</v>
      </c>
      <c r="D235" s="12" t="s">
        <v>307</v>
      </c>
      <c r="E235" s="12" t="s">
        <v>91</v>
      </c>
      <c r="F235" s="135" t="n">
        <v>8028726814</v>
      </c>
      <c r="G235" s="161" t="n">
        <v>175</v>
      </c>
      <c r="H235" s="36"/>
      <c r="I235" s="36" t="n">
        <v>150</v>
      </c>
      <c r="J235" s="162" t="n">
        <v>633</v>
      </c>
      <c r="L235" s="8" t="n">
        <v>45159</v>
      </c>
      <c r="M235" s="12" t="s">
        <v>77</v>
      </c>
      <c r="N235" s="12" t="s">
        <v>33</v>
      </c>
      <c r="O235" s="12" t="s">
        <v>308</v>
      </c>
      <c r="P235" s="12" t="s">
        <v>26</v>
      </c>
      <c r="Q235" s="9" t="n">
        <v>8028848043</v>
      </c>
      <c r="R235" s="36" t="n">
        <v>175</v>
      </c>
      <c r="S235" s="158" t="n">
        <v>667</v>
      </c>
      <c r="T235" s="36" t="n">
        <v>150</v>
      </c>
    </row>
    <row r="236" customFormat="false" ht="15" hidden="false" customHeight="false" outlineLevel="0" collapsed="false">
      <c r="A236" s="8" t="n">
        <v>45125</v>
      </c>
      <c r="B236" s="12" t="s">
        <v>64</v>
      </c>
      <c r="C236" s="12" t="s">
        <v>33</v>
      </c>
      <c r="D236" s="12" t="s">
        <v>307</v>
      </c>
      <c r="E236" s="12" t="s">
        <v>91</v>
      </c>
      <c r="F236" s="135" t="n">
        <v>8028726835</v>
      </c>
      <c r="G236" s="161" t="n">
        <v>175</v>
      </c>
      <c r="H236" s="36"/>
      <c r="I236" s="36" t="n">
        <v>150</v>
      </c>
      <c r="J236" s="162" t="n">
        <v>633</v>
      </c>
      <c r="L236" s="8" t="n">
        <v>45159</v>
      </c>
      <c r="M236" s="12" t="s">
        <v>80</v>
      </c>
      <c r="N236" s="12" t="s">
        <v>320</v>
      </c>
      <c r="O236" s="12" t="s">
        <v>308</v>
      </c>
      <c r="P236" s="12" t="s">
        <v>26</v>
      </c>
      <c r="Q236" s="9" t="n">
        <v>8028848067</v>
      </c>
      <c r="R236" s="36" t="n">
        <v>175</v>
      </c>
      <c r="S236" s="158" t="n">
        <v>667</v>
      </c>
      <c r="T236" s="36" t="n">
        <v>150</v>
      </c>
    </row>
    <row r="237" customFormat="false" ht="15" hidden="false" customHeight="false" outlineLevel="0" collapsed="false">
      <c r="A237" s="8" t="n">
        <v>45126</v>
      </c>
      <c r="B237" s="12" t="s">
        <v>64</v>
      </c>
      <c r="C237" s="12" t="s">
        <v>33</v>
      </c>
      <c r="D237" s="12" t="s">
        <v>307</v>
      </c>
      <c r="E237" s="12" t="s">
        <v>26</v>
      </c>
      <c r="F237" s="135" t="n">
        <v>8028734593</v>
      </c>
      <c r="G237" s="161" t="n">
        <v>250</v>
      </c>
      <c r="H237" s="36"/>
      <c r="I237" s="36" t="n">
        <v>200</v>
      </c>
      <c r="J237" s="162" t="n">
        <v>633</v>
      </c>
      <c r="L237" s="8" t="n">
        <v>45160</v>
      </c>
      <c r="M237" s="12" t="s">
        <v>23</v>
      </c>
      <c r="N237" s="12" t="s">
        <v>24</v>
      </c>
      <c r="O237" s="12" t="s">
        <v>308</v>
      </c>
      <c r="P237" s="12" t="s">
        <v>96</v>
      </c>
      <c r="Q237" s="12" t="n">
        <v>8028850529</v>
      </c>
      <c r="R237" s="36" t="n">
        <v>646.4</v>
      </c>
      <c r="S237" s="163" t="n">
        <v>679</v>
      </c>
      <c r="T237" s="36" t="n">
        <v>600</v>
      </c>
    </row>
    <row r="238" customFormat="false" ht="15" hidden="false" customHeight="false" outlineLevel="0" collapsed="false">
      <c r="A238" s="8" t="n">
        <v>45126</v>
      </c>
      <c r="B238" s="12" t="s">
        <v>30</v>
      </c>
      <c r="C238" s="12" t="s">
        <v>31</v>
      </c>
      <c r="D238" s="12" t="s">
        <v>307</v>
      </c>
      <c r="E238" s="12" t="s">
        <v>26</v>
      </c>
      <c r="F238" s="135" t="n">
        <v>8028734579</v>
      </c>
      <c r="G238" s="161" t="n">
        <v>250</v>
      </c>
      <c r="H238" s="36"/>
      <c r="I238" s="36" t="n">
        <v>200</v>
      </c>
      <c r="J238" s="162" t="n">
        <v>633</v>
      </c>
      <c r="L238" s="8" t="n">
        <v>45160</v>
      </c>
      <c r="M238" s="12" t="s">
        <v>32</v>
      </c>
      <c r="N238" s="12" t="s">
        <v>41</v>
      </c>
      <c r="O238" s="12" t="s">
        <v>308</v>
      </c>
      <c r="P238" s="12" t="s">
        <v>91</v>
      </c>
      <c r="Q238" s="12" t="n">
        <v>8028850528</v>
      </c>
      <c r="R238" s="36" t="n">
        <v>211.87</v>
      </c>
      <c r="S238" s="163" t="n">
        <v>679</v>
      </c>
      <c r="T238" s="36" t="n">
        <v>200</v>
      </c>
    </row>
    <row r="239" customFormat="false" ht="15" hidden="false" customHeight="false" outlineLevel="0" collapsed="false">
      <c r="A239" s="8" t="n">
        <v>45126</v>
      </c>
      <c r="B239" s="12" t="s">
        <v>71</v>
      </c>
      <c r="C239" s="12" t="s">
        <v>47</v>
      </c>
      <c r="D239" s="12" t="s">
        <v>307</v>
      </c>
      <c r="E239" s="12" t="s">
        <v>26</v>
      </c>
      <c r="F239" s="135" t="n">
        <v>8028734577</v>
      </c>
      <c r="G239" s="161" t="n">
        <v>250</v>
      </c>
      <c r="H239" s="36"/>
      <c r="I239" s="36" t="n">
        <v>200</v>
      </c>
      <c r="J239" s="162" t="n">
        <v>633</v>
      </c>
      <c r="L239" s="8" t="n">
        <v>45160</v>
      </c>
      <c r="M239" s="12" t="s">
        <v>71</v>
      </c>
      <c r="N239" s="12" t="s">
        <v>55</v>
      </c>
      <c r="O239" s="12" t="s">
        <v>308</v>
      </c>
      <c r="P239" s="12" t="s">
        <v>105</v>
      </c>
      <c r="Q239" s="12" t="n">
        <v>8028850526</v>
      </c>
      <c r="R239" s="36" t="n">
        <v>175</v>
      </c>
      <c r="S239" s="163" t="n">
        <v>679</v>
      </c>
      <c r="T239" s="36" t="n">
        <v>150</v>
      </c>
    </row>
    <row r="240" customFormat="false" ht="15" hidden="false" customHeight="false" outlineLevel="0" collapsed="false">
      <c r="A240" s="8" t="n">
        <v>45126</v>
      </c>
      <c r="B240" s="12" t="s">
        <v>37</v>
      </c>
      <c r="C240" s="12" t="s">
        <v>38</v>
      </c>
      <c r="D240" s="12" t="s">
        <v>307</v>
      </c>
      <c r="E240" s="12" t="s">
        <v>26</v>
      </c>
      <c r="F240" s="135" t="n">
        <v>8028734603</v>
      </c>
      <c r="G240" s="161" t="n">
        <v>175</v>
      </c>
      <c r="H240" s="36"/>
      <c r="I240" s="36" t="n">
        <v>150</v>
      </c>
      <c r="J240" s="162" t="n">
        <v>633</v>
      </c>
      <c r="L240" s="8" t="n">
        <v>45160</v>
      </c>
      <c r="M240" s="12" t="s">
        <v>80</v>
      </c>
      <c r="N240" s="12" t="s">
        <v>60</v>
      </c>
      <c r="O240" s="12" t="s">
        <v>308</v>
      </c>
      <c r="P240" s="12" t="s">
        <v>91</v>
      </c>
      <c r="Q240" s="12" t="n">
        <v>8028850525</v>
      </c>
      <c r="R240" s="36" t="n">
        <v>175</v>
      </c>
      <c r="S240" s="163" t="n">
        <v>679</v>
      </c>
      <c r="T240" s="36" t="n">
        <v>150</v>
      </c>
    </row>
    <row r="241" customFormat="false" ht="15" hidden="false" customHeight="false" outlineLevel="0" collapsed="false">
      <c r="A241" s="8" t="n">
        <v>45128</v>
      </c>
      <c r="B241" s="12" t="s">
        <v>64</v>
      </c>
      <c r="C241" s="12" t="s">
        <v>33</v>
      </c>
      <c r="D241" s="12" t="s">
        <v>307</v>
      </c>
      <c r="E241" s="12" t="s">
        <v>26</v>
      </c>
      <c r="F241" s="135" t="n">
        <v>8028743940</v>
      </c>
      <c r="G241" s="161" t="n">
        <v>250</v>
      </c>
      <c r="H241" s="36"/>
      <c r="I241" s="36" t="n">
        <v>200</v>
      </c>
      <c r="J241" s="164" t="n">
        <v>643</v>
      </c>
      <c r="L241" s="8" t="n">
        <v>45161</v>
      </c>
      <c r="M241" s="12" t="s">
        <v>32</v>
      </c>
      <c r="N241" s="12" t="s">
        <v>33</v>
      </c>
      <c r="O241" s="12" t="s">
        <v>308</v>
      </c>
      <c r="P241" s="12" t="s">
        <v>120</v>
      </c>
      <c r="Q241" s="12" t="n">
        <v>8028855614</v>
      </c>
      <c r="R241" s="70" t="n">
        <v>754.21</v>
      </c>
      <c r="S241" s="163" t="n">
        <v>679</v>
      </c>
      <c r="T241" s="36" t="n">
        <v>740</v>
      </c>
    </row>
    <row r="242" customFormat="false" ht="15" hidden="false" customHeight="false" outlineLevel="0" collapsed="false">
      <c r="A242" s="8" t="n">
        <v>45128</v>
      </c>
      <c r="B242" s="12" t="s">
        <v>71</v>
      </c>
      <c r="C242" s="12" t="s">
        <v>47</v>
      </c>
      <c r="D242" s="12" t="s">
        <v>307</v>
      </c>
      <c r="E242" s="12" t="s">
        <v>26</v>
      </c>
      <c r="F242" s="135" t="n">
        <v>8028743928</v>
      </c>
      <c r="G242" s="161" t="n">
        <v>250</v>
      </c>
      <c r="H242" s="36"/>
      <c r="I242" s="36" t="n">
        <v>200</v>
      </c>
      <c r="J242" s="164" t="n">
        <v>643</v>
      </c>
      <c r="L242" s="8" t="n">
        <v>45161</v>
      </c>
      <c r="M242" s="12" t="s">
        <v>99</v>
      </c>
      <c r="N242" s="12" t="s">
        <v>38</v>
      </c>
      <c r="O242" s="12" t="s">
        <v>308</v>
      </c>
      <c r="P242" s="12" t="s">
        <v>120</v>
      </c>
      <c r="Q242" s="12" t="n">
        <v>8028855621</v>
      </c>
      <c r="R242" s="36" t="n">
        <v>704.65</v>
      </c>
      <c r="S242" s="163" t="n">
        <v>679</v>
      </c>
      <c r="T242" s="36" t="n">
        <v>690</v>
      </c>
    </row>
    <row r="243" customFormat="false" ht="15" hidden="false" customHeight="false" outlineLevel="0" collapsed="false">
      <c r="A243" s="8" t="n">
        <v>45128</v>
      </c>
      <c r="B243" s="12" t="s">
        <v>37</v>
      </c>
      <c r="C243" s="12" t="s">
        <v>38</v>
      </c>
      <c r="D243" s="12" t="s">
        <v>307</v>
      </c>
      <c r="E243" s="12" t="s">
        <v>26</v>
      </c>
      <c r="F243" s="135" t="n">
        <v>8028743950</v>
      </c>
      <c r="G243" s="161" t="n">
        <v>175</v>
      </c>
      <c r="H243" s="36"/>
      <c r="I243" s="36" t="n">
        <v>150</v>
      </c>
      <c r="J243" s="164" t="n">
        <v>643</v>
      </c>
      <c r="L243" s="8" t="n">
        <v>45161</v>
      </c>
      <c r="M243" s="12" t="s">
        <v>116</v>
      </c>
      <c r="N243" s="12" t="s">
        <v>31</v>
      </c>
      <c r="O243" s="12" t="s">
        <v>308</v>
      </c>
      <c r="P243" s="12" t="s">
        <v>26</v>
      </c>
      <c r="Q243" s="12" t="n">
        <v>8028857888</v>
      </c>
      <c r="R243" s="36" t="n">
        <v>250</v>
      </c>
      <c r="S243" s="163" t="n">
        <v>679</v>
      </c>
      <c r="T243" s="36" t="n">
        <v>200</v>
      </c>
    </row>
    <row r="244" customFormat="false" ht="15" hidden="false" customHeight="false" outlineLevel="0" collapsed="false">
      <c r="A244" s="8" t="n">
        <v>45131</v>
      </c>
      <c r="B244" s="12" t="s">
        <v>64</v>
      </c>
      <c r="C244" s="12" t="s">
        <v>33</v>
      </c>
      <c r="D244" s="12" t="s">
        <v>307</v>
      </c>
      <c r="E244" s="12" t="s">
        <v>26</v>
      </c>
      <c r="F244" s="135" t="n">
        <v>8028750496</v>
      </c>
      <c r="G244" s="161" t="n">
        <v>250</v>
      </c>
      <c r="H244" s="36"/>
      <c r="I244" s="36" t="n">
        <v>200</v>
      </c>
      <c r="J244" s="164" t="n">
        <v>643</v>
      </c>
      <c r="L244" s="8" t="n">
        <v>45161</v>
      </c>
      <c r="M244" s="12" t="s">
        <v>71</v>
      </c>
      <c r="N244" s="12" t="s">
        <v>55</v>
      </c>
      <c r="O244" s="12" t="s">
        <v>308</v>
      </c>
      <c r="P244" s="12" t="s">
        <v>26</v>
      </c>
      <c r="Q244" s="12" t="n">
        <v>8028857918</v>
      </c>
      <c r="R244" s="36" t="n">
        <v>250</v>
      </c>
      <c r="S244" s="163" t="n">
        <v>679</v>
      </c>
      <c r="T244" s="36" t="n">
        <v>200</v>
      </c>
    </row>
    <row r="245" customFormat="false" ht="15" hidden="false" customHeight="false" outlineLevel="0" collapsed="false">
      <c r="A245" s="8" t="n">
        <v>45131</v>
      </c>
      <c r="B245" s="12" t="s">
        <v>150</v>
      </c>
      <c r="C245" s="12" t="s">
        <v>24</v>
      </c>
      <c r="D245" s="12" t="s">
        <v>307</v>
      </c>
      <c r="E245" s="12" t="s">
        <v>26</v>
      </c>
      <c r="F245" s="135" t="n">
        <v>8028750901</v>
      </c>
      <c r="G245" s="161" t="n">
        <v>250</v>
      </c>
      <c r="H245" s="36"/>
      <c r="I245" s="36" t="n">
        <v>200</v>
      </c>
      <c r="J245" s="164" t="n">
        <v>643</v>
      </c>
      <c r="L245" s="8" t="n">
        <v>45161</v>
      </c>
      <c r="M245" s="12" t="s">
        <v>23</v>
      </c>
      <c r="N245" s="12" t="s">
        <v>24</v>
      </c>
      <c r="O245" s="12" t="s">
        <v>308</v>
      </c>
      <c r="P245" s="12" t="s">
        <v>26</v>
      </c>
      <c r="Q245" s="12" t="n">
        <v>8028857924</v>
      </c>
      <c r="R245" s="36" t="n">
        <v>250</v>
      </c>
      <c r="S245" s="163" t="n">
        <v>679</v>
      </c>
      <c r="T245" s="36" t="n">
        <v>200</v>
      </c>
    </row>
    <row r="246" customFormat="false" ht="15" hidden="false" customHeight="false" outlineLevel="0" collapsed="false">
      <c r="A246" s="8" t="n">
        <v>45131</v>
      </c>
      <c r="B246" s="8" t="s">
        <v>57</v>
      </c>
      <c r="C246" s="8" t="s">
        <v>58</v>
      </c>
      <c r="D246" s="8" t="s">
        <v>307</v>
      </c>
      <c r="E246" s="8" t="s">
        <v>26</v>
      </c>
      <c r="F246" s="12" t="n">
        <v>8028750889</v>
      </c>
      <c r="G246" s="36" t="n">
        <v>250</v>
      </c>
      <c r="H246" s="36"/>
      <c r="I246" s="36" t="n">
        <v>200</v>
      </c>
      <c r="J246" s="164" t="n">
        <v>643</v>
      </c>
      <c r="L246" s="8" t="n">
        <v>45161</v>
      </c>
      <c r="M246" s="8" t="s">
        <v>164</v>
      </c>
      <c r="N246" s="8" t="s">
        <v>58</v>
      </c>
      <c r="O246" s="8" t="s">
        <v>308</v>
      </c>
      <c r="P246" s="8" t="s">
        <v>26</v>
      </c>
      <c r="Q246" s="12" t="n">
        <v>8028857913</v>
      </c>
      <c r="R246" s="36" t="n">
        <v>250</v>
      </c>
      <c r="S246" s="163" t="n">
        <v>679</v>
      </c>
      <c r="T246" s="36" t="n">
        <v>200</v>
      </c>
    </row>
    <row r="247" customFormat="false" ht="15" hidden="false" customHeight="false" outlineLevel="0" collapsed="false">
      <c r="A247" s="8" t="n">
        <v>45131</v>
      </c>
      <c r="B247" s="12" t="s">
        <v>30</v>
      </c>
      <c r="C247" s="12" t="s">
        <v>31</v>
      </c>
      <c r="D247" s="12" t="s">
        <v>307</v>
      </c>
      <c r="E247" s="12" t="s">
        <v>56</v>
      </c>
      <c r="F247" s="153" t="n">
        <v>8028746912</v>
      </c>
      <c r="G247" s="154" t="n">
        <v>250</v>
      </c>
      <c r="H247" s="36"/>
      <c r="I247" s="36" t="n">
        <v>220</v>
      </c>
      <c r="J247" s="165" t="n">
        <v>650</v>
      </c>
      <c r="L247" s="8" t="n">
        <v>45161</v>
      </c>
      <c r="M247" s="12" t="s">
        <v>77</v>
      </c>
      <c r="N247" s="12" t="s">
        <v>318</v>
      </c>
      <c r="O247" s="12" t="s">
        <v>308</v>
      </c>
      <c r="P247" s="12" t="s">
        <v>26</v>
      </c>
      <c r="Q247" s="12" t="n">
        <v>8028857951</v>
      </c>
      <c r="R247" s="36" t="n">
        <v>175</v>
      </c>
      <c r="S247" s="163" t="n">
        <v>679</v>
      </c>
      <c r="T247" s="36" t="n">
        <v>150</v>
      </c>
    </row>
    <row r="248" customFormat="false" ht="15" hidden="false" customHeight="false" outlineLevel="0" collapsed="false">
      <c r="A248" s="8" t="n">
        <v>45131</v>
      </c>
      <c r="B248" s="8" t="s">
        <v>71</v>
      </c>
      <c r="C248" s="8" t="s">
        <v>47</v>
      </c>
      <c r="D248" s="8" t="s">
        <v>307</v>
      </c>
      <c r="E248" s="8" t="s">
        <v>56</v>
      </c>
      <c r="F248" s="153" t="n">
        <v>8028746894</v>
      </c>
      <c r="G248" s="154" t="n">
        <v>250</v>
      </c>
      <c r="H248" s="36"/>
      <c r="I248" s="36" t="n">
        <v>220</v>
      </c>
      <c r="J248" s="165" t="n">
        <v>650</v>
      </c>
      <c r="L248" s="8" t="n">
        <v>45163</v>
      </c>
      <c r="M248" s="8" t="s">
        <v>164</v>
      </c>
      <c r="N248" s="8" t="s">
        <v>58</v>
      </c>
      <c r="O248" s="8" t="s">
        <v>308</v>
      </c>
      <c r="P248" s="8" t="s">
        <v>26</v>
      </c>
      <c r="Q248" s="12" t="n">
        <v>8028867808</v>
      </c>
      <c r="R248" s="36" t="n">
        <v>250</v>
      </c>
      <c r="S248" s="163" t="n">
        <v>679</v>
      </c>
      <c r="T248" s="36" t="n">
        <v>200</v>
      </c>
    </row>
    <row r="249" customFormat="false" ht="15" hidden="false" customHeight="false" outlineLevel="0" collapsed="false">
      <c r="A249" s="8" t="n">
        <v>45131</v>
      </c>
      <c r="B249" s="12" t="s">
        <v>80</v>
      </c>
      <c r="C249" s="12" t="s">
        <v>41</v>
      </c>
      <c r="D249" s="12" t="s">
        <v>307</v>
      </c>
      <c r="E249" s="12" t="s">
        <v>56</v>
      </c>
      <c r="F249" s="153" t="n">
        <v>8028746890</v>
      </c>
      <c r="G249" s="154" t="n">
        <v>250</v>
      </c>
      <c r="H249" s="36"/>
      <c r="I249" s="36" t="n">
        <v>220</v>
      </c>
      <c r="J249" s="165" t="n">
        <v>650</v>
      </c>
      <c r="L249" s="8" t="n">
        <v>45163</v>
      </c>
      <c r="M249" s="12" t="s">
        <v>71</v>
      </c>
      <c r="N249" s="12" t="s">
        <v>55</v>
      </c>
      <c r="O249" s="12" t="s">
        <v>308</v>
      </c>
      <c r="P249" s="12" t="s">
        <v>26</v>
      </c>
      <c r="Q249" s="12" t="n">
        <v>8028867857</v>
      </c>
      <c r="R249" s="36" t="n">
        <v>250</v>
      </c>
      <c r="S249" s="163" t="n">
        <v>679</v>
      </c>
      <c r="T249" s="36" t="n">
        <v>200</v>
      </c>
    </row>
    <row r="250" customFormat="false" ht="15" hidden="false" customHeight="false" outlineLevel="0" collapsed="false">
      <c r="A250" s="8" t="n">
        <v>45131</v>
      </c>
      <c r="B250" s="12" t="s">
        <v>37</v>
      </c>
      <c r="C250" s="12" t="s">
        <v>38</v>
      </c>
      <c r="D250" s="12" t="s">
        <v>307</v>
      </c>
      <c r="E250" s="12" t="s">
        <v>56</v>
      </c>
      <c r="F250" s="166" t="n">
        <v>8028746898</v>
      </c>
      <c r="G250" s="167" t="n">
        <v>250</v>
      </c>
      <c r="H250" s="36"/>
      <c r="I250" s="36" t="n">
        <v>220</v>
      </c>
      <c r="J250" s="165" t="n">
        <v>650</v>
      </c>
      <c r="L250" s="8" t="n">
        <v>45163</v>
      </c>
      <c r="M250" s="12" t="s">
        <v>240</v>
      </c>
      <c r="N250" s="12" t="s">
        <v>31</v>
      </c>
      <c r="O250" s="12" t="s">
        <v>308</v>
      </c>
      <c r="P250" s="12" t="s">
        <v>26</v>
      </c>
      <c r="Q250" s="12" t="n">
        <v>8028867818</v>
      </c>
      <c r="R250" s="36" t="n">
        <v>250</v>
      </c>
      <c r="S250" s="163" t="n">
        <v>679</v>
      </c>
      <c r="T250" s="36" t="n">
        <v>200</v>
      </c>
    </row>
    <row r="251" customFormat="false" ht="15" hidden="false" customHeight="false" outlineLevel="0" collapsed="false">
      <c r="A251" s="8" t="n">
        <v>45132</v>
      </c>
      <c r="B251" s="12" t="s">
        <v>80</v>
      </c>
      <c r="C251" s="12" t="s">
        <v>323</v>
      </c>
      <c r="D251" s="12" t="s">
        <v>307</v>
      </c>
      <c r="E251" s="12" t="s">
        <v>91</v>
      </c>
      <c r="F251" s="153" t="n">
        <v>8028751507</v>
      </c>
      <c r="G251" s="154" t="n">
        <v>175</v>
      </c>
      <c r="H251" s="36"/>
      <c r="I251" s="36" t="n">
        <v>150</v>
      </c>
      <c r="J251" s="165" t="n">
        <v>650</v>
      </c>
      <c r="L251" s="8" t="n">
        <v>45163</v>
      </c>
      <c r="M251" s="12" t="s">
        <v>80</v>
      </c>
      <c r="N251" s="12" t="s">
        <v>60</v>
      </c>
      <c r="O251" s="12" t="s">
        <v>308</v>
      </c>
      <c r="P251" s="12" t="s">
        <v>327</v>
      </c>
      <c r="Q251" s="12" t="n">
        <v>8028868284</v>
      </c>
      <c r="R251" s="36" t="n">
        <v>475.85</v>
      </c>
      <c r="S251" s="163" t="n">
        <v>679</v>
      </c>
      <c r="T251" s="36" t="n">
        <v>460</v>
      </c>
    </row>
    <row r="252" customFormat="false" ht="15" hidden="false" customHeight="false" outlineLevel="0" collapsed="false">
      <c r="A252" s="8" t="n">
        <v>45132</v>
      </c>
      <c r="B252" s="12" t="s">
        <v>150</v>
      </c>
      <c r="C252" s="12" t="s">
        <v>24</v>
      </c>
      <c r="D252" s="12" t="s">
        <v>307</v>
      </c>
      <c r="E252" s="12" t="s">
        <v>91</v>
      </c>
      <c r="F252" s="153" t="n">
        <v>8028751512</v>
      </c>
      <c r="G252" s="154" t="n">
        <v>175</v>
      </c>
      <c r="H252" s="36"/>
      <c r="I252" s="36" t="n">
        <v>150</v>
      </c>
      <c r="J252" s="165" t="n">
        <v>650</v>
      </c>
      <c r="L252" s="8" t="n">
        <v>45163</v>
      </c>
      <c r="M252" s="12" t="s">
        <v>23</v>
      </c>
      <c r="N252" s="12" t="s">
        <v>24</v>
      </c>
      <c r="O252" s="12" t="s">
        <v>308</v>
      </c>
      <c r="P252" s="12" t="s">
        <v>327</v>
      </c>
      <c r="Q252" s="12" t="n">
        <v>8028868318</v>
      </c>
      <c r="R252" s="36" t="n">
        <v>464.98</v>
      </c>
      <c r="S252" s="163" t="n">
        <v>679</v>
      </c>
      <c r="T252" s="36" t="n">
        <v>445</v>
      </c>
    </row>
    <row r="253" customFormat="false" ht="15" hidden="false" customHeight="false" outlineLevel="0" collapsed="false">
      <c r="A253" s="8" t="n">
        <v>45133</v>
      </c>
      <c r="B253" s="12" t="s">
        <v>30</v>
      </c>
      <c r="C253" s="12" t="s">
        <v>31</v>
      </c>
      <c r="D253" s="12" t="s">
        <v>307</v>
      </c>
      <c r="E253" s="12" t="s">
        <v>120</v>
      </c>
      <c r="F253" s="153" t="n">
        <v>8028757052</v>
      </c>
      <c r="G253" s="154" t="n">
        <v>639.62</v>
      </c>
      <c r="H253" s="36"/>
      <c r="I253" s="36" t="n">
        <v>625</v>
      </c>
      <c r="J253" s="165" t="n">
        <v>650</v>
      </c>
      <c r="L253" s="8" t="n">
        <v>45163</v>
      </c>
      <c r="M253" s="12" t="s">
        <v>32</v>
      </c>
      <c r="N253" s="12" t="s">
        <v>33</v>
      </c>
      <c r="O253" s="12" t="s">
        <v>308</v>
      </c>
      <c r="P253" s="12" t="s">
        <v>328</v>
      </c>
      <c r="Q253" s="12" t="n">
        <v>8028868348</v>
      </c>
      <c r="R253" s="36" t="n">
        <v>417.07</v>
      </c>
      <c r="S253" s="163" t="n">
        <v>679</v>
      </c>
      <c r="T253" s="36" t="n">
        <v>395</v>
      </c>
    </row>
    <row r="254" customFormat="false" ht="15" hidden="false" customHeight="false" outlineLevel="0" collapsed="false">
      <c r="A254" s="8" t="n">
        <v>45133</v>
      </c>
      <c r="B254" s="12" t="s">
        <v>57</v>
      </c>
      <c r="C254" s="12" t="s">
        <v>58</v>
      </c>
      <c r="D254" s="12" t="s">
        <v>307</v>
      </c>
      <c r="E254" s="12" t="s">
        <v>329</v>
      </c>
      <c r="F254" s="168" t="n">
        <v>8028756458</v>
      </c>
      <c r="G254" s="169" t="n">
        <v>642.41</v>
      </c>
      <c r="H254" s="36"/>
      <c r="I254" s="36" t="n">
        <v>625</v>
      </c>
      <c r="J254" s="165" t="n">
        <v>650</v>
      </c>
      <c r="L254" s="8" t="n">
        <v>45166</v>
      </c>
      <c r="M254" s="12" t="s">
        <v>164</v>
      </c>
      <c r="N254" s="12" t="s">
        <v>58</v>
      </c>
      <c r="O254" s="12" t="s">
        <v>308</v>
      </c>
      <c r="P254" s="12" t="s">
        <v>26</v>
      </c>
      <c r="Q254" s="12" t="n">
        <v>8028874395</v>
      </c>
      <c r="R254" s="36" t="n">
        <v>250</v>
      </c>
      <c r="S254" s="163" t="n">
        <v>679</v>
      </c>
      <c r="T254" s="36" t="n">
        <v>200</v>
      </c>
    </row>
    <row r="255" customFormat="false" ht="15" hidden="false" customHeight="false" outlineLevel="0" collapsed="false">
      <c r="A255" s="8" t="n">
        <v>45133</v>
      </c>
      <c r="B255" s="12" t="s">
        <v>80</v>
      </c>
      <c r="C255" s="12" t="s">
        <v>323</v>
      </c>
      <c r="D255" s="12" t="s">
        <v>307</v>
      </c>
      <c r="E255" s="12" t="s">
        <v>120</v>
      </c>
      <c r="F255" s="170" t="n">
        <v>8028758461</v>
      </c>
      <c r="G255" s="154" t="n">
        <v>639.62</v>
      </c>
      <c r="H255" s="36"/>
      <c r="I255" s="36" t="n">
        <v>625</v>
      </c>
      <c r="J255" s="165" t="n">
        <v>650</v>
      </c>
      <c r="L255" s="8" t="n">
        <v>45166</v>
      </c>
      <c r="M255" s="12" t="s">
        <v>116</v>
      </c>
      <c r="N255" s="12" t="s">
        <v>31</v>
      </c>
      <c r="O255" s="12" t="s">
        <v>308</v>
      </c>
      <c r="P255" s="12" t="s">
        <v>26</v>
      </c>
      <c r="Q255" s="12" t="n">
        <v>8028874327</v>
      </c>
      <c r="R255" s="36" t="n">
        <v>250</v>
      </c>
      <c r="S255" s="163" t="n">
        <v>679</v>
      </c>
      <c r="T255" s="36" t="n">
        <v>200</v>
      </c>
    </row>
    <row r="256" customFormat="false" ht="15" hidden="false" customHeight="false" outlineLevel="0" collapsed="false">
      <c r="A256" s="16" t="n">
        <v>45133</v>
      </c>
      <c r="B256" s="17" t="s">
        <v>64</v>
      </c>
      <c r="C256" s="17" t="s">
        <v>33</v>
      </c>
      <c r="D256" s="17" t="s">
        <v>307</v>
      </c>
      <c r="E256" s="17" t="s">
        <v>26</v>
      </c>
      <c r="F256" s="153" t="n">
        <v>8028760678</v>
      </c>
      <c r="G256" s="154" t="n">
        <v>250</v>
      </c>
      <c r="H256" s="23"/>
      <c r="I256" s="23" t="n">
        <v>200</v>
      </c>
      <c r="J256" s="165" t="n">
        <v>650</v>
      </c>
      <c r="L256" s="8" t="n">
        <v>45166</v>
      </c>
      <c r="M256" s="12" t="s">
        <v>23</v>
      </c>
      <c r="N256" s="12" t="s">
        <v>24</v>
      </c>
      <c r="O256" s="12" t="s">
        <v>308</v>
      </c>
      <c r="P256" s="12" t="s">
        <v>26</v>
      </c>
      <c r="Q256" s="12" t="n">
        <v>8028874378</v>
      </c>
      <c r="R256" s="36" t="n">
        <v>250</v>
      </c>
      <c r="S256" s="163" t="n">
        <v>679</v>
      </c>
      <c r="T256" s="36" t="n">
        <v>200</v>
      </c>
    </row>
    <row r="257" customFormat="false" ht="15" hidden="false" customHeight="false" outlineLevel="0" collapsed="false">
      <c r="A257" s="16" t="n">
        <v>45133</v>
      </c>
      <c r="B257" s="17" t="s">
        <v>71</v>
      </c>
      <c r="C257" s="17" t="s">
        <v>55</v>
      </c>
      <c r="D257" s="17" t="s">
        <v>307</v>
      </c>
      <c r="E257" s="17" t="s">
        <v>26</v>
      </c>
      <c r="F257" s="153" t="n">
        <v>8028756044</v>
      </c>
      <c r="G257" s="154" t="n">
        <v>175</v>
      </c>
      <c r="H257" s="23"/>
      <c r="I257" s="23" t="n">
        <v>150</v>
      </c>
      <c r="J257" s="165" t="n">
        <v>650</v>
      </c>
      <c r="L257" s="8" t="n">
        <v>45166</v>
      </c>
      <c r="M257" s="12" t="s">
        <v>71</v>
      </c>
      <c r="N257" s="12" t="s">
        <v>55</v>
      </c>
      <c r="O257" s="12" t="s">
        <v>308</v>
      </c>
      <c r="P257" s="12" t="s">
        <v>26</v>
      </c>
      <c r="Q257" s="12" t="n">
        <v>8028874343</v>
      </c>
      <c r="R257" s="36" t="n">
        <v>250</v>
      </c>
      <c r="S257" s="163" t="n">
        <v>679</v>
      </c>
      <c r="T257" s="36" t="n">
        <v>200</v>
      </c>
    </row>
    <row r="258" customFormat="false" ht="15" hidden="false" customHeight="false" outlineLevel="0" collapsed="false">
      <c r="A258" s="86" t="n">
        <v>45133</v>
      </c>
      <c r="B258" s="17" t="s">
        <v>150</v>
      </c>
      <c r="C258" s="17" t="s">
        <v>24</v>
      </c>
      <c r="D258" s="17" t="s">
        <v>307</v>
      </c>
      <c r="E258" s="17" t="s">
        <v>330</v>
      </c>
      <c r="F258" s="171" t="n">
        <v>8028763142</v>
      </c>
      <c r="G258" s="169" t="n">
        <v>346.54</v>
      </c>
      <c r="H258" s="23"/>
      <c r="I258" s="23" t="n">
        <v>300</v>
      </c>
      <c r="J258" s="165" t="n">
        <v>650</v>
      </c>
      <c r="L258" s="8" t="n">
        <v>45167</v>
      </c>
      <c r="M258" s="12" t="s">
        <v>116</v>
      </c>
      <c r="N258" s="12" t="s">
        <v>31</v>
      </c>
      <c r="O258" s="12" t="s">
        <v>308</v>
      </c>
      <c r="P258" s="12" t="s">
        <v>331</v>
      </c>
      <c r="Q258" s="12" t="n">
        <v>8028865509</v>
      </c>
      <c r="R258" s="36" t="n">
        <v>299.34</v>
      </c>
      <c r="S258" s="163" t="n">
        <v>679</v>
      </c>
      <c r="T258" s="36" t="n">
        <v>275</v>
      </c>
    </row>
    <row r="259" customFormat="false" ht="15" hidden="false" customHeight="false" outlineLevel="0" collapsed="false">
      <c r="A259" s="86" t="n">
        <v>45134</v>
      </c>
      <c r="B259" s="17" t="s">
        <v>30</v>
      </c>
      <c r="C259" s="17" t="s">
        <v>31</v>
      </c>
      <c r="D259" s="17" t="s">
        <v>307</v>
      </c>
      <c r="E259" s="17" t="s">
        <v>120</v>
      </c>
      <c r="F259" s="170" t="n">
        <v>8028758611</v>
      </c>
      <c r="G259" s="154" t="n">
        <v>634.72</v>
      </c>
      <c r="H259" s="23"/>
      <c r="I259" s="23" t="n">
        <v>620</v>
      </c>
      <c r="J259" s="165" t="n">
        <v>650</v>
      </c>
      <c r="L259" s="8" t="n">
        <v>45167</v>
      </c>
      <c r="M259" s="12" t="s">
        <v>77</v>
      </c>
      <c r="N259" s="12" t="s">
        <v>47</v>
      </c>
      <c r="O259" s="12" t="s">
        <v>308</v>
      </c>
      <c r="P259" s="12" t="s">
        <v>332</v>
      </c>
      <c r="Q259" s="12" t="n">
        <v>8028876661</v>
      </c>
      <c r="R259" s="36" t="n">
        <v>175</v>
      </c>
      <c r="S259" s="163" t="n">
        <v>679</v>
      </c>
      <c r="T259" s="36" t="n">
        <v>150</v>
      </c>
    </row>
    <row r="260" customFormat="false" ht="15" hidden="false" customHeight="false" outlineLevel="0" collapsed="false">
      <c r="A260" s="86" t="n">
        <v>45134</v>
      </c>
      <c r="B260" s="17" t="s">
        <v>37</v>
      </c>
      <c r="C260" s="17" t="s">
        <v>38</v>
      </c>
      <c r="D260" s="17" t="s">
        <v>307</v>
      </c>
      <c r="E260" s="17" t="s">
        <v>120</v>
      </c>
      <c r="F260" s="170" t="n">
        <v>8028758613</v>
      </c>
      <c r="G260" s="154" t="n">
        <v>634.72</v>
      </c>
      <c r="H260" s="23"/>
      <c r="I260" s="23" t="n">
        <v>620</v>
      </c>
      <c r="J260" s="165" t="n">
        <v>650</v>
      </c>
      <c r="L260" s="8" t="n">
        <v>45168</v>
      </c>
      <c r="M260" s="12" t="s">
        <v>23</v>
      </c>
      <c r="N260" s="12" t="s">
        <v>24</v>
      </c>
      <c r="O260" s="12" t="s">
        <v>308</v>
      </c>
      <c r="P260" s="12" t="s">
        <v>26</v>
      </c>
      <c r="Q260" s="12" t="n">
        <v>8028884464</v>
      </c>
      <c r="R260" s="36" t="n">
        <v>250</v>
      </c>
      <c r="S260" s="163" t="n">
        <v>679</v>
      </c>
      <c r="T260" s="36" t="n">
        <v>200</v>
      </c>
    </row>
    <row r="261" customFormat="false" ht="15" hidden="false" customHeight="false" outlineLevel="0" collapsed="false">
      <c r="A261" s="86" t="n">
        <v>45134</v>
      </c>
      <c r="B261" s="17" t="s">
        <v>71</v>
      </c>
      <c r="C261" s="17" t="s">
        <v>41</v>
      </c>
      <c r="D261" s="17" t="s">
        <v>307</v>
      </c>
      <c r="E261" s="17" t="s">
        <v>333</v>
      </c>
      <c r="F261" s="170" t="n">
        <v>8028753546</v>
      </c>
      <c r="G261" s="154" t="n">
        <v>471.59</v>
      </c>
      <c r="H261" s="23"/>
      <c r="I261" s="23" t="n">
        <v>450</v>
      </c>
      <c r="J261" s="165" t="n">
        <v>650</v>
      </c>
      <c r="L261" s="8" t="n">
        <v>45168</v>
      </c>
      <c r="M261" s="12" t="s">
        <v>116</v>
      </c>
      <c r="N261" s="12" t="s">
        <v>31</v>
      </c>
      <c r="O261" s="12" t="s">
        <v>308</v>
      </c>
      <c r="P261" s="12" t="s">
        <v>26</v>
      </c>
      <c r="Q261" s="12" t="n">
        <v>8028884463</v>
      </c>
      <c r="R261" s="36" t="n">
        <v>250</v>
      </c>
      <c r="S261" s="163" t="n">
        <v>679</v>
      </c>
      <c r="T261" s="36" t="n">
        <v>200</v>
      </c>
    </row>
    <row r="262" customFormat="false" ht="15" hidden="false" customHeight="false" outlineLevel="0" collapsed="false">
      <c r="A262" s="86" t="n">
        <v>45135</v>
      </c>
      <c r="B262" s="17" t="s">
        <v>80</v>
      </c>
      <c r="C262" s="17" t="s">
        <v>323</v>
      </c>
      <c r="D262" s="17" t="s">
        <v>307</v>
      </c>
      <c r="E262" s="17" t="s">
        <v>333</v>
      </c>
      <c r="F262" s="170" t="n">
        <v>8028753553</v>
      </c>
      <c r="G262" s="154" t="n">
        <v>439.58</v>
      </c>
      <c r="H262" s="23"/>
      <c r="I262" s="23" t="n">
        <v>420</v>
      </c>
      <c r="J262" s="165" t="n">
        <v>650</v>
      </c>
      <c r="L262" s="8" t="n">
        <v>45168</v>
      </c>
      <c r="M262" s="12" t="s">
        <v>71</v>
      </c>
      <c r="N262" s="12" t="s">
        <v>55</v>
      </c>
      <c r="O262" s="12" t="s">
        <v>308</v>
      </c>
      <c r="P262" s="12" t="s">
        <v>26</v>
      </c>
      <c r="Q262" s="12" t="n">
        <v>8028884471</v>
      </c>
      <c r="R262" s="36" t="n">
        <v>250</v>
      </c>
      <c r="S262" s="163" t="n">
        <v>679</v>
      </c>
      <c r="T262" s="36" t="n">
        <v>200</v>
      </c>
    </row>
    <row r="263" customFormat="false" ht="15" hidden="false" customHeight="false" outlineLevel="0" collapsed="false">
      <c r="A263" s="86" t="n">
        <v>45135</v>
      </c>
      <c r="B263" s="17" t="s">
        <v>64</v>
      </c>
      <c r="C263" s="17" t="s">
        <v>33</v>
      </c>
      <c r="D263" s="17" t="s">
        <v>307</v>
      </c>
      <c r="E263" s="17" t="s">
        <v>120</v>
      </c>
      <c r="F263" s="172" t="n">
        <v>27996021</v>
      </c>
      <c r="G263" s="154" t="n">
        <v>640.13</v>
      </c>
      <c r="H263" s="23"/>
      <c r="I263" s="23" t="n">
        <v>630</v>
      </c>
      <c r="J263" s="165" t="n">
        <v>650</v>
      </c>
      <c r="L263" s="8" t="n">
        <v>45168</v>
      </c>
      <c r="M263" s="12" t="s">
        <v>77</v>
      </c>
      <c r="N263" s="12" t="s">
        <v>47</v>
      </c>
      <c r="O263" s="12" t="s">
        <v>308</v>
      </c>
      <c r="P263" s="12" t="s">
        <v>26</v>
      </c>
      <c r="Q263" s="12" t="n">
        <v>8028884853</v>
      </c>
      <c r="R263" s="36" t="n">
        <v>175</v>
      </c>
      <c r="S263" s="163" t="n">
        <v>679</v>
      </c>
      <c r="T263" s="36" t="n">
        <v>150</v>
      </c>
    </row>
    <row r="264" s="131" customFormat="true" ht="15" hidden="false" customHeight="false" outlineLevel="0" collapsed="false">
      <c r="A264" s="7" t="n">
        <v>45135</v>
      </c>
      <c r="B264" s="53" t="s">
        <v>57</v>
      </c>
      <c r="C264" s="53" t="s">
        <v>58</v>
      </c>
      <c r="D264" s="53" t="s">
        <v>307</v>
      </c>
      <c r="E264" s="53" t="s">
        <v>334</v>
      </c>
      <c r="F264" s="53" t="n">
        <v>8028764518</v>
      </c>
      <c r="G264" s="82" t="n">
        <v>328.09</v>
      </c>
      <c r="H264" s="82"/>
      <c r="I264" s="82" t="n">
        <v>300</v>
      </c>
      <c r="J264" s="173" t="n">
        <v>650</v>
      </c>
      <c r="L264" s="8" t="n">
        <v>45168</v>
      </c>
      <c r="M264" s="12" t="s">
        <v>80</v>
      </c>
      <c r="N264" s="12" t="s">
        <v>60</v>
      </c>
      <c r="O264" s="12" t="s">
        <v>308</v>
      </c>
      <c r="P264" s="12" t="s">
        <v>26</v>
      </c>
      <c r="Q264" s="12" t="n">
        <v>8028884478</v>
      </c>
      <c r="R264" s="36" t="n">
        <v>175</v>
      </c>
      <c r="S264" s="163" t="n">
        <v>679</v>
      </c>
      <c r="T264" s="36" t="n">
        <v>150</v>
      </c>
      <c r="U264" s="13"/>
      <c r="V264" s="13"/>
      <c r="W264" s="13"/>
      <c r="X264" s="13"/>
      <c r="Y264" s="13"/>
      <c r="Z264" s="13"/>
      <c r="AA264" s="13"/>
      <c r="AB264" s="13"/>
      <c r="AC264" s="13"/>
    </row>
    <row r="265" customFormat="false" ht="15" hidden="false" customHeight="false" outlineLevel="0" collapsed="false">
      <c r="A265" s="16" t="n">
        <v>45135</v>
      </c>
      <c r="B265" s="17" t="s">
        <v>71</v>
      </c>
      <c r="C265" s="17" t="s">
        <v>335</v>
      </c>
      <c r="D265" s="17" t="s">
        <v>307</v>
      </c>
      <c r="E265" s="17" t="s">
        <v>56</v>
      </c>
      <c r="F265" s="174" t="n">
        <v>8028769747</v>
      </c>
      <c r="G265" s="154" t="n">
        <v>250</v>
      </c>
      <c r="H265" s="23"/>
      <c r="I265" s="23" t="n">
        <v>220</v>
      </c>
      <c r="J265" s="165" t="n">
        <v>650</v>
      </c>
      <c r="L265" s="8" t="n">
        <v>45168</v>
      </c>
      <c r="M265" s="12" t="s">
        <v>32</v>
      </c>
      <c r="N265" s="12" t="s">
        <v>33</v>
      </c>
      <c r="O265" s="12" t="s">
        <v>308</v>
      </c>
      <c r="P265" s="12" t="s">
        <v>26</v>
      </c>
      <c r="Q265" s="12" t="n">
        <v>8028884860</v>
      </c>
      <c r="R265" s="36" t="n">
        <v>175</v>
      </c>
      <c r="S265" s="163" t="n">
        <v>679</v>
      </c>
      <c r="T265" s="36" t="n">
        <v>150</v>
      </c>
    </row>
    <row r="266" customFormat="false" ht="15" hidden="false" customHeight="false" outlineLevel="0" collapsed="false">
      <c r="A266" s="16" t="n">
        <v>45135</v>
      </c>
      <c r="B266" s="17" t="s">
        <v>37</v>
      </c>
      <c r="C266" s="17" t="s">
        <v>38</v>
      </c>
      <c r="D266" s="17" t="s">
        <v>307</v>
      </c>
      <c r="E266" s="17" t="s">
        <v>26</v>
      </c>
      <c r="F266" s="174" t="n">
        <v>8028771580</v>
      </c>
      <c r="G266" s="154" t="n">
        <v>175</v>
      </c>
      <c r="H266" s="23"/>
      <c r="I266" s="23" t="n">
        <v>150</v>
      </c>
      <c r="J266" s="165" t="n">
        <v>650</v>
      </c>
      <c r="L266" s="16"/>
      <c r="M266" s="17"/>
      <c r="N266" s="17"/>
      <c r="O266" s="17"/>
      <c r="P266" s="17"/>
      <c r="Q266" s="17"/>
      <c r="R266" s="23"/>
      <c r="S266" s="23"/>
      <c r="T266" s="23"/>
    </row>
    <row r="267" customFormat="false" ht="15" hidden="false" customHeight="false" outlineLevel="0" collapsed="false">
      <c r="A267" s="16" t="n">
        <v>45135</v>
      </c>
      <c r="B267" s="17" t="s">
        <v>30</v>
      </c>
      <c r="C267" s="17" t="s">
        <v>31</v>
      </c>
      <c r="D267" s="17" t="s">
        <v>307</v>
      </c>
      <c r="E267" s="17" t="s">
        <v>26</v>
      </c>
      <c r="F267" s="174" t="n">
        <v>8028771527</v>
      </c>
      <c r="G267" s="154" t="n">
        <v>250</v>
      </c>
      <c r="H267" s="23"/>
      <c r="I267" s="23" t="n">
        <v>200</v>
      </c>
      <c r="J267" s="165" t="n">
        <v>650</v>
      </c>
      <c r="L267" s="86"/>
      <c r="M267" s="17"/>
      <c r="N267" s="17"/>
      <c r="O267" s="17"/>
      <c r="P267" s="17"/>
      <c r="Q267" s="17"/>
      <c r="R267" s="23"/>
      <c r="S267" s="23"/>
      <c r="T267" s="23"/>
    </row>
    <row r="268" customFormat="false" ht="15" hidden="false" customHeight="false" outlineLevel="0" collapsed="false">
      <c r="A268" s="16" t="n">
        <v>45135</v>
      </c>
      <c r="B268" s="17" t="s">
        <v>57</v>
      </c>
      <c r="C268" s="149" t="s">
        <v>58</v>
      </c>
      <c r="D268" s="17" t="s">
        <v>307</v>
      </c>
      <c r="E268" s="17" t="s">
        <v>26</v>
      </c>
      <c r="F268" s="174" t="n">
        <v>8028771535</v>
      </c>
      <c r="G268" s="154" t="n">
        <v>250</v>
      </c>
      <c r="H268" s="23"/>
      <c r="I268" s="23" t="n">
        <v>200</v>
      </c>
      <c r="J268" s="165" t="n">
        <v>650</v>
      </c>
      <c r="L268" s="86"/>
      <c r="M268" s="17"/>
      <c r="N268" s="17"/>
      <c r="O268" s="17"/>
      <c r="P268" s="17"/>
      <c r="Q268" s="17"/>
      <c r="R268" s="23"/>
      <c r="S268" s="23"/>
      <c r="T268" s="23"/>
    </row>
    <row r="269" customFormat="false" ht="15" hidden="false" customHeight="false" outlineLevel="0" collapsed="false">
      <c r="A269" s="16" t="n">
        <v>45135</v>
      </c>
      <c r="B269" s="17" t="s">
        <v>80</v>
      </c>
      <c r="C269" s="17" t="s">
        <v>323</v>
      </c>
      <c r="D269" s="17" t="s">
        <v>307</v>
      </c>
      <c r="E269" s="17" t="s">
        <v>163</v>
      </c>
      <c r="F269" s="174" t="n">
        <v>8028769749</v>
      </c>
      <c r="G269" s="154" t="n">
        <v>250</v>
      </c>
      <c r="H269" s="23"/>
      <c r="I269" s="23" t="n">
        <v>220</v>
      </c>
      <c r="J269" s="165" t="n">
        <v>650</v>
      </c>
      <c r="L269" s="86"/>
      <c r="M269" s="17"/>
      <c r="N269" s="17"/>
      <c r="O269" s="17"/>
      <c r="P269" s="17"/>
      <c r="Q269" s="17"/>
      <c r="R269" s="23"/>
      <c r="S269" s="23"/>
      <c r="T269" s="23"/>
    </row>
    <row r="270" customFormat="false" ht="15" hidden="false" customHeight="false" outlineLevel="0" collapsed="false">
      <c r="A270" s="175" t="n">
        <v>45135</v>
      </c>
      <c r="B270" s="176" t="s">
        <v>64</v>
      </c>
      <c r="C270" s="176" t="s">
        <v>33</v>
      </c>
      <c r="D270" s="176" t="s">
        <v>307</v>
      </c>
      <c r="E270" s="176" t="s">
        <v>336</v>
      </c>
      <c r="F270" s="174" t="n">
        <v>8028766671</v>
      </c>
      <c r="G270" s="177" t="n">
        <v>319.7</v>
      </c>
      <c r="H270" s="178"/>
      <c r="I270" s="178" t="n">
        <v>300</v>
      </c>
      <c r="J270" s="165" t="n">
        <v>650</v>
      </c>
      <c r="L270" s="86"/>
      <c r="M270" s="17"/>
      <c r="N270" s="17"/>
      <c r="O270" s="17"/>
      <c r="P270" s="17"/>
      <c r="Q270" s="17"/>
      <c r="R270" s="23"/>
      <c r="S270" s="23"/>
      <c r="T270" s="23"/>
    </row>
    <row r="271" customFormat="false" ht="15" hidden="false" customHeight="false" outlineLevel="0" collapsed="false">
      <c r="A271" s="16" t="n">
        <v>45138</v>
      </c>
      <c r="B271" s="17" t="s">
        <v>71</v>
      </c>
      <c r="C271" s="17" t="s">
        <v>41</v>
      </c>
      <c r="D271" s="17" t="s">
        <v>307</v>
      </c>
      <c r="E271" s="17" t="s">
        <v>26</v>
      </c>
      <c r="F271" s="174" t="n">
        <v>8028779553</v>
      </c>
      <c r="G271" s="154" t="n">
        <v>175</v>
      </c>
      <c r="H271" s="23"/>
      <c r="I271" s="23" t="n">
        <v>150</v>
      </c>
      <c r="J271" s="165" t="n">
        <v>650</v>
      </c>
      <c r="L271" s="86"/>
      <c r="M271" s="17"/>
      <c r="N271" s="17"/>
      <c r="O271" s="17"/>
      <c r="P271" s="17"/>
      <c r="Q271" s="17"/>
      <c r="R271" s="23"/>
      <c r="S271" s="23"/>
      <c r="T271" s="23"/>
    </row>
    <row r="272" customFormat="false" ht="15" hidden="false" customHeight="false" outlineLevel="0" collapsed="false">
      <c r="A272" s="16" t="n">
        <v>45138</v>
      </c>
      <c r="B272" s="17" t="s">
        <v>64</v>
      </c>
      <c r="C272" s="17" t="s">
        <v>33</v>
      </c>
      <c r="D272" s="17" t="s">
        <v>307</v>
      </c>
      <c r="E272" s="17" t="s">
        <v>26</v>
      </c>
      <c r="F272" s="174" t="n">
        <v>8028779512</v>
      </c>
      <c r="G272" s="154" t="n">
        <v>250</v>
      </c>
      <c r="H272" s="23"/>
      <c r="I272" s="23" t="n">
        <v>200</v>
      </c>
      <c r="J272" s="165" t="n">
        <v>650</v>
      </c>
      <c r="L272" s="86"/>
      <c r="M272" s="17"/>
      <c r="N272" s="17"/>
      <c r="O272" s="17"/>
      <c r="P272" s="17"/>
      <c r="Q272" s="17"/>
      <c r="R272" s="23"/>
      <c r="S272" s="23"/>
      <c r="T272" s="23"/>
    </row>
    <row r="273" customFormat="false" ht="15" hidden="false" customHeight="false" outlineLevel="0" collapsed="false">
      <c r="A273" s="16" t="n">
        <v>45138</v>
      </c>
      <c r="B273" s="17" t="s">
        <v>80</v>
      </c>
      <c r="C273" s="17" t="s">
        <v>31</v>
      </c>
      <c r="D273" s="17" t="s">
        <v>307</v>
      </c>
      <c r="E273" s="17" t="s">
        <v>26</v>
      </c>
      <c r="F273" s="179" t="n">
        <v>8028779544</v>
      </c>
      <c r="G273" s="169" t="n">
        <v>175</v>
      </c>
      <c r="H273" s="23"/>
      <c r="I273" s="23" t="n">
        <v>150</v>
      </c>
      <c r="J273" s="165" t="n">
        <v>650</v>
      </c>
      <c r="L273" s="86"/>
      <c r="M273" s="17"/>
      <c r="N273" s="17"/>
      <c r="O273" s="17"/>
      <c r="P273" s="17"/>
      <c r="Q273" s="17"/>
      <c r="R273" s="23"/>
      <c r="S273" s="23"/>
      <c r="T273" s="23"/>
    </row>
    <row r="274" customFormat="false" ht="15" hidden="false" customHeight="false" outlineLevel="0" collapsed="false">
      <c r="A274" s="16" t="n">
        <v>45138</v>
      </c>
      <c r="B274" s="17" t="s">
        <v>150</v>
      </c>
      <c r="C274" s="17" t="s">
        <v>24</v>
      </c>
      <c r="D274" s="17" t="s">
        <v>307</v>
      </c>
      <c r="E274" s="17" t="s">
        <v>26</v>
      </c>
      <c r="F274" s="174" t="n">
        <v>8028779530</v>
      </c>
      <c r="G274" s="154" t="n">
        <v>300</v>
      </c>
      <c r="H274" s="23"/>
      <c r="I274" s="23" t="n">
        <v>200</v>
      </c>
      <c r="J274" s="165" t="n">
        <v>650</v>
      </c>
      <c r="L274" s="86"/>
      <c r="M274" s="17"/>
      <c r="N274" s="17"/>
      <c r="O274" s="17"/>
      <c r="P274" s="17"/>
      <c r="Q274" s="17"/>
      <c r="R274" s="23"/>
      <c r="S274" s="23"/>
      <c r="T274" s="23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23"/>
      <c r="H275" s="23"/>
      <c r="I275" s="23"/>
      <c r="J275" s="67"/>
      <c r="L275" s="86"/>
      <c r="M275" s="17"/>
      <c r="N275" s="17"/>
      <c r="O275" s="17"/>
      <c r="P275" s="17"/>
      <c r="Q275" s="17"/>
      <c r="R275" s="23"/>
      <c r="S275" s="23"/>
      <c r="T275" s="23"/>
    </row>
    <row r="276" customFormat="false" ht="15" hidden="false" customHeight="false" outlineLevel="0" collapsed="false">
      <c r="A276" s="17"/>
      <c r="B276" s="17"/>
      <c r="C276" s="17"/>
      <c r="D276" s="17"/>
      <c r="E276" s="17"/>
      <c r="F276" s="17"/>
      <c r="G276" s="23"/>
      <c r="H276" s="23"/>
      <c r="I276" s="23"/>
      <c r="J276" s="67"/>
      <c r="L276" s="17"/>
      <c r="M276" s="17"/>
      <c r="N276" s="17"/>
      <c r="O276" s="17"/>
      <c r="P276" s="17"/>
      <c r="Q276" s="17"/>
      <c r="R276" s="23"/>
      <c r="S276" s="23"/>
      <c r="T276" s="23"/>
    </row>
    <row r="277" customFormat="false" ht="15" hidden="false" customHeight="false" outlineLevel="0" collapsed="false">
      <c r="A277" s="17"/>
      <c r="B277" s="17"/>
      <c r="C277" s="17"/>
      <c r="D277" s="17"/>
      <c r="E277" s="17"/>
      <c r="F277" s="21" t="s">
        <v>13</v>
      </c>
      <c r="G277" s="22" t="n">
        <f aca="false">SUM(G207:G276)</f>
        <v>18886.7</v>
      </c>
      <c r="H277" s="23"/>
      <c r="I277" s="25" t="n">
        <f aca="false">SUM(I207:I276)</f>
        <v>16395</v>
      </c>
      <c r="J277" s="65"/>
      <c r="L277" s="17"/>
      <c r="M277" s="17"/>
      <c r="N277" s="17"/>
      <c r="O277" s="17"/>
      <c r="P277" s="17"/>
      <c r="Q277" s="21" t="s">
        <v>13</v>
      </c>
      <c r="R277" s="22" t="n">
        <f aca="false">SUM(R207:R276)</f>
        <v>15034.37</v>
      </c>
      <c r="S277" s="23"/>
      <c r="T277" s="25" t="n">
        <f aca="false">SUM(T207:T276)</f>
        <v>12890</v>
      </c>
    </row>
    <row r="278" customFormat="false" ht="15" hidden="false" customHeight="false" outlineLevel="0" collapsed="false">
      <c r="A278" s="17"/>
      <c r="B278" s="17"/>
      <c r="C278" s="17"/>
      <c r="D278" s="17"/>
      <c r="E278" s="17"/>
      <c r="F278" s="21" t="s">
        <v>296</v>
      </c>
      <c r="G278" s="22" t="n">
        <f aca="false">G277*0.97</f>
        <v>18320.099</v>
      </c>
      <c r="H278" s="23"/>
      <c r="I278" s="23"/>
      <c r="J278" s="67"/>
      <c r="L278" s="17"/>
      <c r="M278" s="17"/>
      <c r="N278" s="17"/>
      <c r="O278" s="17"/>
      <c r="P278" s="17"/>
      <c r="Q278" s="21" t="s">
        <v>296</v>
      </c>
      <c r="R278" s="22" t="n">
        <f aca="false">R277*0.97</f>
        <v>14583.3389</v>
      </c>
      <c r="S278" s="23"/>
      <c r="T278" s="23"/>
    </row>
    <row r="279" customFormat="false" ht="15" hidden="false" customHeight="false" outlineLevel="0" collapsed="false">
      <c r="A279" s="17"/>
      <c r="B279" s="17"/>
      <c r="C279" s="17"/>
      <c r="D279" s="17"/>
      <c r="E279" s="128" t="s">
        <v>17</v>
      </c>
      <c r="F279" s="128"/>
      <c r="G279" s="128"/>
      <c r="H279" s="128"/>
      <c r="I279" s="108" t="n">
        <f aca="false">G278-I277</f>
        <v>1925.099</v>
      </c>
      <c r="J279" s="129"/>
      <c r="L279" s="17"/>
      <c r="M279" s="17"/>
      <c r="N279" s="17"/>
      <c r="O279" s="17"/>
      <c r="P279" s="128" t="s">
        <v>17</v>
      </c>
      <c r="Q279" s="128"/>
      <c r="R279" s="128"/>
      <c r="S279" s="128"/>
      <c r="T279" s="108" t="n">
        <f aca="false">R278-T277</f>
        <v>1693.3389</v>
      </c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17"/>
      <c r="G280" s="23"/>
      <c r="H280" s="23"/>
      <c r="I280" s="23"/>
      <c r="J280" s="67"/>
      <c r="L280" s="17"/>
      <c r="M280" s="17"/>
      <c r="N280" s="17"/>
      <c r="O280" s="17"/>
      <c r="P280" s="17"/>
      <c r="Q280" s="17"/>
      <c r="R280" s="23"/>
      <c r="S280" s="23"/>
      <c r="T280" s="23"/>
    </row>
    <row r="281" customFormat="false" ht="15" hidden="false" customHeight="false" outlineLevel="0" collapsed="false">
      <c r="G281" s="67"/>
      <c r="H281" s="67"/>
    </row>
    <row r="287" customFormat="false" ht="26.25" hidden="false" customHeight="false" outlineLevel="0" collapsed="false">
      <c r="C287" s="125" t="s">
        <v>97</v>
      </c>
      <c r="D287" s="125"/>
      <c r="E287" s="125"/>
      <c r="N287" s="125" t="s">
        <v>167</v>
      </c>
      <c r="O287" s="125"/>
      <c r="P287" s="125"/>
    </row>
    <row r="288" customFormat="false" ht="15" hidden="false" customHeight="false" outlineLevel="0" collapsed="false">
      <c r="A288" s="5" t="s">
        <v>228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290</v>
      </c>
      <c r="G288" s="5" t="s">
        <v>8</v>
      </c>
      <c r="H288" s="5"/>
      <c r="I288" s="5" t="s">
        <v>292</v>
      </c>
      <c r="J288" s="126"/>
      <c r="L288" s="5" t="s">
        <v>228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290</v>
      </c>
      <c r="R288" s="5" t="s">
        <v>8</v>
      </c>
      <c r="S288" s="5"/>
      <c r="T288" s="5" t="s">
        <v>292</v>
      </c>
    </row>
    <row r="289" customFormat="false" ht="15" hidden="false" customHeight="false" outlineLevel="0" collapsed="false">
      <c r="A289" s="16" t="n">
        <v>45170</v>
      </c>
      <c r="B289" s="17" t="s">
        <v>71</v>
      </c>
      <c r="C289" s="17" t="s">
        <v>55</v>
      </c>
      <c r="D289" s="17" t="s">
        <v>307</v>
      </c>
      <c r="E289" s="17" t="s">
        <v>26</v>
      </c>
      <c r="F289" s="90" t="n">
        <v>8028894343</v>
      </c>
      <c r="G289" s="82" t="n">
        <v>250</v>
      </c>
      <c r="H289" s="23"/>
      <c r="I289" s="23" t="n">
        <v>200</v>
      </c>
      <c r="J289" s="67"/>
      <c r="L289" s="16" t="n">
        <v>45201</v>
      </c>
      <c r="M289" s="17" t="s">
        <v>144</v>
      </c>
      <c r="N289" s="17" t="s">
        <v>38</v>
      </c>
      <c r="O289" s="17" t="s">
        <v>293</v>
      </c>
      <c r="P289" s="17" t="s">
        <v>88</v>
      </c>
      <c r="Q289" s="12" t="n">
        <v>8029000785</v>
      </c>
      <c r="R289" s="23" t="n">
        <v>250</v>
      </c>
      <c r="S289" s="118" t="n">
        <v>733</v>
      </c>
      <c r="T289" s="23" t="n">
        <v>200</v>
      </c>
    </row>
    <row r="290" customFormat="false" ht="15" hidden="false" customHeight="false" outlineLevel="0" collapsed="false">
      <c r="A290" s="16" t="n">
        <v>45173</v>
      </c>
      <c r="B290" s="17" t="s">
        <v>30</v>
      </c>
      <c r="C290" s="17" t="s">
        <v>31</v>
      </c>
      <c r="D290" s="17" t="s">
        <v>307</v>
      </c>
      <c r="E290" s="17" t="s">
        <v>26</v>
      </c>
      <c r="F290" s="90" t="n">
        <v>8028899031</v>
      </c>
      <c r="G290" s="82" t="n">
        <v>250</v>
      </c>
      <c r="H290" s="23"/>
      <c r="I290" s="23" t="n">
        <v>200</v>
      </c>
      <c r="J290" s="67"/>
      <c r="L290" s="16" t="n">
        <v>45202</v>
      </c>
      <c r="M290" s="17" t="s">
        <v>240</v>
      </c>
      <c r="N290" s="17" t="s">
        <v>31</v>
      </c>
      <c r="O290" s="17" t="s">
        <v>293</v>
      </c>
      <c r="P290" s="17" t="s">
        <v>91</v>
      </c>
      <c r="Q290" s="12" t="n">
        <v>8029002216</v>
      </c>
      <c r="R290" s="36" t="n">
        <v>175</v>
      </c>
      <c r="S290" s="118" t="n">
        <v>733</v>
      </c>
      <c r="T290" s="23" t="n">
        <v>150</v>
      </c>
    </row>
    <row r="291" customFormat="false" ht="15" hidden="false" customHeight="false" outlineLevel="0" collapsed="false">
      <c r="A291" s="16" t="n">
        <v>45173</v>
      </c>
      <c r="B291" s="17" t="s">
        <v>71</v>
      </c>
      <c r="C291" s="17" t="s">
        <v>55</v>
      </c>
      <c r="D291" s="17" t="s">
        <v>307</v>
      </c>
      <c r="E291" s="17" t="s">
        <v>26</v>
      </c>
      <c r="F291" s="90" t="n">
        <v>8028899066</v>
      </c>
      <c r="G291" s="82" t="n">
        <v>250</v>
      </c>
      <c r="H291" s="23"/>
      <c r="I291" s="23" t="n">
        <v>200</v>
      </c>
      <c r="J291" s="67"/>
      <c r="L291" s="16" t="n">
        <v>45203</v>
      </c>
      <c r="M291" s="17" t="s">
        <v>144</v>
      </c>
      <c r="N291" s="17" t="s">
        <v>24</v>
      </c>
      <c r="O291" s="17" t="s">
        <v>293</v>
      </c>
      <c r="P291" s="17" t="s">
        <v>88</v>
      </c>
      <c r="Q291" s="12" t="n">
        <v>8029008765</v>
      </c>
      <c r="R291" s="36" t="n">
        <v>250</v>
      </c>
      <c r="S291" s="118" t="n">
        <v>733</v>
      </c>
      <c r="T291" s="23" t="n">
        <v>200</v>
      </c>
    </row>
    <row r="292" customFormat="false" ht="15" hidden="false" customHeight="false" outlineLevel="0" collapsed="false">
      <c r="A292" s="16" t="n">
        <v>45142</v>
      </c>
      <c r="B292" s="17" t="s">
        <v>23</v>
      </c>
      <c r="C292" s="17" t="s">
        <v>24</v>
      </c>
      <c r="D292" s="17" t="s">
        <v>307</v>
      </c>
      <c r="E292" s="17" t="s">
        <v>26</v>
      </c>
      <c r="F292" s="53" t="n">
        <v>8028899108</v>
      </c>
      <c r="G292" s="82" t="n">
        <v>250</v>
      </c>
      <c r="H292" s="23"/>
      <c r="I292" s="23" t="n">
        <v>200</v>
      </c>
      <c r="J292" s="67"/>
      <c r="L292" s="16" t="n">
        <v>45203</v>
      </c>
      <c r="M292" s="17" t="s">
        <v>90</v>
      </c>
      <c r="N292" s="17" t="s">
        <v>41</v>
      </c>
      <c r="O292" s="17" t="s">
        <v>293</v>
      </c>
      <c r="P292" s="17" t="s">
        <v>88</v>
      </c>
      <c r="Q292" s="12" t="n">
        <v>8029008825</v>
      </c>
      <c r="R292" s="36" t="n">
        <v>250</v>
      </c>
      <c r="S292" s="118" t="n">
        <v>733</v>
      </c>
      <c r="T292" s="23" t="n">
        <v>200</v>
      </c>
    </row>
    <row r="293" customFormat="false" ht="15" hidden="false" customHeight="false" outlineLevel="0" collapsed="false">
      <c r="A293" s="8" t="n">
        <v>45174</v>
      </c>
      <c r="B293" s="12" t="s">
        <v>143</v>
      </c>
      <c r="C293" s="12" t="s">
        <v>33</v>
      </c>
      <c r="D293" s="12" t="s">
        <v>307</v>
      </c>
      <c r="E293" s="12" t="s">
        <v>91</v>
      </c>
      <c r="F293" s="53" t="n">
        <v>8028901177</v>
      </c>
      <c r="G293" s="82" t="n">
        <v>191.8</v>
      </c>
      <c r="H293" s="36"/>
      <c r="I293" s="23" t="n">
        <v>150</v>
      </c>
      <c r="J293" s="127"/>
      <c r="L293" s="8" t="n">
        <v>45203</v>
      </c>
      <c r="M293" s="12" t="s">
        <v>164</v>
      </c>
      <c r="N293" s="12" t="s">
        <v>58</v>
      </c>
      <c r="O293" s="12" t="s">
        <v>293</v>
      </c>
      <c r="P293" s="12" t="s">
        <v>88</v>
      </c>
      <c r="Q293" s="12" t="n">
        <v>8029008798</v>
      </c>
      <c r="R293" s="36" t="n">
        <v>175</v>
      </c>
      <c r="S293" s="118" t="n">
        <v>733</v>
      </c>
      <c r="T293" s="36" t="n">
        <v>150</v>
      </c>
    </row>
    <row r="294" customFormat="false" ht="15" hidden="false" customHeight="false" outlineLevel="0" collapsed="false">
      <c r="A294" s="8" t="n">
        <v>45174</v>
      </c>
      <c r="B294" s="12" t="s">
        <v>71</v>
      </c>
      <c r="C294" s="12" t="s">
        <v>47</v>
      </c>
      <c r="D294" s="12" t="s">
        <v>307</v>
      </c>
      <c r="E294" s="12" t="s">
        <v>91</v>
      </c>
      <c r="F294" s="53" t="n">
        <v>8028901179</v>
      </c>
      <c r="G294" s="82" t="n">
        <v>175</v>
      </c>
      <c r="H294" s="36"/>
      <c r="I294" s="23" t="n">
        <v>150</v>
      </c>
      <c r="J294" s="127"/>
      <c r="L294" s="8" t="n">
        <v>45203</v>
      </c>
      <c r="M294" s="12" t="s">
        <v>99</v>
      </c>
      <c r="N294" s="12" t="s">
        <v>38</v>
      </c>
      <c r="O294" s="12" t="s">
        <v>293</v>
      </c>
      <c r="P294" s="12" t="s">
        <v>88</v>
      </c>
      <c r="Q294" s="12" t="n">
        <v>8029008882</v>
      </c>
      <c r="R294" s="36" t="n">
        <v>175</v>
      </c>
      <c r="S294" s="118" t="n">
        <v>733</v>
      </c>
      <c r="T294" s="36" t="n">
        <v>150</v>
      </c>
    </row>
    <row r="295" customFormat="false" ht="15" hidden="false" customHeight="false" outlineLevel="0" collapsed="false">
      <c r="A295" s="8" t="n">
        <v>45174</v>
      </c>
      <c r="B295" s="12" t="s">
        <v>64</v>
      </c>
      <c r="C295" s="12" t="s">
        <v>41</v>
      </c>
      <c r="D295" s="12" t="s">
        <v>307</v>
      </c>
      <c r="E295" s="12" t="s">
        <v>337</v>
      </c>
      <c r="F295" s="53" t="n">
        <v>8028900931</v>
      </c>
      <c r="G295" s="82" t="n">
        <v>754.04</v>
      </c>
      <c r="H295" s="36"/>
      <c r="I295" s="36" t="n">
        <v>750</v>
      </c>
      <c r="J295" s="127"/>
      <c r="L295" s="8" t="n">
        <v>45205</v>
      </c>
      <c r="M295" s="12" t="s">
        <v>164</v>
      </c>
      <c r="N295" s="12" t="s">
        <v>58</v>
      </c>
      <c r="O295" s="12" t="s">
        <v>293</v>
      </c>
      <c r="P295" s="12" t="s">
        <v>88</v>
      </c>
      <c r="Q295" s="12" t="n">
        <v>8029017366</v>
      </c>
      <c r="R295" s="36" t="n">
        <v>250</v>
      </c>
      <c r="S295" s="118" t="n">
        <v>733</v>
      </c>
      <c r="T295" s="36" t="n">
        <v>200</v>
      </c>
    </row>
    <row r="296" customFormat="false" ht="15" hidden="false" customHeight="false" outlineLevel="0" collapsed="false">
      <c r="A296" s="8" t="n">
        <v>45174</v>
      </c>
      <c r="B296" s="12" t="s">
        <v>37</v>
      </c>
      <c r="C296" s="12" t="s">
        <v>38</v>
      </c>
      <c r="D296" s="12" t="s">
        <v>307</v>
      </c>
      <c r="E296" s="12" t="s">
        <v>338</v>
      </c>
      <c r="F296" s="53" t="n">
        <v>8028900933</v>
      </c>
      <c r="G296" s="82" t="n">
        <v>987.1</v>
      </c>
      <c r="H296" s="36"/>
      <c r="I296" s="36" t="n">
        <v>940</v>
      </c>
      <c r="J296" s="127"/>
      <c r="L296" s="8" t="n">
        <v>45205</v>
      </c>
      <c r="M296" s="12" t="s">
        <v>90</v>
      </c>
      <c r="N296" s="12" t="s">
        <v>55</v>
      </c>
      <c r="O296" s="12" t="s">
        <v>293</v>
      </c>
      <c r="P296" s="12" t="s">
        <v>88</v>
      </c>
      <c r="Q296" s="12" t="n">
        <v>8029017356</v>
      </c>
      <c r="R296" s="36" t="n">
        <v>250</v>
      </c>
      <c r="S296" s="118" t="n">
        <v>733</v>
      </c>
      <c r="T296" s="36" t="n">
        <v>200</v>
      </c>
    </row>
    <row r="297" customFormat="false" ht="15" hidden="false" customHeight="false" outlineLevel="0" collapsed="false">
      <c r="A297" s="8" t="n">
        <v>45174</v>
      </c>
      <c r="B297" s="12" t="s">
        <v>30</v>
      </c>
      <c r="C297" s="12" t="s">
        <v>60</v>
      </c>
      <c r="D297" s="12" t="s">
        <v>307</v>
      </c>
      <c r="E297" s="12" t="s">
        <v>91</v>
      </c>
      <c r="F297" s="53" t="n">
        <v>28367503</v>
      </c>
      <c r="G297" s="82" t="n">
        <v>175</v>
      </c>
      <c r="H297" s="36"/>
      <c r="I297" s="36" t="n">
        <v>150</v>
      </c>
      <c r="J297" s="127"/>
      <c r="L297" s="8" t="n">
        <v>45208</v>
      </c>
      <c r="M297" s="12" t="s">
        <v>164</v>
      </c>
      <c r="N297" s="12" t="s">
        <v>58</v>
      </c>
      <c r="O297" s="12" t="s">
        <v>293</v>
      </c>
      <c r="P297" s="12" t="s">
        <v>88</v>
      </c>
      <c r="Q297" s="12" t="n">
        <v>8029021930</v>
      </c>
      <c r="R297" s="36" t="n">
        <v>250</v>
      </c>
      <c r="S297" s="118" t="n">
        <v>733</v>
      </c>
      <c r="T297" s="36" t="n">
        <v>200</v>
      </c>
    </row>
    <row r="298" customFormat="false" ht="15" hidden="false" customHeight="false" outlineLevel="0" collapsed="false">
      <c r="A298" s="8" t="n">
        <v>45175</v>
      </c>
      <c r="B298" s="12" t="s">
        <v>94</v>
      </c>
      <c r="C298" s="12" t="s">
        <v>58</v>
      </c>
      <c r="D298" s="12" t="s">
        <v>307</v>
      </c>
      <c r="E298" s="12" t="s">
        <v>339</v>
      </c>
      <c r="F298" s="105" t="n">
        <v>8028903819</v>
      </c>
      <c r="G298" s="146" t="n">
        <v>853.13</v>
      </c>
      <c r="H298" s="36"/>
      <c r="I298" s="36" t="n">
        <v>830</v>
      </c>
      <c r="J298" s="127"/>
      <c r="L298" s="8" t="n">
        <v>45208</v>
      </c>
      <c r="M298" s="12" t="s">
        <v>104</v>
      </c>
      <c r="N298" s="12" t="s">
        <v>41</v>
      </c>
      <c r="O298" s="12" t="s">
        <v>293</v>
      </c>
      <c r="P298" s="12" t="s">
        <v>88</v>
      </c>
      <c r="Q298" s="12" t="n">
        <v>8029021920</v>
      </c>
      <c r="R298" s="36" t="n">
        <v>250</v>
      </c>
      <c r="S298" s="118" t="n">
        <v>733</v>
      </c>
      <c r="T298" s="36" t="n">
        <v>200</v>
      </c>
    </row>
    <row r="299" customFormat="false" ht="15" hidden="false" customHeight="false" outlineLevel="0" collapsed="false">
      <c r="A299" s="8" t="n">
        <v>45175</v>
      </c>
      <c r="B299" s="12" t="s">
        <v>30</v>
      </c>
      <c r="C299" s="12" t="s">
        <v>31</v>
      </c>
      <c r="D299" s="12" t="s">
        <v>307</v>
      </c>
      <c r="E299" s="12" t="s">
        <v>26</v>
      </c>
      <c r="F299" s="53" t="n">
        <v>8028907993</v>
      </c>
      <c r="G299" s="82" t="n">
        <v>175</v>
      </c>
      <c r="H299" s="36"/>
      <c r="I299" s="36" t="n">
        <v>150</v>
      </c>
      <c r="J299" s="127"/>
      <c r="L299" s="8" t="n">
        <v>45208</v>
      </c>
      <c r="M299" s="12" t="s">
        <v>144</v>
      </c>
      <c r="N299" s="12" t="s">
        <v>24</v>
      </c>
      <c r="O299" s="12" t="s">
        <v>293</v>
      </c>
      <c r="P299" s="12" t="s">
        <v>88</v>
      </c>
      <c r="Q299" s="12" t="n">
        <v>8029022319</v>
      </c>
      <c r="R299" s="36" t="n">
        <v>175</v>
      </c>
      <c r="S299" s="118" t="n">
        <v>733</v>
      </c>
      <c r="T299" s="36" t="n">
        <v>150</v>
      </c>
    </row>
    <row r="300" customFormat="false" ht="15" hidden="false" customHeight="false" outlineLevel="0" collapsed="false">
      <c r="A300" s="8" t="n">
        <v>45175</v>
      </c>
      <c r="B300" s="12" t="s">
        <v>71</v>
      </c>
      <c r="C300" s="12" t="s">
        <v>55</v>
      </c>
      <c r="D300" s="12" t="s">
        <v>307</v>
      </c>
      <c r="E300" s="12" t="s">
        <v>26</v>
      </c>
      <c r="F300" s="53" t="n">
        <v>8028907941</v>
      </c>
      <c r="G300" s="82" t="n">
        <v>250</v>
      </c>
      <c r="H300" s="36"/>
      <c r="I300" s="36" t="n">
        <v>200</v>
      </c>
      <c r="J300" s="127"/>
      <c r="L300" s="8" t="n">
        <v>45210</v>
      </c>
      <c r="M300" s="12" t="s">
        <v>340</v>
      </c>
      <c r="N300" s="12" t="s">
        <v>60</v>
      </c>
      <c r="O300" s="12" t="s">
        <v>293</v>
      </c>
      <c r="P300" s="12" t="s">
        <v>88</v>
      </c>
      <c r="Q300" s="12" t="n">
        <v>8029031487</v>
      </c>
      <c r="R300" s="36" t="n">
        <v>250</v>
      </c>
      <c r="S300" s="158" t="n">
        <v>763</v>
      </c>
      <c r="T300" s="36" t="n">
        <v>200</v>
      </c>
    </row>
    <row r="301" customFormat="false" ht="15" hidden="false" customHeight="false" outlineLevel="0" collapsed="false">
      <c r="A301" s="8" t="n">
        <v>45175</v>
      </c>
      <c r="B301" s="12" t="s">
        <v>23</v>
      </c>
      <c r="C301" s="12" t="s">
        <v>24</v>
      </c>
      <c r="D301" s="12" t="s">
        <v>307</v>
      </c>
      <c r="E301" s="12" t="s">
        <v>26</v>
      </c>
      <c r="F301" s="53" t="n">
        <v>8028907957</v>
      </c>
      <c r="G301" s="82" t="n">
        <v>250</v>
      </c>
      <c r="H301" s="36"/>
      <c r="I301" s="36" t="n">
        <v>200</v>
      </c>
      <c r="J301" s="127"/>
      <c r="L301" s="8" t="n">
        <v>45212</v>
      </c>
      <c r="M301" s="12" t="s">
        <v>144</v>
      </c>
      <c r="N301" s="12" t="s">
        <v>24</v>
      </c>
      <c r="O301" s="12" t="s">
        <v>293</v>
      </c>
      <c r="P301" s="12" t="s">
        <v>341</v>
      </c>
      <c r="Q301" s="12" t="n">
        <v>8029036365</v>
      </c>
      <c r="R301" s="36" t="n">
        <v>643.83</v>
      </c>
      <c r="S301" s="180" t="n">
        <v>739</v>
      </c>
      <c r="T301" s="36" t="n">
        <v>615</v>
      </c>
    </row>
    <row r="302" customFormat="false" ht="15" hidden="false" customHeight="false" outlineLevel="0" collapsed="false">
      <c r="A302" s="8" t="n">
        <v>45177</v>
      </c>
      <c r="B302" s="12" t="s">
        <v>71</v>
      </c>
      <c r="C302" s="12" t="s">
        <v>55</v>
      </c>
      <c r="D302" s="12" t="s">
        <v>307</v>
      </c>
      <c r="E302" s="12" t="s">
        <v>26</v>
      </c>
      <c r="F302" s="53" t="n">
        <v>8028915110</v>
      </c>
      <c r="G302" s="82" t="n">
        <v>250</v>
      </c>
      <c r="H302" s="36"/>
      <c r="I302" s="36" t="n">
        <v>200</v>
      </c>
      <c r="J302" s="127"/>
      <c r="L302" s="8" t="n">
        <v>45212</v>
      </c>
      <c r="M302" s="12" t="s">
        <v>164</v>
      </c>
      <c r="N302" s="12" t="s">
        <v>58</v>
      </c>
      <c r="O302" s="12" t="s">
        <v>293</v>
      </c>
      <c r="P302" s="12" t="s">
        <v>88</v>
      </c>
      <c r="Q302" s="12" t="n">
        <v>8029039538</v>
      </c>
      <c r="R302" s="36" t="n">
        <v>250</v>
      </c>
      <c r="S302" s="118" t="n">
        <v>733</v>
      </c>
      <c r="T302" s="36" t="n">
        <v>200</v>
      </c>
    </row>
    <row r="303" customFormat="false" ht="15" hidden="false" customHeight="false" outlineLevel="0" collapsed="false">
      <c r="A303" s="8" t="n">
        <v>45177</v>
      </c>
      <c r="B303" s="12" t="s">
        <v>30</v>
      </c>
      <c r="C303" s="12" t="s">
        <v>31</v>
      </c>
      <c r="D303" s="12" t="s">
        <v>307</v>
      </c>
      <c r="E303" s="12" t="s">
        <v>26</v>
      </c>
      <c r="F303" s="53" t="n">
        <v>8028914647</v>
      </c>
      <c r="G303" s="82" t="n">
        <v>250</v>
      </c>
      <c r="H303" s="36"/>
      <c r="I303" s="36" t="n">
        <v>200</v>
      </c>
      <c r="J303" s="127"/>
      <c r="L303" s="8" t="n">
        <v>45212</v>
      </c>
      <c r="M303" s="12" t="s">
        <v>90</v>
      </c>
      <c r="N303" s="12" t="s">
        <v>55</v>
      </c>
      <c r="O303" s="12" t="s">
        <v>293</v>
      </c>
      <c r="P303" s="12" t="s">
        <v>88</v>
      </c>
      <c r="Q303" s="12" t="n">
        <v>8029039527</v>
      </c>
      <c r="R303" s="36" t="n">
        <v>250</v>
      </c>
      <c r="S303" s="118" t="n">
        <v>733</v>
      </c>
      <c r="T303" s="36" t="n">
        <v>200</v>
      </c>
    </row>
    <row r="304" customFormat="false" ht="15" hidden="false" customHeight="false" outlineLevel="0" collapsed="false">
      <c r="A304" s="8" t="n">
        <v>45177</v>
      </c>
      <c r="B304" s="12" t="s">
        <v>94</v>
      </c>
      <c r="C304" s="12" t="s">
        <v>58</v>
      </c>
      <c r="D304" s="12" t="s">
        <v>307</v>
      </c>
      <c r="E304" s="12" t="s">
        <v>342</v>
      </c>
      <c r="F304" s="181" t="n">
        <v>8028916889</v>
      </c>
      <c r="G304" s="146" t="n">
        <v>627.03</v>
      </c>
      <c r="H304" s="36"/>
      <c r="I304" s="36" t="n">
        <v>615</v>
      </c>
      <c r="J304" s="127"/>
      <c r="L304" s="8" t="n">
        <v>45215</v>
      </c>
      <c r="M304" s="12" t="s">
        <v>144</v>
      </c>
      <c r="N304" s="12" t="s">
        <v>24</v>
      </c>
      <c r="O304" s="12" t="s">
        <v>293</v>
      </c>
      <c r="P304" s="12" t="s">
        <v>88</v>
      </c>
      <c r="Q304" s="12" t="n">
        <v>8029045414</v>
      </c>
      <c r="R304" s="36" t="n">
        <v>250</v>
      </c>
      <c r="S304" s="180" t="n">
        <v>739</v>
      </c>
      <c r="T304" s="36" t="n">
        <v>200</v>
      </c>
    </row>
    <row r="305" customFormat="false" ht="15" hidden="false" customHeight="false" outlineLevel="0" collapsed="false">
      <c r="A305" s="8" t="n">
        <v>45178</v>
      </c>
      <c r="B305" s="12" t="s">
        <v>64</v>
      </c>
      <c r="C305" s="12" t="s">
        <v>33</v>
      </c>
      <c r="D305" s="12" t="s">
        <v>307</v>
      </c>
      <c r="E305" s="12" t="s">
        <v>343</v>
      </c>
      <c r="F305" s="181" t="n">
        <v>8028916733</v>
      </c>
      <c r="G305" s="146" t="n">
        <v>608.81</v>
      </c>
      <c r="H305" s="36"/>
      <c r="I305" s="36" t="n">
        <v>605.25</v>
      </c>
      <c r="J305" s="127"/>
      <c r="L305" s="8" t="n">
        <v>45215</v>
      </c>
      <c r="M305" s="12" t="s">
        <v>79</v>
      </c>
      <c r="N305" s="12" t="s">
        <v>33</v>
      </c>
      <c r="O305" s="12" t="s">
        <v>293</v>
      </c>
      <c r="P305" s="12" t="s">
        <v>88</v>
      </c>
      <c r="Q305" s="182" t="n">
        <v>8029045437</v>
      </c>
      <c r="R305" s="36" t="n">
        <v>250</v>
      </c>
      <c r="S305" s="180" t="n">
        <v>739</v>
      </c>
      <c r="T305" s="36" t="n">
        <v>200</v>
      </c>
    </row>
    <row r="306" customFormat="false" ht="15" hidden="false" customHeight="false" outlineLevel="0" collapsed="false">
      <c r="A306" s="8" t="n">
        <v>45180</v>
      </c>
      <c r="B306" s="12" t="s">
        <v>30</v>
      </c>
      <c r="C306" s="12" t="s">
        <v>31</v>
      </c>
      <c r="D306" s="12" t="s">
        <v>307</v>
      </c>
      <c r="E306" s="12" t="s">
        <v>26</v>
      </c>
      <c r="F306" s="181" t="n">
        <v>8028920640</v>
      </c>
      <c r="G306" s="146" t="n">
        <v>250</v>
      </c>
      <c r="H306" s="36"/>
      <c r="I306" s="36" t="n">
        <v>200</v>
      </c>
      <c r="J306" s="127"/>
      <c r="L306" s="8" t="n">
        <v>45217</v>
      </c>
      <c r="M306" s="12" t="s">
        <v>164</v>
      </c>
      <c r="N306" s="12" t="s">
        <v>58</v>
      </c>
      <c r="O306" s="12" t="s">
        <v>293</v>
      </c>
      <c r="P306" s="12" t="s">
        <v>88</v>
      </c>
      <c r="Q306" s="120" t="n">
        <v>8029055045</v>
      </c>
      <c r="R306" s="183" t="n">
        <v>250</v>
      </c>
      <c r="S306" s="180" t="n">
        <v>739</v>
      </c>
      <c r="T306" s="36" t="n">
        <v>200</v>
      </c>
    </row>
    <row r="307" customFormat="false" ht="15" hidden="false" customHeight="false" outlineLevel="0" collapsed="false">
      <c r="A307" s="8" t="n">
        <v>45180</v>
      </c>
      <c r="B307" s="12" t="s">
        <v>23</v>
      </c>
      <c r="C307" s="12" t="s">
        <v>24</v>
      </c>
      <c r="D307" s="12" t="s">
        <v>307</v>
      </c>
      <c r="E307" s="12" t="s">
        <v>26</v>
      </c>
      <c r="F307" s="181" t="n">
        <v>8028920609</v>
      </c>
      <c r="G307" s="146" t="n">
        <v>250</v>
      </c>
      <c r="H307" s="36"/>
      <c r="I307" s="36" t="n">
        <v>200</v>
      </c>
      <c r="J307" s="127"/>
      <c r="L307" s="8" t="n">
        <v>45217</v>
      </c>
      <c r="M307" s="12" t="s">
        <v>240</v>
      </c>
      <c r="N307" s="12" t="s">
        <v>31</v>
      </c>
      <c r="O307" s="12" t="s">
        <v>293</v>
      </c>
      <c r="P307" s="12" t="s">
        <v>88</v>
      </c>
      <c r="Q307" s="9" t="n">
        <v>8029055037</v>
      </c>
      <c r="R307" s="183" t="n">
        <v>250</v>
      </c>
      <c r="S307" s="180" t="n">
        <v>739</v>
      </c>
      <c r="T307" s="36" t="n">
        <v>200</v>
      </c>
    </row>
    <row r="308" customFormat="false" ht="15" hidden="false" customHeight="false" outlineLevel="0" collapsed="false">
      <c r="A308" s="8" t="n">
        <v>45180</v>
      </c>
      <c r="B308" s="12" t="s">
        <v>37</v>
      </c>
      <c r="C308" s="12" t="s">
        <v>38</v>
      </c>
      <c r="D308" s="12" t="s">
        <v>307</v>
      </c>
      <c r="E308" s="12" t="s">
        <v>26</v>
      </c>
      <c r="F308" s="181" t="n">
        <v>8028920679</v>
      </c>
      <c r="G308" s="146" t="n">
        <v>175</v>
      </c>
      <c r="H308" s="36"/>
      <c r="I308" s="36" t="n">
        <v>150</v>
      </c>
      <c r="J308" s="127"/>
      <c r="L308" s="8" t="n">
        <v>45217</v>
      </c>
      <c r="M308" s="12" t="s">
        <v>104</v>
      </c>
      <c r="N308" s="12" t="s">
        <v>41</v>
      </c>
      <c r="O308" s="12" t="s">
        <v>293</v>
      </c>
      <c r="P308" s="12" t="s">
        <v>88</v>
      </c>
      <c r="Q308" s="9" t="n">
        <v>8029055030</v>
      </c>
      <c r="R308" s="183" t="n">
        <v>250</v>
      </c>
      <c r="S308" s="180" t="n">
        <v>739</v>
      </c>
      <c r="T308" s="36" t="n">
        <v>200</v>
      </c>
    </row>
    <row r="309" customFormat="false" ht="15" hidden="false" customHeight="false" outlineLevel="0" collapsed="false">
      <c r="A309" s="8" t="n">
        <v>45180</v>
      </c>
      <c r="B309" s="8" t="s">
        <v>143</v>
      </c>
      <c r="C309" s="8" t="s">
        <v>47</v>
      </c>
      <c r="D309" s="8" t="s">
        <v>307</v>
      </c>
      <c r="E309" s="8" t="s">
        <v>26</v>
      </c>
      <c r="F309" s="181" t="n">
        <v>8028920672</v>
      </c>
      <c r="G309" s="146" t="n">
        <v>250</v>
      </c>
      <c r="H309" s="36"/>
      <c r="I309" s="36" t="n">
        <v>150</v>
      </c>
      <c r="J309" s="127"/>
      <c r="L309" s="8" t="n">
        <v>45217</v>
      </c>
      <c r="M309" s="8" t="s">
        <v>79</v>
      </c>
      <c r="N309" s="8" t="s">
        <v>33</v>
      </c>
      <c r="O309" s="8" t="s">
        <v>293</v>
      </c>
      <c r="P309" s="8" t="s">
        <v>88</v>
      </c>
      <c r="Q309" s="9" t="n">
        <v>8029055064</v>
      </c>
      <c r="R309" s="183" t="n">
        <v>225</v>
      </c>
      <c r="S309" s="180" t="n">
        <v>739</v>
      </c>
      <c r="T309" s="36" t="n">
        <v>200</v>
      </c>
    </row>
    <row r="310" customFormat="false" ht="15" hidden="false" customHeight="false" outlineLevel="0" collapsed="false">
      <c r="A310" s="8" t="n">
        <v>45180</v>
      </c>
      <c r="B310" s="12" t="s">
        <v>37</v>
      </c>
      <c r="C310" s="12" t="s">
        <v>60</v>
      </c>
      <c r="D310" s="12" t="s">
        <v>344</v>
      </c>
      <c r="E310" s="12" t="s">
        <v>345</v>
      </c>
      <c r="F310" s="12"/>
      <c r="G310" s="36" t="n">
        <v>95</v>
      </c>
      <c r="H310" s="122" t="n">
        <v>703</v>
      </c>
      <c r="I310" s="36" t="n">
        <v>90</v>
      </c>
      <c r="J310" s="127"/>
      <c r="L310" s="8" t="n">
        <v>45219</v>
      </c>
      <c r="M310" s="12" t="s">
        <v>144</v>
      </c>
      <c r="N310" s="12" t="s">
        <v>24</v>
      </c>
      <c r="O310" s="12" t="s">
        <v>293</v>
      </c>
      <c r="P310" s="12" t="s">
        <v>88</v>
      </c>
      <c r="Q310" s="12" t="n">
        <v>8029065770</v>
      </c>
      <c r="R310" s="36" t="n">
        <v>250</v>
      </c>
      <c r="S310" s="184" t="n">
        <v>754</v>
      </c>
      <c r="T310" s="36" t="n">
        <v>200</v>
      </c>
    </row>
    <row r="311" customFormat="false" ht="15" hidden="false" customHeight="false" outlineLevel="0" collapsed="false">
      <c r="A311" s="8" t="n">
        <v>45180</v>
      </c>
      <c r="B311" s="12" t="s">
        <v>23</v>
      </c>
      <c r="C311" s="12" t="s">
        <v>24</v>
      </c>
      <c r="D311" s="12" t="s">
        <v>344</v>
      </c>
      <c r="E311" s="12" t="s">
        <v>345</v>
      </c>
      <c r="F311" s="12"/>
      <c r="G311" s="36" t="n">
        <v>95</v>
      </c>
      <c r="H311" s="122" t="n">
        <v>703</v>
      </c>
      <c r="I311" s="36" t="n">
        <v>90</v>
      </c>
      <c r="J311" s="127"/>
      <c r="L311" s="8" t="n">
        <v>45219</v>
      </c>
      <c r="M311" s="12" t="s">
        <v>164</v>
      </c>
      <c r="N311" s="12" t="s">
        <v>58</v>
      </c>
      <c r="O311" s="12" t="s">
        <v>293</v>
      </c>
      <c r="P311" s="12" t="s">
        <v>88</v>
      </c>
      <c r="Q311" s="12" t="n">
        <v>8029065742</v>
      </c>
      <c r="R311" s="36" t="n">
        <v>250</v>
      </c>
      <c r="S311" s="184" t="n">
        <v>754</v>
      </c>
      <c r="T311" s="36" t="n">
        <v>200</v>
      </c>
    </row>
    <row r="312" customFormat="false" ht="15" hidden="false" customHeight="false" outlineLevel="0" collapsed="false">
      <c r="A312" s="8" t="n">
        <v>45180</v>
      </c>
      <c r="B312" s="12" t="s">
        <v>37</v>
      </c>
      <c r="C312" s="12" t="s">
        <v>60</v>
      </c>
      <c r="D312" s="12" t="s">
        <v>344</v>
      </c>
      <c r="E312" s="12" t="s">
        <v>346</v>
      </c>
      <c r="F312" s="12"/>
      <c r="G312" s="36" t="n">
        <v>155</v>
      </c>
      <c r="H312" s="122" t="n">
        <v>703</v>
      </c>
      <c r="I312" s="36" t="n">
        <v>150</v>
      </c>
      <c r="J312" s="127"/>
      <c r="L312" s="8" t="n">
        <v>45219</v>
      </c>
      <c r="M312" s="12" t="s">
        <v>90</v>
      </c>
      <c r="N312" s="12" t="s">
        <v>55</v>
      </c>
      <c r="O312" s="12" t="s">
        <v>293</v>
      </c>
      <c r="P312" s="12" t="s">
        <v>88</v>
      </c>
      <c r="Q312" s="12" t="n">
        <v>8029065834</v>
      </c>
      <c r="R312" s="36" t="n">
        <v>250</v>
      </c>
      <c r="S312" s="184" t="n">
        <v>754</v>
      </c>
      <c r="T312" s="36" t="n">
        <v>200</v>
      </c>
    </row>
    <row r="313" customFormat="false" ht="15" hidden="false" customHeight="false" outlineLevel="0" collapsed="false">
      <c r="A313" s="8" t="n">
        <v>45180</v>
      </c>
      <c r="B313" s="12" t="s">
        <v>64</v>
      </c>
      <c r="C313" s="12" t="s">
        <v>41</v>
      </c>
      <c r="D313" s="12" t="s">
        <v>307</v>
      </c>
      <c r="E313" s="12" t="s">
        <v>91</v>
      </c>
      <c r="F313" s="185" t="n">
        <v>8028921572</v>
      </c>
      <c r="G313" s="146" t="n">
        <v>283.96</v>
      </c>
      <c r="H313" s="122"/>
      <c r="I313" s="36" t="n">
        <v>260</v>
      </c>
      <c r="J313" s="127"/>
      <c r="L313" s="8" t="n">
        <v>45219</v>
      </c>
      <c r="M313" s="12" t="s">
        <v>79</v>
      </c>
      <c r="N313" s="12" t="s">
        <v>33</v>
      </c>
      <c r="O313" s="12" t="s">
        <v>293</v>
      </c>
      <c r="P313" s="12" t="s">
        <v>88</v>
      </c>
      <c r="Q313" s="12" t="n">
        <v>8029065851</v>
      </c>
      <c r="R313" s="36" t="n">
        <v>175</v>
      </c>
      <c r="S313" s="184" t="n">
        <v>754</v>
      </c>
      <c r="T313" s="36" t="n">
        <v>150</v>
      </c>
    </row>
    <row r="314" customFormat="false" ht="15" hidden="false" customHeight="false" outlineLevel="0" collapsed="false">
      <c r="A314" s="8" t="n">
        <v>45181</v>
      </c>
      <c r="B314" s="12" t="s">
        <v>71</v>
      </c>
      <c r="C314" s="12" t="s">
        <v>55</v>
      </c>
      <c r="D314" s="12" t="s">
        <v>307</v>
      </c>
      <c r="E314" s="12" t="s">
        <v>347</v>
      </c>
      <c r="F314" s="105" t="n">
        <v>8028922987</v>
      </c>
      <c r="G314" s="146" t="n">
        <v>235</v>
      </c>
      <c r="H314" s="122"/>
      <c r="I314" s="36" t="n">
        <v>215</v>
      </c>
      <c r="J314" s="127"/>
      <c r="L314" s="8" t="n">
        <v>45222</v>
      </c>
      <c r="M314" s="12" t="s">
        <v>164</v>
      </c>
      <c r="N314" s="12" t="s">
        <v>58</v>
      </c>
      <c r="O314" s="12" t="s">
        <v>293</v>
      </c>
      <c r="P314" s="12" t="s">
        <v>88</v>
      </c>
      <c r="Q314" s="12" t="n">
        <v>8029071930</v>
      </c>
      <c r="R314" s="36" t="n">
        <v>250</v>
      </c>
      <c r="S314" s="184" t="n">
        <v>754</v>
      </c>
      <c r="T314" s="36" t="n">
        <v>200</v>
      </c>
    </row>
    <row r="315" customFormat="false" ht="15" hidden="false" customHeight="false" outlineLevel="0" collapsed="false">
      <c r="A315" s="8" t="n">
        <v>45181</v>
      </c>
      <c r="B315" s="12" t="s">
        <v>94</v>
      </c>
      <c r="C315" s="12" t="s">
        <v>58</v>
      </c>
      <c r="D315" s="12" t="s">
        <v>344</v>
      </c>
      <c r="E315" s="12" t="s">
        <v>345</v>
      </c>
      <c r="F315" s="12"/>
      <c r="G315" s="36" t="n">
        <v>95</v>
      </c>
      <c r="H315" s="122" t="n">
        <v>703</v>
      </c>
      <c r="I315" s="36" t="n">
        <v>90</v>
      </c>
      <c r="J315" s="127"/>
      <c r="L315" s="8" t="n">
        <v>45222</v>
      </c>
      <c r="M315" s="12" t="s">
        <v>240</v>
      </c>
      <c r="N315" s="12" t="s">
        <v>31</v>
      </c>
      <c r="O315" s="12" t="s">
        <v>293</v>
      </c>
      <c r="P315" s="12" t="s">
        <v>88</v>
      </c>
      <c r="Q315" s="12" t="n">
        <v>8029071957</v>
      </c>
      <c r="R315" s="36" t="n">
        <v>250</v>
      </c>
      <c r="S315" s="184" t="n">
        <v>754</v>
      </c>
      <c r="T315" s="36" t="n">
        <v>200</v>
      </c>
    </row>
    <row r="316" customFormat="false" ht="15" hidden="false" customHeight="false" outlineLevel="0" collapsed="false">
      <c r="A316" s="8" t="n">
        <v>45181</v>
      </c>
      <c r="B316" s="12" t="s">
        <v>348</v>
      </c>
      <c r="C316" s="12" t="s">
        <v>60</v>
      </c>
      <c r="D316" s="12" t="s">
        <v>344</v>
      </c>
      <c r="E316" s="12" t="s">
        <v>246</v>
      </c>
      <c r="F316" s="12"/>
      <c r="G316" s="36" t="n">
        <v>95</v>
      </c>
      <c r="H316" s="122" t="n">
        <v>703</v>
      </c>
      <c r="I316" s="36" t="n">
        <v>90</v>
      </c>
      <c r="J316" s="127"/>
      <c r="L316" s="8" t="n">
        <v>45222</v>
      </c>
      <c r="M316" s="12" t="s">
        <v>104</v>
      </c>
      <c r="N316" s="12" t="s">
        <v>33</v>
      </c>
      <c r="O316" s="12" t="s">
        <v>293</v>
      </c>
      <c r="P316" s="12" t="s">
        <v>88</v>
      </c>
      <c r="Q316" s="12" t="n">
        <v>8029072002</v>
      </c>
      <c r="R316" s="36" t="n">
        <v>250</v>
      </c>
      <c r="S316" s="184" t="n">
        <v>754</v>
      </c>
      <c r="T316" s="36" t="n">
        <v>200</v>
      </c>
    </row>
    <row r="317" customFormat="false" ht="15" hidden="false" customHeight="false" outlineLevel="0" collapsed="false">
      <c r="A317" s="8" t="n">
        <v>45181</v>
      </c>
      <c r="B317" s="12" t="s">
        <v>121</v>
      </c>
      <c r="C317" s="12" t="s">
        <v>50</v>
      </c>
      <c r="D317" s="12" t="s">
        <v>344</v>
      </c>
      <c r="E317" s="12" t="s">
        <v>246</v>
      </c>
      <c r="F317" s="12"/>
      <c r="G317" s="36" t="n">
        <v>95</v>
      </c>
      <c r="H317" s="122" t="n">
        <v>703</v>
      </c>
      <c r="I317" s="36" t="n">
        <v>90</v>
      </c>
      <c r="J317" s="127"/>
      <c r="L317" s="8" t="n">
        <v>45222</v>
      </c>
      <c r="M317" s="12" t="s">
        <v>122</v>
      </c>
      <c r="N317" s="12" t="s">
        <v>24</v>
      </c>
      <c r="O317" s="12" t="s">
        <v>293</v>
      </c>
      <c r="P317" s="12" t="s">
        <v>88</v>
      </c>
      <c r="Q317" s="12" t="n">
        <v>8029072075</v>
      </c>
      <c r="R317" s="36" t="n">
        <v>175</v>
      </c>
      <c r="S317" s="184" t="n">
        <v>754</v>
      </c>
      <c r="T317" s="36" t="n">
        <v>200</v>
      </c>
    </row>
    <row r="318" customFormat="false" ht="15" hidden="false" customHeight="false" outlineLevel="0" collapsed="false">
      <c r="A318" s="8" t="n">
        <v>45182</v>
      </c>
      <c r="B318" s="12" t="s">
        <v>122</v>
      </c>
      <c r="C318" s="12" t="s">
        <v>45</v>
      </c>
      <c r="D318" s="12" t="s">
        <v>349</v>
      </c>
      <c r="E318" s="12" t="s">
        <v>246</v>
      </c>
      <c r="F318" s="12"/>
      <c r="G318" s="36" t="n">
        <v>95</v>
      </c>
      <c r="H318" s="122" t="n">
        <v>703</v>
      </c>
      <c r="I318" s="36" t="n">
        <v>90</v>
      </c>
      <c r="J318" s="127"/>
      <c r="L318" s="8" t="n">
        <v>45223</v>
      </c>
      <c r="M318" s="12" t="s">
        <v>104</v>
      </c>
      <c r="N318" s="12" t="s">
        <v>55</v>
      </c>
      <c r="O318" s="12" t="s">
        <v>293</v>
      </c>
      <c r="P318" s="12" t="s">
        <v>350</v>
      </c>
      <c r="Q318" s="12" t="n">
        <v>8029072771</v>
      </c>
      <c r="R318" s="36" t="n">
        <v>688.83</v>
      </c>
      <c r="S318" s="158" t="n">
        <v>763</v>
      </c>
      <c r="T318" s="36" t="n">
        <v>660</v>
      </c>
    </row>
    <row r="319" customFormat="false" ht="15" hidden="false" customHeight="false" outlineLevel="0" collapsed="false">
      <c r="A319" s="8" t="n">
        <v>45182</v>
      </c>
      <c r="B319" s="12" t="s">
        <v>121</v>
      </c>
      <c r="C319" s="12" t="s">
        <v>50</v>
      </c>
      <c r="D319" s="12" t="s">
        <v>349</v>
      </c>
      <c r="E319" s="12" t="s">
        <v>246</v>
      </c>
      <c r="F319" s="12"/>
      <c r="G319" s="36" t="n">
        <v>95</v>
      </c>
      <c r="H319" s="122" t="n">
        <v>703</v>
      </c>
      <c r="I319" s="36" t="n">
        <v>90</v>
      </c>
      <c r="J319" s="127"/>
      <c r="L319" s="8" t="n">
        <v>45223</v>
      </c>
      <c r="M319" s="12" t="s">
        <v>99</v>
      </c>
      <c r="N319" s="12" t="s">
        <v>38</v>
      </c>
      <c r="O319" s="12" t="s">
        <v>293</v>
      </c>
      <c r="P319" s="12" t="s">
        <v>350</v>
      </c>
      <c r="Q319" s="12" t="n">
        <v>8029072663</v>
      </c>
      <c r="R319" s="36" t="n">
        <v>643.83</v>
      </c>
      <c r="S319" s="184" t="n">
        <v>754</v>
      </c>
      <c r="T319" s="36" t="n">
        <v>620</v>
      </c>
    </row>
    <row r="320" customFormat="false" ht="15" hidden="false" customHeight="false" outlineLevel="0" collapsed="false">
      <c r="A320" s="8" t="n">
        <v>45182</v>
      </c>
      <c r="B320" s="12" t="s">
        <v>64</v>
      </c>
      <c r="C320" s="12" t="s">
        <v>41</v>
      </c>
      <c r="D320" s="12" t="s">
        <v>344</v>
      </c>
      <c r="E320" s="12" t="s">
        <v>246</v>
      </c>
      <c r="F320" s="12"/>
      <c r="G320" s="36" t="n">
        <v>95</v>
      </c>
      <c r="H320" s="122" t="n">
        <v>703</v>
      </c>
      <c r="I320" s="36" t="n">
        <v>90</v>
      </c>
      <c r="J320" s="127"/>
      <c r="L320" s="8" t="n">
        <v>45223</v>
      </c>
      <c r="M320" s="12" t="s">
        <v>90</v>
      </c>
      <c r="N320" s="12" t="s">
        <v>41</v>
      </c>
      <c r="O320" s="12" t="s">
        <v>293</v>
      </c>
      <c r="P320" s="12" t="s">
        <v>88</v>
      </c>
      <c r="Q320" s="12" t="n">
        <v>8029072097</v>
      </c>
      <c r="R320" s="36" t="n">
        <v>175</v>
      </c>
      <c r="S320" s="184" t="n">
        <v>754</v>
      </c>
      <c r="T320" s="36" t="n">
        <v>150</v>
      </c>
    </row>
    <row r="321" customFormat="false" ht="15" hidden="false" customHeight="false" outlineLevel="0" collapsed="false">
      <c r="A321" s="8" t="n">
        <v>45182</v>
      </c>
      <c r="B321" s="12" t="s">
        <v>64</v>
      </c>
      <c r="C321" s="12" t="s">
        <v>33</v>
      </c>
      <c r="D321" s="12" t="s">
        <v>293</v>
      </c>
      <c r="E321" s="12" t="s">
        <v>88</v>
      </c>
      <c r="F321" s="105" t="n">
        <v>8028930546</v>
      </c>
      <c r="G321" s="146" t="n">
        <v>175</v>
      </c>
      <c r="H321" s="122"/>
      <c r="I321" s="36" t="n">
        <v>150</v>
      </c>
      <c r="J321" s="127"/>
      <c r="L321" s="8" t="n">
        <v>45223</v>
      </c>
      <c r="M321" s="12" t="s">
        <v>340</v>
      </c>
      <c r="N321" s="12" t="s">
        <v>60</v>
      </c>
      <c r="O321" s="12" t="s">
        <v>293</v>
      </c>
      <c r="P321" s="12" t="s">
        <v>88</v>
      </c>
      <c r="Q321" s="12" t="n">
        <v>8029072101</v>
      </c>
      <c r="R321" s="36" t="n">
        <v>175</v>
      </c>
      <c r="S321" s="184" t="n">
        <v>754</v>
      </c>
      <c r="T321" s="36" t="n">
        <v>150</v>
      </c>
    </row>
    <row r="322" customFormat="false" ht="15" hidden="false" customHeight="false" outlineLevel="0" collapsed="false">
      <c r="A322" s="8" t="n">
        <v>45182</v>
      </c>
      <c r="B322" s="12" t="s">
        <v>23</v>
      </c>
      <c r="C322" s="12" t="s">
        <v>24</v>
      </c>
      <c r="D322" s="12" t="s">
        <v>307</v>
      </c>
      <c r="E322" s="12" t="s">
        <v>26</v>
      </c>
      <c r="F322" s="105" t="n">
        <v>8028930466</v>
      </c>
      <c r="G322" s="146" t="n">
        <v>250</v>
      </c>
      <c r="H322" s="122"/>
      <c r="I322" s="36" t="n">
        <v>200</v>
      </c>
      <c r="J322" s="127"/>
      <c r="L322" s="8" t="n">
        <v>45224</v>
      </c>
      <c r="M322" s="12" t="s">
        <v>164</v>
      </c>
      <c r="N322" s="12" t="s">
        <v>58</v>
      </c>
      <c r="O322" s="12" t="s">
        <v>293</v>
      </c>
      <c r="P322" s="12" t="s">
        <v>88</v>
      </c>
      <c r="Q322" s="12" t="n">
        <v>8029082544</v>
      </c>
      <c r="R322" s="36" t="n">
        <v>250</v>
      </c>
      <c r="S322" s="184" t="n">
        <v>754</v>
      </c>
      <c r="T322" s="36" t="n">
        <v>200</v>
      </c>
    </row>
    <row r="323" customFormat="false" ht="15" hidden="false" customHeight="false" outlineLevel="0" collapsed="false">
      <c r="A323" s="8" t="n">
        <v>45183</v>
      </c>
      <c r="B323" s="12" t="s">
        <v>64</v>
      </c>
      <c r="C323" s="12" t="s">
        <v>41</v>
      </c>
      <c r="D323" s="12" t="s">
        <v>344</v>
      </c>
      <c r="E323" s="12" t="s">
        <v>246</v>
      </c>
      <c r="F323" s="12"/>
      <c r="G323" s="36" t="n">
        <v>95</v>
      </c>
      <c r="H323" s="122" t="n">
        <v>703</v>
      </c>
      <c r="I323" s="36" t="n">
        <v>90</v>
      </c>
      <c r="J323" s="127"/>
      <c r="L323" s="8" t="n">
        <v>45224</v>
      </c>
      <c r="M323" s="12" t="s">
        <v>144</v>
      </c>
      <c r="N323" s="12" t="s">
        <v>24</v>
      </c>
      <c r="O323" s="12" t="s">
        <v>293</v>
      </c>
      <c r="P323" s="12" t="s">
        <v>88</v>
      </c>
      <c r="Q323" s="12" t="n">
        <v>8029082586</v>
      </c>
      <c r="R323" s="36" t="n">
        <v>250</v>
      </c>
      <c r="S323" s="184" t="n">
        <v>754</v>
      </c>
      <c r="T323" s="36" t="n">
        <v>200</v>
      </c>
    </row>
    <row r="324" customFormat="false" ht="15" hidden="false" customHeight="false" outlineLevel="0" collapsed="false">
      <c r="A324" s="8" t="n">
        <v>45183</v>
      </c>
      <c r="B324" s="12" t="s">
        <v>143</v>
      </c>
      <c r="C324" s="12" t="s">
        <v>47</v>
      </c>
      <c r="D324" s="12" t="s">
        <v>344</v>
      </c>
      <c r="E324" s="12" t="s">
        <v>246</v>
      </c>
      <c r="F324" s="12"/>
      <c r="G324" s="36" t="n">
        <v>95</v>
      </c>
      <c r="H324" s="122" t="n">
        <v>703</v>
      </c>
      <c r="I324" s="36" t="n">
        <v>90</v>
      </c>
      <c r="J324" s="127"/>
      <c r="L324" s="8" t="n">
        <v>45224</v>
      </c>
      <c r="M324" s="12" t="s">
        <v>90</v>
      </c>
      <c r="N324" s="12" t="s">
        <v>41</v>
      </c>
      <c r="O324" s="12" t="s">
        <v>293</v>
      </c>
      <c r="P324" s="12" t="s">
        <v>88</v>
      </c>
      <c r="Q324" s="12" t="n">
        <v>8029082562</v>
      </c>
      <c r="R324" s="36" t="n">
        <v>250</v>
      </c>
      <c r="S324" s="184" t="n">
        <v>754</v>
      </c>
      <c r="T324" s="36" t="n">
        <v>200</v>
      </c>
    </row>
    <row r="325" customFormat="false" ht="15" hidden="false" customHeight="false" outlineLevel="0" collapsed="false">
      <c r="A325" s="8" t="n">
        <v>45183</v>
      </c>
      <c r="B325" s="12" t="s">
        <v>30</v>
      </c>
      <c r="C325" s="12" t="s">
        <v>31</v>
      </c>
      <c r="D325" s="12" t="s">
        <v>344</v>
      </c>
      <c r="E325" s="12" t="s">
        <v>246</v>
      </c>
      <c r="F325" s="12"/>
      <c r="G325" s="36" t="n">
        <v>95</v>
      </c>
      <c r="H325" s="122" t="n">
        <v>703</v>
      </c>
      <c r="I325" s="36" t="n">
        <v>90</v>
      </c>
      <c r="J325" s="127"/>
      <c r="L325" s="8" t="n">
        <v>45226</v>
      </c>
      <c r="M325" s="12" t="s">
        <v>164</v>
      </c>
      <c r="N325" s="12" t="s">
        <v>58</v>
      </c>
      <c r="O325" s="8" t="s">
        <v>293</v>
      </c>
      <c r="P325" s="12" t="s">
        <v>88</v>
      </c>
      <c r="Q325" s="12" t="n">
        <v>8029094105</v>
      </c>
      <c r="R325" s="36" t="n">
        <v>250</v>
      </c>
      <c r="S325" s="184" t="n">
        <v>754</v>
      </c>
      <c r="T325" s="36" t="n">
        <v>200</v>
      </c>
    </row>
    <row r="326" customFormat="false" ht="15" hidden="false" customHeight="false" outlineLevel="0" collapsed="false">
      <c r="A326" s="8" t="n">
        <v>45184</v>
      </c>
      <c r="B326" s="12" t="s">
        <v>37</v>
      </c>
      <c r="C326" s="12" t="s">
        <v>38</v>
      </c>
      <c r="D326" s="12" t="s">
        <v>349</v>
      </c>
      <c r="E326" s="12" t="s">
        <v>246</v>
      </c>
      <c r="F326" s="12"/>
      <c r="G326" s="36" t="n">
        <v>95</v>
      </c>
      <c r="H326" s="122" t="n">
        <v>703</v>
      </c>
      <c r="I326" s="36" t="n">
        <v>90</v>
      </c>
      <c r="J326" s="127"/>
      <c r="L326" s="8" t="n">
        <v>45226</v>
      </c>
      <c r="M326" s="12" t="s">
        <v>104</v>
      </c>
      <c r="N326" s="12" t="s">
        <v>41</v>
      </c>
      <c r="O326" s="8" t="s">
        <v>293</v>
      </c>
      <c r="P326" s="12" t="s">
        <v>88</v>
      </c>
      <c r="Q326" s="12" t="n">
        <v>8029094097</v>
      </c>
      <c r="R326" s="36" t="n">
        <v>250</v>
      </c>
      <c r="S326" s="184" t="n">
        <v>754</v>
      </c>
      <c r="T326" s="36" t="n">
        <v>200</v>
      </c>
    </row>
    <row r="327" customFormat="false" ht="15" hidden="false" customHeight="false" outlineLevel="0" collapsed="false">
      <c r="A327" s="8" t="n">
        <v>45184</v>
      </c>
      <c r="B327" s="12" t="s">
        <v>143</v>
      </c>
      <c r="C327" s="12" t="s">
        <v>47</v>
      </c>
      <c r="D327" s="12" t="s">
        <v>307</v>
      </c>
      <c r="E327" s="12" t="s">
        <v>26</v>
      </c>
      <c r="F327" s="105" t="n">
        <v>8028940073</v>
      </c>
      <c r="G327" s="146" t="n">
        <v>250</v>
      </c>
      <c r="H327" s="122"/>
      <c r="I327" s="36" t="n">
        <v>200</v>
      </c>
      <c r="J327" s="127"/>
      <c r="L327" s="8" t="n">
        <v>45226</v>
      </c>
      <c r="M327" s="12" t="s">
        <v>90</v>
      </c>
      <c r="N327" s="12" t="s">
        <v>55</v>
      </c>
      <c r="O327" s="8" t="s">
        <v>293</v>
      </c>
      <c r="P327" s="12" t="s">
        <v>88</v>
      </c>
      <c r="Q327" s="12" t="n">
        <v>8029094084</v>
      </c>
      <c r="R327" s="36" t="n">
        <v>175</v>
      </c>
      <c r="S327" s="184" t="n">
        <v>754</v>
      </c>
      <c r="T327" s="36" t="n">
        <v>150</v>
      </c>
    </row>
    <row r="328" customFormat="false" ht="15" hidden="false" customHeight="false" outlineLevel="0" collapsed="false">
      <c r="A328" s="8" t="n">
        <v>45187</v>
      </c>
      <c r="B328" s="8" t="s">
        <v>30</v>
      </c>
      <c r="C328" s="8" t="s">
        <v>31</v>
      </c>
      <c r="D328" s="8" t="s">
        <v>307</v>
      </c>
      <c r="E328" s="8" t="s">
        <v>26</v>
      </c>
      <c r="F328" s="12" t="n">
        <v>8028945707</v>
      </c>
      <c r="G328" s="36" t="n">
        <v>250</v>
      </c>
      <c r="H328" s="186" t="n">
        <v>704</v>
      </c>
      <c r="I328" s="36" t="n">
        <v>200</v>
      </c>
      <c r="J328" s="127"/>
      <c r="L328" s="8" t="n">
        <v>45226</v>
      </c>
      <c r="M328" s="8" t="s">
        <v>340</v>
      </c>
      <c r="N328" s="8" t="s">
        <v>60</v>
      </c>
      <c r="O328" s="8" t="s">
        <v>293</v>
      </c>
      <c r="P328" s="12" t="s">
        <v>88</v>
      </c>
      <c r="Q328" s="12" t="n">
        <v>8029094068</v>
      </c>
      <c r="R328" s="36" t="n">
        <v>175</v>
      </c>
      <c r="S328" s="184" t="n">
        <v>754</v>
      </c>
      <c r="T328" s="36" t="n">
        <v>150</v>
      </c>
    </row>
    <row r="329" customFormat="false" ht="15" hidden="false" customHeight="false" outlineLevel="0" collapsed="false">
      <c r="A329" s="8" t="n">
        <v>45187</v>
      </c>
      <c r="B329" s="12" t="s">
        <v>71</v>
      </c>
      <c r="C329" s="12" t="s">
        <v>55</v>
      </c>
      <c r="D329" s="12" t="s">
        <v>307</v>
      </c>
      <c r="E329" s="12" t="s">
        <v>26</v>
      </c>
      <c r="F329" s="12" t="n">
        <v>8028945650</v>
      </c>
      <c r="G329" s="36" t="n">
        <v>250</v>
      </c>
      <c r="H329" s="186" t="n">
        <v>704</v>
      </c>
      <c r="I329" s="36" t="n">
        <v>200</v>
      </c>
      <c r="J329" s="127"/>
      <c r="L329" s="8" t="n">
        <v>45226</v>
      </c>
      <c r="M329" s="12" t="s">
        <v>240</v>
      </c>
      <c r="N329" s="12" t="s">
        <v>31</v>
      </c>
      <c r="O329" s="12" t="s">
        <v>293</v>
      </c>
      <c r="P329" s="12" t="s">
        <v>88</v>
      </c>
      <c r="Q329" s="12" t="n">
        <v>8029094118</v>
      </c>
      <c r="R329" s="36" t="n">
        <v>250</v>
      </c>
      <c r="S329" s="184" t="n">
        <v>754</v>
      </c>
      <c r="T329" s="36" t="n">
        <v>200</v>
      </c>
    </row>
    <row r="330" customFormat="false" ht="15" hidden="false" customHeight="false" outlineLevel="0" collapsed="false">
      <c r="A330" s="8" t="n">
        <v>45187</v>
      </c>
      <c r="B330" s="8" t="s">
        <v>23</v>
      </c>
      <c r="C330" s="8" t="s">
        <v>24</v>
      </c>
      <c r="D330" s="8" t="s">
        <v>307</v>
      </c>
      <c r="E330" s="8" t="s">
        <v>26</v>
      </c>
      <c r="F330" s="12" t="n">
        <v>8028945656</v>
      </c>
      <c r="G330" s="36" t="n">
        <v>250</v>
      </c>
      <c r="H330" s="186" t="n">
        <v>704</v>
      </c>
      <c r="I330" s="36" t="n">
        <v>200</v>
      </c>
      <c r="J330" s="127"/>
      <c r="L330" s="8" t="n">
        <v>45229</v>
      </c>
      <c r="M330" s="8" t="s">
        <v>164</v>
      </c>
      <c r="N330" s="8" t="s">
        <v>58</v>
      </c>
      <c r="O330" s="8" t="s">
        <v>293</v>
      </c>
      <c r="P330" s="8" t="s">
        <v>88</v>
      </c>
      <c r="Q330" s="12" t="n">
        <v>8029101234</v>
      </c>
      <c r="R330" s="36" t="n">
        <v>250</v>
      </c>
      <c r="S330" s="184" t="n">
        <v>754</v>
      </c>
      <c r="T330" s="36" t="n">
        <v>200</v>
      </c>
    </row>
    <row r="331" customFormat="false" ht="15" hidden="false" customHeight="false" outlineLevel="0" collapsed="false">
      <c r="A331" s="8" t="n">
        <v>45157</v>
      </c>
      <c r="B331" s="12" t="s">
        <v>143</v>
      </c>
      <c r="C331" s="12" t="s">
        <v>33</v>
      </c>
      <c r="D331" s="12" t="s">
        <v>307</v>
      </c>
      <c r="E331" s="12" t="s">
        <v>91</v>
      </c>
      <c r="F331" s="12" t="n">
        <v>8028947718</v>
      </c>
      <c r="G331" s="36" t="n">
        <v>175</v>
      </c>
      <c r="H331" s="186" t="n">
        <v>704</v>
      </c>
      <c r="I331" s="36" t="n">
        <v>150</v>
      </c>
      <c r="J331" s="127"/>
      <c r="L331" s="8" t="n">
        <v>45229</v>
      </c>
      <c r="M331" s="12" t="s">
        <v>144</v>
      </c>
      <c r="N331" s="12" t="s">
        <v>24</v>
      </c>
      <c r="O331" s="12" t="s">
        <v>293</v>
      </c>
      <c r="P331" s="12" t="s">
        <v>88</v>
      </c>
      <c r="Q331" s="12" t="n">
        <v>8029101241</v>
      </c>
      <c r="R331" s="36" t="n">
        <v>250</v>
      </c>
      <c r="S331" s="184" t="n">
        <v>754</v>
      </c>
      <c r="T331" s="36" t="n">
        <v>200</v>
      </c>
    </row>
    <row r="332" customFormat="false" ht="15" hidden="false" customHeight="false" outlineLevel="0" collapsed="false">
      <c r="A332" s="8" t="n">
        <v>45188</v>
      </c>
      <c r="B332" s="12" t="s">
        <v>71</v>
      </c>
      <c r="C332" s="12" t="s">
        <v>55</v>
      </c>
      <c r="D332" s="12" t="s">
        <v>307</v>
      </c>
      <c r="E332" s="12" t="s">
        <v>91</v>
      </c>
      <c r="F332" s="12" t="n">
        <v>8028947721</v>
      </c>
      <c r="G332" s="36" t="n">
        <v>175</v>
      </c>
      <c r="H332" s="186" t="n">
        <v>704</v>
      </c>
      <c r="I332" s="36" t="n">
        <v>150</v>
      </c>
      <c r="J332" s="127"/>
      <c r="L332" s="8" t="n">
        <v>45229</v>
      </c>
      <c r="M332" s="12" t="s">
        <v>90</v>
      </c>
      <c r="N332" s="12" t="s">
        <v>41</v>
      </c>
      <c r="O332" s="12" t="s">
        <v>293</v>
      </c>
      <c r="P332" s="12" t="s">
        <v>88</v>
      </c>
      <c r="Q332" s="12" t="n">
        <v>8029101244</v>
      </c>
      <c r="R332" s="36" t="n">
        <v>250</v>
      </c>
      <c r="S332" s="184" t="n">
        <v>754</v>
      </c>
      <c r="T332" s="36" t="n">
        <v>200</v>
      </c>
    </row>
    <row r="333" customFormat="false" ht="15" hidden="false" customHeight="false" outlineLevel="0" collapsed="false">
      <c r="A333" s="8" t="n">
        <v>45189</v>
      </c>
      <c r="B333" s="12" t="s">
        <v>71</v>
      </c>
      <c r="C333" s="12" t="s">
        <v>55</v>
      </c>
      <c r="D333" s="12" t="s">
        <v>307</v>
      </c>
      <c r="E333" s="12" t="s">
        <v>26</v>
      </c>
      <c r="F333" s="12" t="n">
        <v>8028955411</v>
      </c>
      <c r="G333" s="36" t="n">
        <v>175</v>
      </c>
      <c r="H333" s="186" t="n">
        <v>704</v>
      </c>
      <c r="I333" s="36" t="n">
        <v>150</v>
      </c>
      <c r="J333" s="127"/>
      <c r="L333" s="8" t="n">
        <v>45229</v>
      </c>
      <c r="M333" s="12" t="s">
        <v>104</v>
      </c>
      <c r="N333" s="12" t="s">
        <v>33</v>
      </c>
      <c r="O333" s="12" t="s">
        <v>293</v>
      </c>
      <c r="P333" s="12" t="s">
        <v>88</v>
      </c>
      <c r="Q333" s="12" t="n">
        <v>8029097027</v>
      </c>
      <c r="R333" s="36" t="n">
        <v>175</v>
      </c>
      <c r="S333" s="184" t="n">
        <v>754</v>
      </c>
      <c r="T333" s="36" t="n">
        <v>150</v>
      </c>
    </row>
    <row r="334" customFormat="false" ht="15" hidden="false" customHeight="false" outlineLevel="0" collapsed="false">
      <c r="A334" s="8" t="n">
        <v>45189</v>
      </c>
      <c r="B334" s="12" t="s">
        <v>30</v>
      </c>
      <c r="C334" s="12" t="s">
        <v>31</v>
      </c>
      <c r="D334" s="12" t="s">
        <v>307</v>
      </c>
      <c r="E334" s="12" t="s">
        <v>26</v>
      </c>
      <c r="F334" s="9" t="n">
        <v>8028955402</v>
      </c>
      <c r="G334" s="36" t="n">
        <v>250</v>
      </c>
      <c r="H334" s="186" t="n">
        <v>704</v>
      </c>
      <c r="I334" s="36" t="n">
        <v>200</v>
      </c>
      <c r="J334" s="127"/>
      <c r="L334" s="8"/>
      <c r="M334" s="12"/>
      <c r="N334" s="12"/>
      <c r="O334" s="12"/>
      <c r="P334" s="12"/>
      <c r="Q334" s="12"/>
      <c r="R334" s="36"/>
      <c r="S334" s="36"/>
      <c r="T334" s="36"/>
    </row>
    <row r="335" customFormat="false" ht="15" hidden="false" customHeight="false" outlineLevel="0" collapsed="false">
      <c r="A335" s="8" t="n">
        <v>45189</v>
      </c>
      <c r="B335" s="12" t="s">
        <v>23</v>
      </c>
      <c r="C335" s="12" t="s">
        <v>24</v>
      </c>
      <c r="D335" s="12" t="s">
        <v>307</v>
      </c>
      <c r="E335" s="12" t="s">
        <v>26</v>
      </c>
      <c r="F335" s="12" t="n">
        <v>8028955416</v>
      </c>
      <c r="G335" s="36" t="n">
        <v>250</v>
      </c>
      <c r="H335" s="186" t="n">
        <v>704</v>
      </c>
      <c r="I335" s="36" t="n">
        <v>200</v>
      </c>
      <c r="J335" s="127"/>
      <c r="L335" s="8"/>
      <c r="M335" s="12"/>
      <c r="N335" s="12"/>
      <c r="O335" s="12"/>
      <c r="P335" s="12"/>
      <c r="Q335" s="12"/>
      <c r="R335" s="36"/>
      <c r="S335" s="36"/>
      <c r="T335" s="36"/>
    </row>
    <row r="336" customFormat="false" ht="15" hidden="false" customHeight="false" outlineLevel="0" collapsed="false">
      <c r="A336" s="8" t="n">
        <v>45191</v>
      </c>
      <c r="B336" s="12" t="s">
        <v>143</v>
      </c>
      <c r="C336" s="12" t="s">
        <v>47</v>
      </c>
      <c r="D336" s="12" t="s">
        <v>307</v>
      </c>
      <c r="E336" s="12" t="s">
        <v>26</v>
      </c>
      <c r="F336" s="13" t="n">
        <v>8028965489</v>
      </c>
      <c r="G336" s="36" t="n">
        <v>250</v>
      </c>
      <c r="H336" s="187" t="n">
        <v>715</v>
      </c>
      <c r="I336" s="36" t="n">
        <v>200</v>
      </c>
      <c r="J336" s="127"/>
      <c r="L336" s="8"/>
      <c r="M336" s="12"/>
      <c r="N336" s="12"/>
      <c r="O336" s="12"/>
      <c r="P336" s="12"/>
      <c r="Q336" s="12"/>
      <c r="R336" s="36"/>
      <c r="S336" s="36"/>
      <c r="T336" s="36"/>
    </row>
    <row r="337" customFormat="false" ht="15" hidden="false" customHeight="false" outlineLevel="0" collapsed="false">
      <c r="A337" s="8" t="n">
        <v>45194</v>
      </c>
      <c r="B337" s="12" t="s">
        <v>94</v>
      </c>
      <c r="C337" s="12" t="s">
        <v>58</v>
      </c>
      <c r="D337" s="12" t="s">
        <v>307</v>
      </c>
      <c r="E337" s="12" t="s">
        <v>26</v>
      </c>
      <c r="F337" s="188" t="n">
        <v>8028972126</v>
      </c>
      <c r="G337" s="36" t="n">
        <v>250</v>
      </c>
      <c r="H337" s="187" t="n">
        <v>715</v>
      </c>
      <c r="I337" s="36" t="n">
        <v>200</v>
      </c>
      <c r="J337" s="127"/>
      <c r="L337" s="8"/>
      <c r="M337" s="12"/>
      <c r="N337" s="12"/>
      <c r="O337" s="12"/>
      <c r="P337" s="12"/>
      <c r="Q337" s="12"/>
      <c r="R337" s="36"/>
      <c r="S337" s="36"/>
      <c r="T337" s="36"/>
    </row>
    <row r="338" customFormat="false" ht="15" hidden="false" customHeight="false" outlineLevel="0" collapsed="false">
      <c r="A338" s="16" t="n">
        <v>45194</v>
      </c>
      <c r="B338" s="17" t="s">
        <v>30</v>
      </c>
      <c r="C338" s="17" t="s">
        <v>31</v>
      </c>
      <c r="D338" s="17" t="s">
        <v>307</v>
      </c>
      <c r="E338" s="12" t="s">
        <v>26</v>
      </c>
      <c r="F338" s="156" t="n">
        <v>8028972066</v>
      </c>
      <c r="G338" s="36" t="n">
        <v>250</v>
      </c>
      <c r="H338" s="187" t="n">
        <v>715</v>
      </c>
      <c r="I338" s="23" t="n">
        <v>200</v>
      </c>
      <c r="J338" s="67"/>
      <c r="L338" s="16"/>
      <c r="M338" s="17"/>
      <c r="N338" s="17"/>
      <c r="O338" s="17"/>
      <c r="P338" s="17"/>
      <c r="Q338" s="17"/>
      <c r="R338" s="23"/>
      <c r="S338" s="23"/>
      <c r="T338" s="23"/>
    </row>
    <row r="339" customFormat="false" ht="15" hidden="false" customHeight="false" outlineLevel="0" collapsed="false">
      <c r="A339" s="16" t="n">
        <v>45194</v>
      </c>
      <c r="B339" s="17" t="s">
        <v>143</v>
      </c>
      <c r="C339" s="17" t="s">
        <v>33</v>
      </c>
      <c r="D339" s="17" t="s">
        <v>307</v>
      </c>
      <c r="E339" s="12" t="s">
        <v>26</v>
      </c>
      <c r="F339" s="12" t="n">
        <v>8028972104</v>
      </c>
      <c r="G339" s="36" t="n">
        <v>250</v>
      </c>
      <c r="H339" s="187" t="n">
        <v>715</v>
      </c>
      <c r="I339" s="23" t="n">
        <v>200</v>
      </c>
      <c r="J339" s="67"/>
      <c r="L339" s="16"/>
      <c r="M339" s="17"/>
      <c r="N339" s="17"/>
      <c r="O339" s="17"/>
      <c r="P339" s="17"/>
      <c r="Q339" s="17"/>
      <c r="R339" s="23"/>
      <c r="S339" s="23"/>
      <c r="T339" s="23"/>
    </row>
    <row r="340" customFormat="false" ht="15" hidden="false" customHeight="false" outlineLevel="0" collapsed="false">
      <c r="A340" s="16" t="n">
        <v>45194</v>
      </c>
      <c r="B340" s="17" t="s">
        <v>37</v>
      </c>
      <c r="C340" s="17" t="s">
        <v>38</v>
      </c>
      <c r="D340" s="17" t="s">
        <v>307</v>
      </c>
      <c r="E340" s="12" t="s">
        <v>26</v>
      </c>
      <c r="F340" s="156" t="n">
        <v>8028972138</v>
      </c>
      <c r="G340" s="36" t="n">
        <v>175</v>
      </c>
      <c r="H340" s="187" t="n">
        <v>715</v>
      </c>
      <c r="I340" s="23" t="n">
        <v>150</v>
      </c>
      <c r="J340" s="67"/>
      <c r="L340" s="86"/>
      <c r="M340" s="17"/>
      <c r="N340" s="17"/>
      <c r="O340" s="17"/>
      <c r="P340" s="17"/>
      <c r="Q340" s="17"/>
      <c r="R340" s="23"/>
      <c r="S340" s="23"/>
      <c r="T340" s="23"/>
    </row>
    <row r="341" customFormat="false" ht="15" hidden="false" customHeight="false" outlineLevel="0" collapsed="false">
      <c r="A341" s="16" t="n">
        <v>45195</v>
      </c>
      <c r="B341" s="17" t="s">
        <v>23</v>
      </c>
      <c r="C341" s="17" t="s">
        <v>24</v>
      </c>
      <c r="D341" s="17" t="s">
        <v>307</v>
      </c>
      <c r="E341" s="12" t="s">
        <v>91</v>
      </c>
      <c r="F341" s="12" t="n">
        <v>8028972879</v>
      </c>
      <c r="G341" s="36" t="n">
        <v>175</v>
      </c>
      <c r="H341" s="187" t="n">
        <v>715</v>
      </c>
      <c r="I341" s="23" t="n">
        <v>150</v>
      </c>
      <c r="J341" s="67"/>
      <c r="L341" s="86"/>
      <c r="M341" s="17"/>
      <c r="N341" s="17"/>
      <c r="O341" s="17"/>
      <c r="P341" s="17"/>
      <c r="Q341" s="17"/>
      <c r="R341" s="23"/>
      <c r="S341" s="23"/>
      <c r="T341" s="23"/>
    </row>
    <row r="342" customFormat="false" ht="15" hidden="false" customHeight="false" outlineLevel="0" collapsed="false">
      <c r="A342" s="16" t="n">
        <v>45195</v>
      </c>
      <c r="B342" s="17" t="s">
        <v>64</v>
      </c>
      <c r="C342" s="17" t="s">
        <v>38</v>
      </c>
      <c r="D342" s="17" t="s">
        <v>307</v>
      </c>
      <c r="E342" s="12" t="s">
        <v>91</v>
      </c>
      <c r="F342" s="12" t="n">
        <v>8028972882</v>
      </c>
      <c r="G342" s="36" t="n">
        <v>175</v>
      </c>
      <c r="H342" s="187" t="n">
        <v>715</v>
      </c>
      <c r="I342" s="23" t="n">
        <v>150</v>
      </c>
      <c r="J342" s="67"/>
      <c r="L342" s="86"/>
      <c r="M342" s="17"/>
      <c r="N342" s="17"/>
      <c r="O342" s="17"/>
      <c r="P342" s="17"/>
      <c r="Q342" s="17"/>
      <c r="R342" s="23"/>
      <c r="S342" s="23"/>
      <c r="T342" s="23"/>
    </row>
    <row r="343" customFormat="false" ht="15" hidden="false" customHeight="false" outlineLevel="0" collapsed="false">
      <c r="A343" s="16" t="n">
        <v>45195</v>
      </c>
      <c r="B343" s="17" t="s">
        <v>64</v>
      </c>
      <c r="C343" s="17" t="s">
        <v>33</v>
      </c>
      <c r="D343" s="17" t="s">
        <v>307</v>
      </c>
      <c r="E343" s="12" t="s">
        <v>351</v>
      </c>
      <c r="F343" s="12" t="n">
        <v>8028975988</v>
      </c>
      <c r="G343" s="36" t="n">
        <v>643.83</v>
      </c>
      <c r="H343" s="118" t="n">
        <v>733</v>
      </c>
      <c r="I343" s="23" t="n">
        <v>630</v>
      </c>
      <c r="J343" s="67"/>
      <c r="L343" s="86"/>
      <c r="M343" s="17"/>
      <c r="N343" s="17"/>
      <c r="O343" s="17"/>
      <c r="P343" s="17"/>
      <c r="Q343" s="17"/>
      <c r="R343" s="23"/>
      <c r="S343" s="23"/>
      <c r="T343" s="23"/>
    </row>
    <row r="344" customFormat="false" ht="15" hidden="false" customHeight="false" outlineLevel="0" collapsed="false">
      <c r="A344" s="16" t="n">
        <v>45196</v>
      </c>
      <c r="B344" s="17" t="s">
        <v>23</v>
      </c>
      <c r="C344" s="17" t="s">
        <v>24</v>
      </c>
      <c r="D344" s="17" t="s">
        <v>307</v>
      </c>
      <c r="E344" s="12" t="s">
        <v>88</v>
      </c>
      <c r="F344" s="12" t="n">
        <v>8028983135</v>
      </c>
      <c r="G344" s="36" t="n">
        <v>250</v>
      </c>
      <c r="H344" s="187" t="n">
        <v>715</v>
      </c>
      <c r="I344" s="23" t="n">
        <v>200</v>
      </c>
      <c r="J344" s="67"/>
      <c r="L344" s="86"/>
      <c r="M344" s="17"/>
      <c r="N344" s="17"/>
      <c r="O344" s="17"/>
      <c r="P344" s="17"/>
      <c r="Q344" s="17"/>
      <c r="R344" s="23"/>
      <c r="S344" s="23"/>
      <c r="T344" s="23"/>
    </row>
    <row r="345" customFormat="false" ht="15" hidden="false" customHeight="false" outlineLevel="0" collapsed="false">
      <c r="A345" s="16" t="n">
        <v>45196</v>
      </c>
      <c r="B345" s="17" t="s">
        <v>94</v>
      </c>
      <c r="C345" s="17" t="s">
        <v>58</v>
      </c>
      <c r="D345" s="17" t="s">
        <v>307</v>
      </c>
      <c r="E345" s="12" t="s">
        <v>88</v>
      </c>
      <c r="F345" s="12" t="n">
        <v>8028983124</v>
      </c>
      <c r="G345" s="36" t="n">
        <v>250</v>
      </c>
      <c r="H345" s="118" t="n">
        <v>733</v>
      </c>
      <c r="I345" s="23" t="n">
        <v>200</v>
      </c>
      <c r="J345" s="67"/>
      <c r="L345" s="86"/>
      <c r="M345" s="17"/>
      <c r="N345" s="17"/>
      <c r="O345" s="17"/>
      <c r="P345" s="17"/>
      <c r="Q345" s="17"/>
      <c r="R345" s="23"/>
      <c r="S345" s="23"/>
      <c r="T345" s="23"/>
    </row>
    <row r="346" customFormat="false" ht="15" hidden="false" customHeight="false" outlineLevel="0" collapsed="false">
      <c r="A346" s="16" t="n">
        <v>45196</v>
      </c>
      <c r="B346" s="17" t="s">
        <v>30</v>
      </c>
      <c r="C346" s="17" t="s">
        <v>31</v>
      </c>
      <c r="D346" s="17" t="s">
        <v>307</v>
      </c>
      <c r="E346" s="12" t="s">
        <v>88</v>
      </c>
      <c r="F346" s="12" t="n">
        <v>8028983017</v>
      </c>
      <c r="G346" s="36" t="n">
        <v>250</v>
      </c>
      <c r="H346" s="187" t="n">
        <v>715</v>
      </c>
      <c r="I346" s="23" t="n">
        <v>200</v>
      </c>
      <c r="J346" s="67"/>
      <c r="L346" s="86"/>
      <c r="M346" s="17"/>
      <c r="N346" s="17"/>
      <c r="O346" s="17"/>
      <c r="P346" s="17"/>
      <c r="Q346" s="17"/>
      <c r="R346" s="23"/>
      <c r="S346" s="23"/>
      <c r="T346" s="23"/>
    </row>
    <row r="347" customFormat="false" ht="15" hidden="false" customHeight="false" outlineLevel="0" collapsed="false">
      <c r="A347" s="16" t="n">
        <v>45196</v>
      </c>
      <c r="B347" s="17" t="s">
        <v>143</v>
      </c>
      <c r="C347" s="17" t="s">
        <v>47</v>
      </c>
      <c r="D347" s="17" t="s">
        <v>307</v>
      </c>
      <c r="E347" s="12" t="s">
        <v>56</v>
      </c>
      <c r="F347" s="12" t="n">
        <v>8028977678</v>
      </c>
      <c r="G347" s="36" t="n">
        <v>250</v>
      </c>
      <c r="H347" s="187" t="n">
        <v>715</v>
      </c>
      <c r="I347" s="23" t="n">
        <v>230</v>
      </c>
      <c r="J347" s="67"/>
      <c r="L347" s="86"/>
      <c r="M347" s="17"/>
      <c r="N347" s="17"/>
      <c r="O347" s="17"/>
      <c r="P347" s="17"/>
      <c r="Q347" s="17"/>
      <c r="R347" s="23"/>
      <c r="S347" s="23"/>
      <c r="T347" s="23"/>
    </row>
    <row r="348" customFormat="false" ht="15" hidden="false" customHeight="false" outlineLevel="0" collapsed="false">
      <c r="A348" s="16" t="n">
        <v>45196</v>
      </c>
      <c r="B348" s="17" t="s">
        <v>37</v>
      </c>
      <c r="C348" s="17" t="s">
        <v>38</v>
      </c>
      <c r="D348" s="17" t="s">
        <v>307</v>
      </c>
      <c r="E348" s="12" t="s">
        <v>56</v>
      </c>
      <c r="F348" s="12" t="n">
        <v>8028977682</v>
      </c>
      <c r="G348" s="36" t="n">
        <v>265</v>
      </c>
      <c r="H348" s="187" t="n">
        <v>715</v>
      </c>
      <c r="I348" s="23" t="n">
        <v>230</v>
      </c>
      <c r="J348" s="67"/>
      <c r="L348" s="86"/>
      <c r="M348" s="17"/>
      <c r="N348" s="17"/>
      <c r="O348" s="17"/>
      <c r="P348" s="17"/>
      <c r="Q348" s="17"/>
      <c r="R348" s="23"/>
      <c r="S348" s="23"/>
      <c r="T348" s="23"/>
    </row>
    <row r="349" customFormat="false" ht="15" hidden="false" customHeight="false" outlineLevel="0" collapsed="false">
      <c r="A349" s="16" t="n">
        <v>45196</v>
      </c>
      <c r="B349" s="17" t="s">
        <v>71</v>
      </c>
      <c r="C349" s="17" t="s">
        <v>55</v>
      </c>
      <c r="D349" s="17" t="s">
        <v>307</v>
      </c>
      <c r="E349" s="12" t="s">
        <v>88</v>
      </c>
      <c r="F349" s="12" t="n">
        <v>8028983141</v>
      </c>
      <c r="G349" s="36" t="n">
        <v>175</v>
      </c>
      <c r="H349" s="187" t="n">
        <v>715</v>
      </c>
      <c r="I349" s="23" t="n">
        <v>150</v>
      </c>
      <c r="J349" s="67"/>
      <c r="L349" s="86"/>
      <c r="M349" s="17"/>
      <c r="N349" s="17"/>
      <c r="O349" s="17"/>
      <c r="P349" s="17"/>
      <c r="Q349" s="17"/>
      <c r="R349" s="23"/>
      <c r="S349" s="23"/>
      <c r="T349" s="23"/>
    </row>
    <row r="350" customFormat="false" ht="15" hidden="false" customHeight="false" outlineLevel="0" collapsed="false">
      <c r="A350" s="16" t="n">
        <v>45197</v>
      </c>
      <c r="B350" s="17" t="s">
        <v>23</v>
      </c>
      <c r="C350" s="17" t="s">
        <v>24</v>
      </c>
      <c r="D350" s="17" t="s">
        <v>307</v>
      </c>
      <c r="E350" s="12" t="s">
        <v>352</v>
      </c>
      <c r="F350" s="12" t="n">
        <v>8028989968</v>
      </c>
      <c r="G350" s="36" t="n">
        <v>320.61</v>
      </c>
      <c r="H350" s="118" t="n">
        <v>733</v>
      </c>
      <c r="I350" s="23" t="n">
        <v>310</v>
      </c>
      <c r="J350" s="67"/>
      <c r="L350" s="86"/>
      <c r="M350" s="17"/>
      <c r="N350" s="17"/>
      <c r="O350" s="17"/>
      <c r="P350" s="17"/>
      <c r="Q350" s="17"/>
      <c r="R350" s="23"/>
      <c r="S350" s="23"/>
      <c r="T350" s="23"/>
    </row>
    <row r="351" customFormat="false" ht="15" hidden="false" customHeight="false" outlineLevel="0" collapsed="false">
      <c r="A351" s="16" t="n">
        <v>45197</v>
      </c>
      <c r="B351" s="17" t="s">
        <v>143</v>
      </c>
      <c r="C351" s="17" t="s">
        <v>41</v>
      </c>
      <c r="D351" s="17" t="s">
        <v>307</v>
      </c>
      <c r="E351" s="12" t="s">
        <v>352</v>
      </c>
      <c r="F351" s="12" t="n">
        <v>8028989962</v>
      </c>
      <c r="G351" s="36" t="n">
        <v>297.65</v>
      </c>
      <c r="H351" s="187" t="n">
        <v>715</v>
      </c>
      <c r="I351" s="23" t="n">
        <v>290</v>
      </c>
      <c r="J351" s="67"/>
      <c r="L351" s="86"/>
      <c r="M351" s="17"/>
      <c r="N351" s="17"/>
      <c r="O351" s="17"/>
      <c r="P351" s="17"/>
      <c r="Q351" s="17"/>
      <c r="R351" s="23"/>
      <c r="S351" s="23"/>
      <c r="T351" s="23"/>
    </row>
    <row r="352" customFormat="false" ht="15" hidden="false" customHeight="false" outlineLevel="0" collapsed="false">
      <c r="A352" s="16" t="n">
        <v>45197</v>
      </c>
      <c r="B352" s="17" t="s">
        <v>30</v>
      </c>
      <c r="C352" s="17" t="s">
        <v>31</v>
      </c>
      <c r="D352" s="17" t="s">
        <v>307</v>
      </c>
      <c r="E352" s="12" t="s">
        <v>353</v>
      </c>
      <c r="F352" s="12" t="n">
        <v>8028985907</v>
      </c>
      <c r="G352" s="36" t="n">
        <v>448.1</v>
      </c>
      <c r="H352" s="187" t="n">
        <v>715</v>
      </c>
      <c r="I352" s="23" t="n">
        <v>415</v>
      </c>
      <c r="J352" s="67"/>
      <c r="L352" s="86"/>
      <c r="M352" s="17"/>
      <c r="N352" s="17"/>
      <c r="O352" s="17"/>
      <c r="P352" s="17"/>
      <c r="Q352" s="17"/>
      <c r="R352" s="23"/>
      <c r="S352" s="23"/>
      <c r="T352" s="23"/>
    </row>
    <row r="353" customFormat="false" ht="15" hidden="false" customHeight="false" outlineLevel="0" collapsed="false">
      <c r="A353" s="16" t="n">
        <v>45198</v>
      </c>
      <c r="B353" s="17" t="s">
        <v>71</v>
      </c>
      <c r="C353" s="17" t="s">
        <v>55</v>
      </c>
      <c r="D353" s="17" t="s">
        <v>307</v>
      </c>
      <c r="E353" s="12" t="s">
        <v>88</v>
      </c>
      <c r="F353" s="12" t="n">
        <v>8028994532</v>
      </c>
      <c r="G353" s="36" t="n">
        <v>250</v>
      </c>
      <c r="H353" s="187" t="n">
        <v>715</v>
      </c>
      <c r="I353" s="23" t="n">
        <v>200</v>
      </c>
      <c r="J353" s="67"/>
      <c r="L353" s="86"/>
      <c r="M353" s="17"/>
      <c r="N353" s="17"/>
      <c r="O353" s="17"/>
      <c r="P353" s="17"/>
      <c r="Q353" s="17"/>
      <c r="R353" s="23"/>
      <c r="S353" s="23"/>
      <c r="T353" s="23"/>
    </row>
    <row r="354" customFormat="false" ht="15" hidden="false" customHeight="false" outlineLevel="0" collapsed="false">
      <c r="A354" s="16" t="n">
        <v>45198</v>
      </c>
      <c r="B354" s="17" t="s">
        <v>94</v>
      </c>
      <c r="C354" s="17" t="s">
        <v>58</v>
      </c>
      <c r="D354" s="17" t="s">
        <v>307</v>
      </c>
      <c r="E354" s="12" t="s">
        <v>88</v>
      </c>
      <c r="F354" s="12" t="n">
        <v>8028994506</v>
      </c>
      <c r="G354" s="36" t="n">
        <v>250</v>
      </c>
      <c r="H354" s="187" t="n">
        <v>715</v>
      </c>
      <c r="I354" s="23" t="n">
        <v>200</v>
      </c>
      <c r="J354" s="67"/>
      <c r="L354" s="86"/>
      <c r="M354" s="17"/>
      <c r="N354" s="17"/>
      <c r="O354" s="17"/>
      <c r="P354" s="17"/>
      <c r="Q354" s="17"/>
      <c r="R354" s="23"/>
      <c r="S354" s="23"/>
      <c r="T354" s="23"/>
    </row>
    <row r="355" customFormat="false" ht="15" hidden="false" customHeight="false" outlineLevel="0" collapsed="false">
      <c r="A355" s="16"/>
      <c r="B355" s="17"/>
      <c r="C355" s="17"/>
      <c r="D355" s="17"/>
      <c r="E355" s="17"/>
      <c r="F355" s="17"/>
      <c r="G355" s="23"/>
      <c r="H355" s="111"/>
      <c r="I355" s="23"/>
      <c r="J355" s="67"/>
      <c r="L355" s="86"/>
      <c r="M355" s="17"/>
      <c r="N355" s="17"/>
      <c r="O355" s="17"/>
      <c r="P355" s="17"/>
      <c r="Q355" s="17"/>
      <c r="R355" s="23"/>
      <c r="S355" s="23"/>
      <c r="T355" s="23"/>
    </row>
    <row r="356" customFormat="false" ht="15" hidden="false" customHeight="false" outlineLevel="0" collapsed="false">
      <c r="A356" s="16"/>
      <c r="B356" s="17"/>
      <c r="C356" s="17"/>
      <c r="D356" s="17"/>
      <c r="E356" s="17"/>
      <c r="F356" s="17"/>
      <c r="G356" s="23"/>
      <c r="H356" s="23"/>
      <c r="I356" s="23"/>
      <c r="J356" s="67"/>
      <c r="L356" s="86"/>
      <c r="M356" s="17"/>
      <c r="N356" s="17"/>
      <c r="O356" s="17"/>
      <c r="P356" s="17"/>
      <c r="Q356" s="17"/>
      <c r="R356" s="23"/>
      <c r="S356" s="23"/>
      <c r="T356" s="23"/>
    </row>
    <row r="357" customFormat="false" ht="15" hidden="false" customHeight="false" outlineLevel="0" collapsed="false">
      <c r="A357" s="16"/>
      <c r="B357" s="17"/>
      <c r="C357" s="17"/>
      <c r="D357" s="17"/>
      <c r="E357" s="17"/>
      <c r="F357" s="17"/>
      <c r="G357" s="23"/>
      <c r="H357" s="23"/>
      <c r="I357" s="23"/>
      <c r="J357" s="67"/>
      <c r="L357" s="86"/>
      <c r="M357" s="17"/>
      <c r="N357" s="17"/>
      <c r="O357" s="17"/>
      <c r="P357" s="17"/>
      <c r="Q357" s="17"/>
      <c r="R357" s="23"/>
      <c r="S357" s="23"/>
      <c r="T357" s="23"/>
    </row>
    <row r="358" customFormat="false" ht="15" hidden="false" customHeight="false" outlineLevel="0" collapsed="false">
      <c r="A358" s="16"/>
      <c r="B358" s="17"/>
      <c r="C358" s="17"/>
      <c r="D358" s="17"/>
      <c r="E358" s="17"/>
      <c r="F358" s="17"/>
      <c r="G358" s="23"/>
      <c r="H358" s="23"/>
      <c r="I358" s="23"/>
      <c r="J358" s="67"/>
      <c r="L358" s="17"/>
      <c r="M358" s="17"/>
      <c r="N358" s="17"/>
      <c r="O358" s="17"/>
      <c r="P358" s="17"/>
      <c r="Q358" s="17"/>
      <c r="R358" s="23"/>
      <c r="S358" s="23"/>
      <c r="T358" s="23"/>
    </row>
    <row r="359" customFormat="false" ht="15" hidden="false" customHeight="false" outlineLevel="0" collapsed="false">
      <c r="A359" s="17"/>
      <c r="B359" s="17"/>
      <c r="C359" s="17"/>
      <c r="D359" s="17"/>
      <c r="E359" s="17"/>
      <c r="F359" s="21" t="s">
        <v>13</v>
      </c>
      <c r="G359" s="22" t="n">
        <f aca="false">SUM(G289:G358)</f>
        <v>16911.06</v>
      </c>
      <c r="H359" s="23"/>
      <c r="I359" s="25" t="n">
        <f aca="false">SUM(I289:I358)</f>
        <v>14850.25</v>
      </c>
      <c r="J359" s="65"/>
      <c r="L359" s="17"/>
      <c r="M359" s="17"/>
      <c r="N359" s="17"/>
      <c r="O359" s="17"/>
      <c r="P359" s="17"/>
      <c r="Q359" s="21" t="s">
        <v>13</v>
      </c>
      <c r="R359" s="22" t="n">
        <f aca="false">SUM(R289:R358)</f>
        <v>11626.49</v>
      </c>
      <c r="S359" s="23"/>
      <c r="T359" s="25" t="n">
        <f aca="false">SUM(T289:T358)</f>
        <v>9795</v>
      </c>
    </row>
    <row r="360" customFormat="false" ht="15" hidden="false" customHeight="false" outlineLevel="0" collapsed="false">
      <c r="A360" s="17"/>
      <c r="B360" s="17"/>
      <c r="C360" s="17"/>
      <c r="D360" s="17"/>
      <c r="E360" s="17"/>
      <c r="F360" s="21" t="s">
        <v>296</v>
      </c>
      <c r="G360" s="22" t="n">
        <f aca="false">G359*0.97</f>
        <v>16403.7282</v>
      </c>
      <c r="H360" s="23"/>
      <c r="I360" s="23"/>
      <c r="J360" s="67"/>
      <c r="L360" s="17"/>
      <c r="M360" s="17"/>
      <c r="N360" s="17"/>
      <c r="O360" s="17"/>
      <c r="P360" s="17"/>
      <c r="Q360" s="21" t="s">
        <v>296</v>
      </c>
      <c r="R360" s="22" t="n">
        <f aca="false">R359*0.97</f>
        <v>11277.6953</v>
      </c>
      <c r="S360" s="23"/>
      <c r="T360" s="23"/>
    </row>
    <row r="361" customFormat="false" ht="15" hidden="false" customHeight="false" outlineLevel="0" collapsed="false">
      <c r="A361" s="17"/>
      <c r="B361" s="17"/>
      <c r="C361" s="17"/>
      <c r="D361" s="17"/>
      <c r="E361" s="128" t="s">
        <v>17</v>
      </c>
      <c r="F361" s="128"/>
      <c r="G361" s="128"/>
      <c r="H361" s="128"/>
      <c r="I361" s="108" t="n">
        <f aca="false">G360-I359</f>
        <v>1553.4782</v>
      </c>
      <c r="J361" s="129"/>
      <c r="L361" s="17"/>
      <c r="M361" s="17"/>
      <c r="N361" s="17"/>
      <c r="O361" s="17"/>
      <c r="P361" s="128" t="s">
        <v>17</v>
      </c>
      <c r="Q361" s="128"/>
      <c r="R361" s="128"/>
      <c r="S361" s="128"/>
      <c r="T361" s="108" t="n">
        <f aca="false">R360-T359</f>
        <v>1482.6953</v>
      </c>
    </row>
    <row r="362" customFormat="false" ht="15" hidden="false" customHeight="false" outlineLevel="0" collapsed="false">
      <c r="A362" s="17"/>
      <c r="B362" s="17"/>
      <c r="C362" s="17"/>
      <c r="D362" s="17"/>
      <c r="E362" s="17"/>
      <c r="F362" s="17"/>
      <c r="G362" s="23"/>
      <c r="H362" s="23"/>
      <c r="I362" s="23"/>
      <c r="J362" s="67"/>
      <c r="L362" s="17"/>
      <c r="M362" s="17"/>
      <c r="N362" s="17"/>
      <c r="O362" s="17"/>
      <c r="P362" s="17"/>
      <c r="Q362" s="17"/>
      <c r="R362" s="23"/>
      <c r="S362" s="23"/>
      <c r="T362" s="23"/>
    </row>
    <row r="363" customFormat="false" ht="15" hidden="false" customHeight="false" outlineLevel="0" collapsed="false">
      <c r="G363" s="67"/>
      <c r="H363" s="67"/>
    </row>
    <row r="370" customFormat="false" ht="26.25" hidden="false" customHeight="false" outlineLevel="0" collapsed="false">
      <c r="C370" s="125" t="s">
        <v>102</v>
      </c>
      <c r="D370" s="125"/>
      <c r="E370" s="125"/>
      <c r="N370" s="125" t="s">
        <v>203</v>
      </c>
      <c r="O370" s="125"/>
      <c r="P370" s="125"/>
    </row>
    <row r="371" customFormat="false" ht="15" hidden="false" customHeight="false" outlineLevel="0" collapsed="false">
      <c r="A371" s="5" t="s">
        <v>228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290</v>
      </c>
      <c r="G371" s="5" t="s">
        <v>8</v>
      </c>
      <c r="H371" s="5"/>
      <c r="I371" s="5" t="s">
        <v>292</v>
      </c>
      <c r="J371" s="126"/>
      <c r="L371" s="5" t="s">
        <v>228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290</v>
      </c>
      <c r="R371" s="5" t="s">
        <v>8</v>
      </c>
      <c r="S371" s="5"/>
      <c r="T371" s="5" t="s">
        <v>292</v>
      </c>
    </row>
    <row r="372" customFormat="false" ht="15" hidden="false" customHeight="false" outlineLevel="0" collapsed="false">
      <c r="A372" s="16" t="n">
        <v>45231</v>
      </c>
      <c r="B372" s="17" t="s">
        <v>144</v>
      </c>
      <c r="C372" s="17" t="s">
        <v>24</v>
      </c>
      <c r="D372" s="17" t="s">
        <v>293</v>
      </c>
      <c r="E372" s="12" t="s">
        <v>88</v>
      </c>
      <c r="F372" s="12" t="n">
        <v>8029111800</v>
      </c>
      <c r="G372" s="23" t="n">
        <v>250</v>
      </c>
      <c r="H372" s="184" t="n">
        <v>754</v>
      </c>
      <c r="I372" s="23" t="n">
        <v>200</v>
      </c>
      <c r="J372" s="67"/>
      <c r="L372" s="16" t="n">
        <v>45264</v>
      </c>
      <c r="M372" s="17" t="s">
        <v>164</v>
      </c>
      <c r="N372" s="17" t="s">
        <v>58</v>
      </c>
      <c r="O372" s="17" t="s">
        <v>293</v>
      </c>
      <c r="P372" s="17" t="s">
        <v>88</v>
      </c>
      <c r="Q372" s="12" t="n">
        <v>8029225418</v>
      </c>
      <c r="R372" s="23" t="n">
        <v>250</v>
      </c>
      <c r="S372" s="189" t="n">
        <v>803</v>
      </c>
      <c r="T372" s="23" t="n">
        <v>200</v>
      </c>
    </row>
    <row r="373" customFormat="false" ht="15" hidden="false" customHeight="false" outlineLevel="0" collapsed="false">
      <c r="A373" s="16" t="n">
        <v>45233</v>
      </c>
      <c r="B373" s="17" t="s">
        <v>354</v>
      </c>
      <c r="C373" s="17" t="s">
        <v>205</v>
      </c>
      <c r="D373" s="17" t="s">
        <v>293</v>
      </c>
      <c r="E373" s="12" t="s">
        <v>88</v>
      </c>
      <c r="F373" s="12" t="n">
        <v>8029117281</v>
      </c>
      <c r="G373" s="23" t="n">
        <v>250</v>
      </c>
      <c r="H373" s="184" t="n">
        <v>754</v>
      </c>
      <c r="I373" s="23" t="n">
        <v>200</v>
      </c>
      <c r="J373" s="67"/>
      <c r="L373" s="16" t="n">
        <v>45264</v>
      </c>
      <c r="M373" s="17" t="s">
        <v>144</v>
      </c>
      <c r="N373" s="17" t="s">
        <v>24</v>
      </c>
      <c r="O373" s="17" t="s">
        <v>293</v>
      </c>
      <c r="P373" s="17" t="s">
        <v>88</v>
      </c>
      <c r="Q373" s="12" t="n">
        <v>8029225409</v>
      </c>
      <c r="R373" s="23" t="n">
        <v>250</v>
      </c>
      <c r="S373" s="189" t="n">
        <v>803</v>
      </c>
      <c r="T373" s="23" t="n">
        <v>200</v>
      </c>
    </row>
    <row r="374" customFormat="false" ht="15" hidden="false" customHeight="false" outlineLevel="0" collapsed="false">
      <c r="A374" s="16" t="n">
        <v>45236</v>
      </c>
      <c r="B374" s="17" t="s">
        <v>116</v>
      </c>
      <c r="C374" s="17" t="s">
        <v>31</v>
      </c>
      <c r="D374" s="17" t="s">
        <v>293</v>
      </c>
      <c r="E374" s="17" t="s">
        <v>88</v>
      </c>
      <c r="F374" s="12" t="n">
        <v>8029118175</v>
      </c>
      <c r="G374" s="23" t="n">
        <v>250</v>
      </c>
      <c r="H374" s="158" t="n">
        <v>763</v>
      </c>
      <c r="I374" s="23" t="n">
        <v>200</v>
      </c>
      <c r="J374" s="67"/>
      <c r="L374" s="16" t="n">
        <v>45264</v>
      </c>
      <c r="M374" s="17" t="s">
        <v>104</v>
      </c>
      <c r="N374" s="17" t="s">
        <v>47</v>
      </c>
      <c r="O374" s="17" t="s">
        <v>293</v>
      </c>
      <c r="P374" s="17" t="s">
        <v>88</v>
      </c>
      <c r="Q374" s="12" t="n">
        <v>8029225412</v>
      </c>
      <c r="R374" s="23" t="n">
        <v>250</v>
      </c>
      <c r="S374" s="189" t="n">
        <v>803</v>
      </c>
      <c r="T374" s="23" t="n">
        <v>200</v>
      </c>
    </row>
    <row r="375" customFormat="false" ht="15" hidden="false" customHeight="false" outlineLevel="0" collapsed="false">
      <c r="A375" s="16" t="n">
        <v>45236</v>
      </c>
      <c r="B375" s="17" t="s">
        <v>90</v>
      </c>
      <c r="C375" s="17" t="s">
        <v>55</v>
      </c>
      <c r="D375" s="17" t="s">
        <v>293</v>
      </c>
      <c r="E375" s="17" t="s">
        <v>88</v>
      </c>
      <c r="F375" s="12" t="n">
        <v>8029122891</v>
      </c>
      <c r="G375" s="23" t="n">
        <v>175</v>
      </c>
      <c r="H375" s="158" t="n">
        <v>763</v>
      </c>
      <c r="I375" s="23" t="n">
        <v>150</v>
      </c>
      <c r="J375" s="67"/>
      <c r="L375" s="16" t="n">
        <v>45266</v>
      </c>
      <c r="M375" s="17" t="s">
        <v>116</v>
      </c>
      <c r="N375" s="17" t="s">
        <v>31</v>
      </c>
      <c r="O375" s="17" t="s">
        <v>293</v>
      </c>
      <c r="P375" s="17" t="s">
        <v>88</v>
      </c>
      <c r="Q375" s="12" t="n">
        <v>8029234971</v>
      </c>
      <c r="R375" s="23" t="n">
        <v>310</v>
      </c>
      <c r="S375" s="189" t="n">
        <v>803</v>
      </c>
      <c r="T375" s="23" t="n">
        <v>250</v>
      </c>
    </row>
    <row r="376" customFormat="false" ht="15" hidden="false" customHeight="false" outlineLevel="0" collapsed="false">
      <c r="A376" s="8" t="n">
        <v>45237</v>
      </c>
      <c r="B376" s="12" t="s">
        <v>90</v>
      </c>
      <c r="C376" s="12" t="s">
        <v>55</v>
      </c>
      <c r="D376" s="12" t="s">
        <v>293</v>
      </c>
      <c r="E376" s="12" t="s">
        <v>91</v>
      </c>
      <c r="F376" s="12" t="n">
        <v>8029125293</v>
      </c>
      <c r="G376" s="36" t="n">
        <v>175</v>
      </c>
      <c r="H376" s="158" t="n">
        <v>763</v>
      </c>
      <c r="I376" s="36" t="n">
        <v>150</v>
      </c>
      <c r="J376" s="127"/>
      <c r="L376" s="8" t="n">
        <v>45266</v>
      </c>
      <c r="M376" s="12" t="s">
        <v>104</v>
      </c>
      <c r="N376" s="12" t="s">
        <v>47</v>
      </c>
      <c r="O376" s="12" t="s">
        <v>293</v>
      </c>
      <c r="P376" s="12" t="s">
        <v>88</v>
      </c>
      <c r="Q376" s="12" t="n">
        <v>8029234998</v>
      </c>
      <c r="R376" s="36" t="n">
        <v>310</v>
      </c>
      <c r="S376" s="189" t="n">
        <v>803</v>
      </c>
      <c r="T376" s="36" t="n">
        <v>250</v>
      </c>
    </row>
    <row r="377" customFormat="false" ht="15" hidden="false" customHeight="false" outlineLevel="0" collapsed="false">
      <c r="A377" s="8" t="n">
        <v>45238</v>
      </c>
      <c r="B377" s="12" t="s">
        <v>164</v>
      </c>
      <c r="C377" s="12" t="s">
        <v>58</v>
      </c>
      <c r="D377" s="12" t="s">
        <v>293</v>
      </c>
      <c r="E377" s="12" t="s">
        <v>88</v>
      </c>
      <c r="F377" s="12" t="n">
        <v>8029131918</v>
      </c>
      <c r="G377" s="36" t="n">
        <v>250</v>
      </c>
      <c r="H377" s="158" t="n">
        <v>763</v>
      </c>
      <c r="I377" s="36" t="n">
        <v>200</v>
      </c>
      <c r="J377" s="127"/>
      <c r="L377" s="8" t="n">
        <v>45268</v>
      </c>
      <c r="M377" s="12" t="s">
        <v>90</v>
      </c>
      <c r="N377" s="12" t="s">
        <v>55</v>
      </c>
      <c r="O377" s="12" t="s">
        <v>293</v>
      </c>
      <c r="P377" s="12" t="s">
        <v>88</v>
      </c>
      <c r="Q377" s="12" t="n">
        <v>8029244676</v>
      </c>
      <c r="R377" s="36" t="n">
        <v>250</v>
      </c>
      <c r="S377" s="189" t="n">
        <v>803</v>
      </c>
      <c r="T377" s="36" t="n">
        <v>200</v>
      </c>
    </row>
    <row r="378" customFormat="false" ht="15" hidden="false" customHeight="false" outlineLevel="0" collapsed="false">
      <c r="A378" s="8" t="n">
        <v>45238</v>
      </c>
      <c r="B378" s="12" t="s">
        <v>104</v>
      </c>
      <c r="C378" s="12" t="s">
        <v>41</v>
      </c>
      <c r="D378" s="12" t="s">
        <v>293</v>
      </c>
      <c r="E378" s="12" t="s">
        <v>88</v>
      </c>
      <c r="F378" s="12" t="n">
        <v>8029131934</v>
      </c>
      <c r="G378" s="36" t="n">
        <v>250</v>
      </c>
      <c r="H378" s="158" t="n">
        <v>763</v>
      </c>
      <c r="I378" s="36" t="n">
        <v>200</v>
      </c>
      <c r="J378" s="127"/>
      <c r="L378" s="8" t="n">
        <v>45268</v>
      </c>
      <c r="M378" s="12" t="s">
        <v>116</v>
      </c>
      <c r="N378" s="12" t="s">
        <v>31</v>
      </c>
      <c r="O378" s="12" t="s">
        <v>293</v>
      </c>
      <c r="P378" s="12" t="s">
        <v>88</v>
      </c>
      <c r="Q378" s="12" t="n">
        <v>8029244750</v>
      </c>
      <c r="R378" s="36" t="n">
        <v>175</v>
      </c>
      <c r="S378" s="189" t="n">
        <v>803</v>
      </c>
      <c r="T378" s="36" t="n">
        <v>150</v>
      </c>
    </row>
    <row r="379" customFormat="false" ht="15" hidden="false" customHeight="false" outlineLevel="0" collapsed="false">
      <c r="A379" s="8" t="n">
        <v>45240</v>
      </c>
      <c r="B379" s="12" t="s">
        <v>164</v>
      </c>
      <c r="C379" s="12" t="s">
        <v>58</v>
      </c>
      <c r="D379" s="12" t="s">
        <v>293</v>
      </c>
      <c r="E379" s="12" t="s">
        <v>88</v>
      </c>
      <c r="F379" s="12" t="n">
        <v>8029141887</v>
      </c>
      <c r="G379" s="36" t="n">
        <v>250</v>
      </c>
      <c r="H379" s="158" t="n">
        <v>763</v>
      </c>
      <c r="I379" s="36" t="n">
        <v>200</v>
      </c>
      <c r="J379" s="127"/>
      <c r="L379" s="8" t="n">
        <v>45268</v>
      </c>
      <c r="M379" s="12" t="s">
        <v>164</v>
      </c>
      <c r="N379" s="12" t="s">
        <v>58</v>
      </c>
      <c r="O379" s="12" t="s">
        <v>293</v>
      </c>
      <c r="P379" s="12" t="s">
        <v>350</v>
      </c>
      <c r="Q379" s="12" t="n">
        <v>8029244973</v>
      </c>
      <c r="R379" s="36" t="n">
        <v>643.83</v>
      </c>
      <c r="S379" s="190" t="n">
        <v>811</v>
      </c>
      <c r="T379" s="36" t="n">
        <v>610</v>
      </c>
    </row>
    <row r="380" customFormat="false" ht="15" hidden="false" customHeight="false" outlineLevel="0" collapsed="false">
      <c r="A380" s="8" t="n">
        <v>45240</v>
      </c>
      <c r="B380" s="12" t="s">
        <v>116</v>
      </c>
      <c r="C380" s="12" t="s">
        <v>355</v>
      </c>
      <c r="D380" s="12" t="s">
        <v>293</v>
      </c>
      <c r="E380" s="12" t="s">
        <v>88</v>
      </c>
      <c r="F380" s="12" t="n">
        <v>8029141892</v>
      </c>
      <c r="G380" s="36" t="n">
        <v>250</v>
      </c>
      <c r="H380" s="158" t="n">
        <v>763</v>
      </c>
      <c r="I380" s="36" t="n">
        <v>200</v>
      </c>
      <c r="J380" s="127"/>
      <c r="L380" s="8" t="n">
        <v>45271</v>
      </c>
      <c r="M380" s="12" t="s">
        <v>116</v>
      </c>
      <c r="N380" s="12" t="s">
        <v>31</v>
      </c>
      <c r="O380" s="12" t="s">
        <v>293</v>
      </c>
      <c r="P380" s="12" t="s">
        <v>88</v>
      </c>
      <c r="Q380" s="12" t="n">
        <v>8029251193</v>
      </c>
      <c r="R380" s="36" t="n">
        <v>250</v>
      </c>
      <c r="S380" s="190" t="n">
        <v>811</v>
      </c>
      <c r="T380" s="36" t="n">
        <v>200</v>
      </c>
    </row>
    <row r="381" customFormat="false" ht="15" hidden="false" customHeight="false" outlineLevel="0" collapsed="false">
      <c r="A381" s="8" t="n">
        <v>45240</v>
      </c>
      <c r="B381" s="12" t="s">
        <v>104</v>
      </c>
      <c r="C381" s="12" t="s">
        <v>41</v>
      </c>
      <c r="D381" s="12" t="s">
        <v>293</v>
      </c>
      <c r="E381" s="12" t="s">
        <v>88</v>
      </c>
      <c r="F381" s="12" t="n">
        <v>8029141908</v>
      </c>
      <c r="G381" s="36" t="n">
        <v>250</v>
      </c>
      <c r="H381" s="158" t="n">
        <v>763</v>
      </c>
      <c r="I381" s="36" t="n">
        <v>200</v>
      </c>
      <c r="J381" s="127"/>
      <c r="L381" s="8" t="n">
        <v>45271</v>
      </c>
      <c r="M381" s="12" t="s">
        <v>144</v>
      </c>
      <c r="N381" s="12" t="s">
        <v>24</v>
      </c>
      <c r="O381" s="12" t="s">
        <v>293</v>
      </c>
      <c r="P381" s="12" t="s">
        <v>88</v>
      </c>
      <c r="Q381" s="12" t="n">
        <v>8029251168</v>
      </c>
      <c r="R381" s="36" t="n">
        <v>250</v>
      </c>
      <c r="S381" s="190" t="n">
        <v>811</v>
      </c>
      <c r="T381" s="36" t="n">
        <v>200</v>
      </c>
    </row>
    <row r="382" customFormat="false" ht="15" hidden="false" customHeight="false" outlineLevel="0" collapsed="false">
      <c r="A382" s="8" t="n">
        <v>45243</v>
      </c>
      <c r="B382" s="12" t="s">
        <v>164</v>
      </c>
      <c r="C382" s="12" t="s">
        <v>58</v>
      </c>
      <c r="D382" s="12" t="s">
        <v>293</v>
      </c>
      <c r="E382" s="12" t="s">
        <v>88</v>
      </c>
      <c r="F382" s="12" t="n">
        <v>8029147671</v>
      </c>
      <c r="G382" s="36" t="n">
        <v>250</v>
      </c>
      <c r="H382" s="191" t="n">
        <v>769</v>
      </c>
      <c r="I382" s="36" t="n">
        <v>200</v>
      </c>
      <c r="J382" s="127"/>
      <c r="L382" s="8" t="n">
        <v>45271</v>
      </c>
      <c r="M382" s="12" t="s">
        <v>90</v>
      </c>
      <c r="N382" s="12" t="s">
        <v>55</v>
      </c>
      <c r="O382" s="12" t="s">
        <v>293</v>
      </c>
      <c r="P382" s="12" t="s">
        <v>88</v>
      </c>
      <c r="Q382" s="12" t="n">
        <v>8029251177</v>
      </c>
      <c r="R382" s="36" t="n">
        <v>250</v>
      </c>
      <c r="S382" s="190" t="n">
        <v>811</v>
      </c>
      <c r="T382" s="36" t="n">
        <v>200</v>
      </c>
    </row>
    <row r="383" customFormat="false" ht="15" hidden="false" customHeight="false" outlineLevel="0" collapsed="false">
      <c r="A383" s="8" t="n">
        <v>45243</v>
      </c>
      <c r="B383" s="12" t="s">
        <v>116</v>
      </c>
      <c r="C383" s="12" t="s">
        <v>31</v>
      </c>
      <c r="D383" s="12" t="s">
        <v>293</v>
      </c>
      <c r="E383" s="12" t="s">
        <v>88</v>
      </c>
      <c r="F383" s="12" t="n">
        <v>8029147658</v>
      </c>
      <c r="G383" s="36" t="n">
        <v>250</v>
      </c>
      <c r="H383" s="191" t="n">
        <v>769</v>
      </c>
      <c r="I383" s="36" t="n">
        <v>200</v>
      </c>
      <c r="J383" s="127"/>
      <c r="L383" s="8" t="n">
        <v>45271</v>
      </c>
      <c r="M383" s="12" t="s">
        <v>104</v>
      </c>
      <c r="N383" s="12" t="s">
        <v>41</v>
      </c>
      <c r="O383" s="12" t="s">
        <v>293</v>
      </c>
      <c r="P383" s="12" t="s">
        <v>88</v>
      </c>
      <c r="Q383" s="12" t="n">
        <v>8029251212</v>
      </c>
      <c r="R383" s="36" t="n">
        <v>175</v>
      </c>
      <c r="S383" s="190" t="n">
        <v>811</v>
      </c>
      <c r="T383" s="36" t="n">
        <v>150</v>
      </c>
    </row>
    <row r="384" customFormat="false" ht="15" hidden="false" customHeight="false" outlineLevel="0" collapsed="false">
      <c r="A384" s="8" t="n">
        <v>45243</v>
      </c>
      <c r="B384" s="12" t="s">
        <v>144</v>
      </c>
      <c r="C384" s="12" t="s">
        <v>24</v>
      </c>
      <c r="D384" s="12" t="s">
        <v>293</v>
      </c>
      <c r="E384" s="12" t="s">
        <v>88</v>
      </c>
      <c r="F384" s="12" t="n">
        <v>8029147696</v>
      </c>
      <c r="G384" s="36" t="n">
        <v>250</v>
      </c>
      <c r="H384" s="191" t="n">
        <v>769</v>
      </c>
      <c r="I384" s="36" t="n">
        <v>200</v>
      </c>
      <c r="J384" s="127"/>
      <c r="L384" s="8" t="n">
        <v>45272</v>
      </c>
      <c r="M384" s="12" t="s">
        <v>164</v>
      </c>
      <c r="N384" s="12" t="s">
        <v>58</v>
      </c>
      <c r="O384" s="12" t="s">
        <v>293</v>
      </c>
      <c r="P384" s="12" t="s">
        <v>91</v>
      </c>
      <c r="Q384" s="12" t="n">
        <v>8029254338</v>
      </c>
      <c r="R384" s="36" t="n">
        <v>250</v>
      </c>
      <c r="S384" s="190" t="n">
        <v>811</v>
      </c>
      <c r="T384" s="36" t="n">
        <v>200</v>
      </c>
    </row>
    <row r="385" customFormat="false" ht="15" hidden="false" customHeight="false" outlineLevel="0" collapsed="false">
      <c r="A385" s="8" t="n">
        <v>45243</v>
      </c>
      <c r="B385" s="12" t="s">
        <v>90</v>
      </c>
      <c r="C385" s="12" t="s">
        <v>55</v>
      </c>
      <c r="D385" s="12" t="s">
        <v>293</v>
      </c>
      <c r="E385" s="12" t="s">
        <v>88</v>
      </c>
      <c r="F385" s="12" t="n">
        <v>8029147687</v>
      </c>
      <c r="G385" s="36" t="n">
        <v>250</v>
      </c>
      <c r="H385" s="191" t="n">
        <v>769</v>
      </c>
      <c r="I385" s="36" t="n">
        <v>200</v>
      </c>
      <c r="J385" s="127"/>
      <c r="L385" s="8" t="n">
        <v>45272</v>
      </c>
      <c r="M385" s="12" t="s">
        <v>90</v>
      </c>
      <c r="N385" s="12" t="s">
        <v>55</v>
      </c>
      <c r="O385" s="12" t="s">
        <v>293</v>
      </c>
      <c r="P385" s="12" t="s">
        <v>91</v>
      </c>
      <c r="Q385" s="12" t="n">
        <v>8029254336</v>
      </c>
      <c r="R385" s="36" t="n">
        <v>250</v>
      </c>
      <c r="S385" s="190" t="n">
        <v>811</v>
      </c>
      <c r="T385" s="36" t="n">
        <v>150</v>
      </c>
    </row>
    <row r="386" customFormat="false" ht="15" hidden="false" customHeight="false" outlineLevel="0" collapsed="false">
      <c r="A386" s="8" t="n">
        <v>45244</v>
      </c>
      <c r="B386" s="12" t="s">
        <v>144</v>
      </c>
      <c r="C386" s="12" t="s">
        <v>24</v>
      </c>
      <c r="D386" s="12" t="s">
        <v>293</v>
      </c>
      <c r="E386" s="12" t="s">
        <v>91</v>
      </c>
      <c r="F386" s="12" t="n">
        <v>8029149052</v>
      </c>
      <c r="G386" s="36" t="n">
        <v>175</v>
      </c>
      <c r="H386" s="191" t="n">
        <v>769</v>
      </c>
      <c r="I386" s="36" t="n">
        <v>150</v>
      </c>
      <c r="J386" s="127"/>
      <c r="K386" s="13"/>
      <c r="L386" s="8" t="n">
        <v>45272</v>
      </c>
      <c r="M386" s="12" t="s">
        <v>116</v>
      </c>
      <c r="N386" s="12" t="s">
        <v>31</v>
      </c>
      <c r="O386" s="12" t="s">
        <v>293</v>
      </c>
      <c r="P386" s="12" t="s">
        <v>91</v>
      </c>
      <c r="Q386" s="12" t="n">
        <v>8029256846</v>
      </c>
      <c r="R386" s="36" t="n">
        <v>175</v>
      </c>
      <c r="S386" s="190" t="n">
        <v>811</v>
      </c>
      <c r="T386" s="36" t="n">
        <v>150</v>
      </c>
    </row>
    <row r="387" customFormat="false" ht="15" hidden="false" customHeight="false" outlineLevel="0" collapsed="false">
      <c r="A387" s="8" t="n">
        <v>45244</v>
      </c>
      <c r="B387" s="12" t="s">
        <v>90</v>
      </c>
      <c r="C387" s="12" t="s">
        <v>55</v>
      </c>
      <c r="D387" s="12" t="s">
        <v>293</v>
      </c>
      <c r="E387" s="12" t="s">
        <v>91</v>
      </c>
      <c r="F387" s="12" t="n">
        <v>8029152462</v>
      </c>
      <c r="G387" s="36" t="n">
        <v>175</v>
      </c>
      <c r="H387" s="191" t="n">
        <v>769</v>
      </c>
      <c r="I387" s="36" t="n">
        <v>150</v>
      </c>
      <c r="J387" s="127"/>
      <c r="K387" s="13"/>
      <c r="L387" s="8" t="n">
        <v>45273</v>
      </c>
      <c r="M387" s="12" t="s">
        <v>122</v>
      </c>
      <c r="N387" s="12" t="s">
        <v>123</v>
      </c>
      <c r="O387" s="12" t="s">
        <v>293</v>
      </c>
      <c r="P387" s="12" t="s">
        <v>56</v>
      </c>
      <c r="Q387" s="12" t="n">
        <v>8029259873</v>
      </c>
      <c r="R387" s="36" t="n">
        <v>250</v>
      </c>
      <c r="S387" s="118" t="n">
        <v>815</v>
      </c>
      <c r="T387" s="36" t="n">
        <v>220</v>
      </c>
    </row>
    <row r="388" customFormat="false" ht="15" hidden="false" customHeight="false" outlineLevel="0" collapsed="false">
      <c r="A388" s="8" t="n">
        <v>45245</v>
      </c>
      <c r="B388" s="12" t="s">
        <v>164</v>
      </c>
      <c r="C388" s="12" t="s">
        <v>58</v>
      </c>
      <c r="D388" s="12" t="s">
        <v>293</v>
      </c>
      <c r="E388" s="12" t="s">
        <v>356</v>
      </c>
      <c r="F388" s="12" t="n">
        <v>8029155195</v>
      </c>
      <c r="G388" s="36" t="n">
        <v>694.78</v>
      </c>
      <c r="H388" s="191" t="n">
        <v>769</v>
      </c>
      <c r="I388" s="36" t="n">
        <v>650</v>
      </c>
      <c r="J388" s="127"/>
      <c r="L388" s="8" t="n">
        <v>45273</v>
      </c>
      <c r="M388" s="12" t="s">
        <v>90</v>
      </c>
      <c r="N388" s="12" t="s">
        <v>41</v>
      </c>
      <c r="O388" s="12" t="s">
        <v>293</v>
      </c>
      <c r="P388" s="12" t="s">
        <v>56</v>
      </c>
      <c r="Q388" s="12" t="n">
        <v>8029259872</v>
      </c>
      <c r="R388" s="36" t="n">
        <v>250</v>
      </c>
      <c r="S388" s="118" t="n">
        <v>815</v>
      </c>
      <c r="T388" s="36" t="n">
        <v>220</v>
      </c>
    </row>
    <row r="389" customFormat="false" ht="15" hidden="false" customHeight="false" outlineLevel="0" collapsed="false">
      <c r="A389" s="8" t="n">
        <v>45245</v>
      </c>
      <c r="B389" s="12" t="s">
        <v>116</v>
      </c>
      <c r="C389" s="12" t="s">
        <v>31</v>
      </c>
      <c r="D389" s="12" t="s">
        <v>293</v>
      </c>
      <c r="E389" s="12" t="s">
        <v>88</v>
      </c>
      <c r="F389" s="12" t="n">
        <v>8029156337</v>
      </c>
      <c r="G389" s="36" t="n">
        <v>250</v>
      </c>
      <c r="H389" s="191" t="n">
        <v>769</v>
      </c>
      <c r="I389" s="36" t="n">
        <v>200</v>
      </c>
      <c r="J389" s="127"/>
      <c r="L389" s="8" t="n">
        <v>45273</v>
      </c>
      <c r="M389" s="12" t="s">
        <v>164</v>
      </c>
      <c r="N389" s="12" t="s">
        <v>58</v>
      </c>
      <c r="O389" s="12" t="s">
        <v>293</v>
      </c>
      <c r="P389" s="12" t="s">
        <v>88</v>
      </c>
      <c r="Q389" s="12" t="n">
        <v>8029262607</v>
      </c>
      <c r="R389" s="36" t="n">
        <v>250</v>
      </c>
      <c r="S389" s="190" t="n">
        <v>811</v>
      </c>
      <c r="T389" s="36" t="n">
        <v>200</v>
      </c>
    </row>
    <row r="390" customFormat="false" ht="15" hidden="false" customHeight="false" outlineLevel="0" collapsed="false">
      <c r="A390" s="8" t="n">
        <v>45245</v>
      </c>
      <c r="B390" s="12" t="s">
        <v>144</v>
      </c>
      <c r="C390" s="12" t="s">
        <v>24</v>
      </c>
      <c r="D390" s="12" t="s">
        <v>293</v>
      </c>
      <c r="E390" s="12" t="s">
        <v>88</v>
      </c>
      <c r="F390" s="12" t="n">
        <v>8029156326</v>
      </c>
      <c r="G390" s="36" t="n">
        <v>250</v>
      </c>
      <c r="H390" s="118" t="n">
        <v>777</v>
      </c>
      <c r="I390" s="36" t="n">
        <v>200</v>
      </c>
      <c r="J390" s="127"/>
      <c r="L390" s="8" t="n">
        <v>45273</v>
      </c>
      <c r="M390" s="12" t="s">
        <v>144</v>
      </c>
      <c r="N390" s="12" t="s">
        <v>24</v>
      </c>
      <c r="O390" s="12" t="s">
        <v>293</v>
      </c>
      <c r="P390" s="12" t="s">
        <v>88</v>
      </c>
      <c r="Q390" s="12" t="n">
        <v>8029262597</v>
      </c>
      <c r="R390" s="36" t="n">
        <v>250</v>
      </c>
      <c r="S390" s="190" t="n">
        <v>811</v>
      </c>
      <c r="T390" s="36" t="n">
        <v>200</v>
      </c>
    </row>
    <row r="391" customFormat="false" ht="15" hidden="false" customHeight="false" outlineLevel="0" collapsed="false">
      <c r="A391" s="8" t="n">
        <v>45245</v>
      </c>
      <c r="B391" s="12" t="s">
        <v>90</v>
      </c>
      <c r="C391" s="12" t="s">
        <v>55</v>
      </c>
      <c r="D391" s="12" t="s">
        <v>293</v>
      </c>
      <c r="E391" s="12" t="s">
        <v>88</v>
      </c>
      <c r="F391" s="12" t="n">
        <v>8029156385</v>
      </c>
      <c r="G391" s="36" t="n">
        <v>250</v>
      </c>
      <c r="H391" s="191" t="n">
        <v>769</v>
      </c>
      <c r="I391" s="36" t="n">
        <v>200</v>
      </c>
      <c r="J391" s="127"/>
      <c r="L391" s="8" t="n">
        <v>45273</v>
      </c>
      <c r="M391" s="12" t="s">
        <v>79</v>
      </c>
      <c r="N391" s="12" t="s">
        <v>33</v>
      </c>
      <c r="O391" s="12" t="s">
        <v>293</v>
      </c>
      <c r="P391" s="12" t="s">
        <v>88</v>
      </c>
      <c r="Q391" s="12" t="n">
        <v>8029262624</v>
      </c>
      <c r="R391" s="36" t="n">
        <v>250</v>
      </c>
      <c r="S391" s="190" t="n">
        <v>811</v>
      </c>
      <c r="T391" s="36" t="n">
        <v>200</v>
      </c>
    </row>
    <row r="392" customFormat="false" ht="15" hidden="false" customHeight="false" outlineLevel="0" collapsed="false">
      <c r="A392" s="8" t="n">
        <v>45247</v>
      </c>
      <c r="B392" s="8" t="s">
        <v>164</v>
      </c>
      <c r="C392" s="8" t="s">
        <v>58</v>
      </c>
      <c r="D392" s="8" t="s">
        <v>293</v>
      </c>
      <c r="E392" s="8" t="s">
        <v>88</v>
      </c>
      <c r="F392" s="12" t="n">
        <v>8029164884</v>
      </c>
      <c r="G392" s="36" t="n">
        <v>250</v>
      </c>
      <c r="H392" s="118" t="n">
        <v>777</v>
      </c>
      <c r="I392" s="36" t="n">
        <v>200</v>
      </c>
      <c r="J392" s="127"/>
      <c r="L392" s="8" t="n">
        <v>45273</v>
      </c>
      <c r="M392" s="8" t="s">
        <v>104</v>
      </c>
      <c r="N392" s="8" t="s">
        <v>55</v>
      </c>
      <c r="O392" s="8" t="s">
        <v>293</v>
      </c>
      <c r="P392" s="8" t="s">
        <v>88</v>
      </c>
      <c r="Q392" s="12" t="n">
        <v>8029262612</v>
      </c>
      <c r="R392" s="36" t="n">
        <v>250</v>
      </c>
      <c r="S392" s="190" t="n">
        <v>811</v>
      </c>
      <c r="T392" s="36" t="n">
        <v>200</v>
      </c>
    </row>
    <row r="393" customFormat="false" ht="15" hidden="false" customHeight="false" outlineLevel="0" collapsed="false">
      <c r="A393" s="8" t="n">
        <v>45247</v>
      </c>
      <c r="B393" s="12" t="s">
        <v>116</v>
      </c>
      <c r="C393" s="12" t="s">
        <v>31</v>
      </c>
      <c r="D393" s="12" t="s">
        <v>293</v>
      </c>
      <c r="E393" s="12" t="s">
        <v>88</v>
      </c>
      <c r="F393" s="12" t="n">
        <v>8029164870</v>
      </c>
      <c r="G393" s="36" t="n">
        <v>250</v>
      </c>
      <c r="H393" s="118" t="n">
        <v>777</v>
      </c>
      <c r="I393" s="36" t="n">
        <v>200</v>
      </c>
      <c r="J393" s="127"/>
      <c r="L393" s="8" t="n">
        <v>45273</v>
      </c>
      <c r="M393" s="12" t="s">
        <v>99</v>
      </c>
      <c r="N393" s="12" t="s">
        <v>38</v>
      </c>
      <c r="O393" s="12" t="s">
        <v>293</v>
      </c>
      <c r="P393" s="12" t="s">
        <v>88</v>
      </c>
      <c r="Q393" s="12" t="n">
        <v>8029262577</v>
      </c>
      <c r="R393" s="36" t="n">
        <v>175</v>
      </c>
      <c r="S393" s="190" t="n">
        <v>811</v>
      </c>
      <c r="T393" s="36" t="n">
        <v>150</v>
      </c>
    </row>
    <row r="394" customFormat="false" ht="15" hidden="false" customHeight="false" outlineLevel="0" collapsed="false">
      <c r="A394" s="8" t="n">
        <v>45250</v>
      </c>
      <c r="B394" s="12" t="s">
        <v>164</v>
      </c>
      <c r="C394" s="12" t="s">
        <v>58</v>
      </c>
      <c r="D394" s="12" t="s">
        <v>293</v>
      </c>
      <c r="E394" s="12" t="s">
        <v>88</v>
      </c>
      <c r="F394" s="12" t="n">
        <v>8029170981</v>
      </c>
      <c r="G394" s="36" t="n">
        <v>250</v>
      </c>
      <c r="H394" s="118" t="n">
        <v>777</v>
      </c>
      <c r="I394" s="36" t="n">
        <v>200</v>
      </c>
      <c r="J394" s="127"/>
      <c r="L394" s="8" t="n">
        <v>45275</v>
      </c>
      <c r="M394" s="12" t="s">
        <v>116</v>
      </c>
      <c r="N394" s="12" t="s">
        <v>31</v>
      </c>
      <c r="O394" s="12" t="s">
        <v>293</v>
      </c>
      <c r="P394" s="12" t="s">
        <v>88</v>
      </c>
      <c r="Q394" s="12" t="n">
        <v>8029273596</v>
      </c>
      <c r="R394" s="36" t="n">
        <v>250</v>
      </c>
      <c r="S394" s="118" t="n">
        <v>815</v>
      </c>
      <c r="T394" s="36" t="n">
        <v>200</v>
      </c>
    </row>
    <row r="395" customFormat="false" ht="15" hidden="false" customHeight="false" outlineLevel="0" collapsed="false">
      <c r="A395" s="8" t="n">
        <v>45250</v>
      </c>
      <c r="B395" s="12" t="s">
        <v>116</v>
      </c>
      <c r="C395" s="12" t="s">
        <v>31</v>
      </c>
      <c r="D395" s="12" t="s">
        <v>293</v>
      </c>
      <c r="E395" s="12" t="s">
        <v>88</v>
      </c>
      <c r="F395" s="12" t="n">
        <v>8029170996</v>
      </c>
      <c r="G395" s="36" t="n">
        <v>250</v>
      </c>
      <c r="H395" s="118" t="n">
        <v>777</v>
      </c>
      <c r="I395" s="36" t="n">
        <v>200</v>
      </c>
      <c r="J395" s="127"/>
      <c r="K395" s="13"/>
      <c r="L395" s="8" t="n">
        <v>45275</v>
      </c>
      <c r="M395" s="12" t="s">
        <v>90</v>
      </c>
      <c r="N395" s="12" t="s">
        <v>55</v>
      </c>
      <c r="O395" s="12" t="s">
        <v>293</v>
      </c>
      <c r="P395" s="12" t="s">
        <v>88</v>
      </c>
      <c r="Q395" s="12" t="n">
        <v>8029273572</v>
      </c>
      <c r="R395" s="36" t="n">
        <v>250</v>
      </c>
      <c r="S395" s="118" t="n">
        <v>815</v>
      </c>
      <c r="T395" s="36" t="n">
        <v>200</v>
      </c>
    </row>
    <row r="396" customFormat="false" ht="15" hidden="false" customHeight="false" outlineLevel="0" collapsed="false">
      <c r="A396" s="8" t="n">
        <v>45250</v>
      </c>
      <c r="B396" s="12" t="s">
        <v>90</v>
      </c>
      <c r="C396" s="12" t="s">
        <v>55</v>
      </c>
      <c r="D396" s="12" t="s">
        <v>293</v>
      </c>
      <c r="E396" s="12" t="s">
        <v>88</v>
      </c>
      <c r="F396" s="12" t="n">
        <v>8029170950</v>
      </c>
      <c r="G396" s="36" t="n">
        <v>250</v>
      </c>
      <c r="H396" s="118" t="n">
        <v>777</v>
      </c>
      <c r="I396" s="36" t="n">
        <v>200</v>
      </c>
      <c r="J396" s="127"/>
      <c r="K396" s="13"/>
      <c r="L396" s="8" t="n">
        <v>45278</v>
      </c>
      <c r="M396" s="12" t="s">
        <v>164</v>
      </c>
      <c r="N396" s="12" t="s">
        <v>58</v>
      </c>
      <c r="O396" s="12" t="s">
        <v>293</v>
      </c>
      <c r="P396" s="12" t="s">
        <v>88</v>
      </c>
      <c r="Q396" s="192" t="n">
        <v>8029280879</v>
      </c>
      <c r="R396" s="36" t="n">
        <v>250</v>
      </c>
      <c r="S396" s="36"/>
      <c r="T396" s="36" t="n">
        <v>200</v>
      </c>
    </row>
    <row r="397" customFormat="false" ht="15" hidden="false" customHeight="false" outlineLevel="0" collapsed="false">
      <c r="A397" s="8" t="n">
        <v>45250</v>
      </c>
      <c r="B397" s="12" t="s">
        <v>144</v>
      </c>
      <c r="C397" s="12" t="s">
        <v>24</v>
      </c>
      <c r="D397" s="12" t="s">
        <v>293</v>
      </c>
      <c r="E397" s="12" t="s">
        <v>88</v>
      </c>
      <c r="F397" s="12" t="n">
        <v>8029171009</v>
      </c>
      <c r="G397" s="36" t="n">
        <v>250</v>
      </c>
      <c r="H397" s="118" t="n">
        <v>777</v>
      </c>
      <c r="I397" s="36" t="n">
        <v>200</v>
      </c>
      <c r="J397" s="127"/>
      <c r="K397" s="13"/>
      <c r="L397" s="8" t="n">
        <v>45278</v>
      </c>
      <c r="M397" s="12" t="s">
        <v>144</v>
      </c>
      <c r="N397" s="12" t="s">
        <v>24</v>
      </c>
      <c r="O397" s="12" t="s">
        <v>293</v>
      </c>
      <c r="P397" s="12" t="s">
        <v>88</v>
      </c>
      <c r="Q397" s="192" t="n">
        <v>8029280863</v>
      </c>
      <c r="R397" s="36" t="n">
        <v>250</v>
      </c>
      <c r="S397" s="36"/>
      <c r="T397" s="36" t="n">
        <v>200</v>
      </c>
    </row>
    <row r="398" customFormat="false" ht="15" hidden="false" customHeight="false" outlineLevel="0" collapsed="false">
      <c r="A398" s="8" t="n">
        <v>45250</v>
      </c>
      <c r="B398" s="12" t="s">
        <v>104</v>
      </c>
      <c r="C398" s="12" t="s">
        <v>41</v>
      </c>
      <c r="D398" s="12" t="s">
        <v>293</v>
      </c>
      <c r="E398" s="12" t="s">
        <v>88</v>
      </c>
      <c r="F398" s="12" t="n">
        <v>8029171085</v>
      </c>
      <c r="G398" s="36" t="n">
        <v>175</v>
      </c>
      <c r="H398" s="118" t="n">
        <v>777</v>
      </c>
      <c r="I398" s="36" t="n">
        <v>150</v>
      </c>
      <c r="J398" s="127"/>
      <c r="L398" s="8" t="n">
        <v>45278</v>
      </c>
      <c r="M398" s="12" t="s">
        <v>79</v>
      </c>
      <c r="N398" s="12" t="s">
        <v>55</v>
      </c>
      <c r="O398" s="12" t="s">
        <v>293</v>
      </c>
      <c r="P398" s="12" t="s">
        <v>88</v>
      </c>
      <c r="Q398" s="193" t="n">
        <v>8029281003</v>
      </c>
      <c r="R398" s="36" t="n">
        <v>250</v>
      </c>
      <c r="S398" s="36"/>
      <c r="T398" s="36" t="n">
        <v>200</v>
      </c>
    </row>
    <row r="399" customFormat="false" ht="15" hidden="false" customHeight="false" outlineLevel="0" collapsed="false">
      <c r="A399" s="8" t="n">
        <v>45250</v>
      </c>
      <c r="B399" s="12" t="s">
        <v>79</v>
      </c>
      <c r="C399" s="12" t="s">
        <v>33</v>
      </c>
      <c r="D399" s="12" t="s">
        <v>293</v>
      </c>
      <c r="E399" s="12" t="s">
        <v>88</v>
      </c>
      <c r="F399" s="12" t="n">
        <v>8029171073</v>
      </c>
      <c r="G399" s="36" t="n">
        <v>175</v>
      </c>
      <c r="H399" s="118" t="n">
        <v>777</v>
      </c>
      <c r="I399" s="36" t="n">
        <v>150</v>
      </c>
      <c r="J399" s="127"/>
      <c r="L399" s="8" t="n">
        <v>45278</v>
      </c>
      <c r="M399" s="12" t="s">
        <v>116</v>
      </c>
      <c r="N399" s="12" t="s">
        <v>31</v>
      </c>
      <c r="O399" s="12" t="s">
        <v>293</v>
      </c>
      <c r="P399" s="12" t="s">
        <v>88</v>
      </c>
      <c r="Q399" s="192" t="n">
        <v>8029280914</v>
      </c>
      <c r="R399" s="36" t="n">
        <v>250</v>
      </c>
      <c r="S399" s="36"/>
      <c r="T399" s="36" t="n">
        <v>200</v>
      </c>
    </row>
    <row r="400" customFormat="false" ht="15" hidden="false" customHeight="false" outlineLevel="0" collapsed="false">
      <c r="A400" s="8" t="n">
        <v>45251</v>
      </c>
      <c r="B400" s="12" t="s">
        <v>186</v>
      </c>
      <c r="C400" s="12" t="s">
        <v>60</v>
      </c>
      <c r="D400" s="12" t="s">
        <v>293</v>
      </c>
      <c r="E400" s="12" t="s">
        <v>91</v>
      </c>
      <c r="F400" s="12" t="n">
        <v>8029173603</v>
      </c>
      <c r="G400" s="36" t="n">
        <v>175</v>
      </c>
      <c r="H400" s="118" t="n">
        <v>777</v>
      </c>
      <c r="I400" s="36" t="n">
        <v>150</v>
      </c>
      <c r="J400" s="127"/>
      <c r="L400" s="8" t="n">
        <v>45279</v>
      </c>
      <c r="M400" s="12" t="s">
        <v>186</v>
      </c>
      <c r="N400" s="12" t="s">
        <v>60</v>
      </c>
      <c r="O400" s="12" t="s">
        <v>293</v>
      </c>
      <c r="P400" s="12" t="s">
        <v>91</v>
      </c>
      <c r="Q400" s="192" t="n">
        <v>8029282377</v>
      </c>
      <c r="R400" s="36" t="n">
        <v>175</v>
      </c>
      <c r="S400" s="36"/>
      <c r="T400" s="36" t="n">
        <v>150</v>
      </c>
    </row>
    <row r="401" customFormat="false" ht="15" hidden="false" customHeight="false" outlineLevel="0" collapsed="false">
      <c r="A401" s="8" t="n">
        <v>45251</v>
      </c>
      <c r="B401" s="12" t="s">
        <v>79</v>
      </c>
      <c r="C401" s="12" t="s">
        <v>33</v>
      </c>
      <c r="D401" s="12" t="s">
        <v>293</v>
      </c>
      <c r="E401" s="12" t="s">
        <v>91</v>
      </c>
      <c r="F401" s="12" t="n">
        <v>8029175367</v>
      </c>
      <c r="G401" s="36" t="n">
        <v>175</v>
      </c>
      <c r="H401" s="118" t="n">
        <v>777</v>
      </c>
      <c r="I401" s="36" t="n">
        <v>150</v>
      </c>
      <c r="J401" s="127"/>
      <c r="L401" s="8" t="n">
        <v>45279</v>
      </c>
      <c r="M401" s="12" t="s">
        <v>104</v>
      </c>
      <c r="N401" s="12" t="s">
        <v>41</v>
      </c>
      <c r="O401" s="12" t="s">
        <v>293</v>
      </c>
      <c r="P401" s="12" t="s">
        <v>91</v>
      </c>
      <c r="Q401" s="192" t="n">
        <v>8029282376</v>
      </c>
      <c r="R401" s="36" t="n">
        <v>175</v>
      </c>
      <c r="S401" s="36"/>
      <c r="T401" s="36" t="n">
        <v>150</v>
      </c>
    </row>
    <row r="402" customFormat="false" ht="15" hidden="false" customHeight="false" outlineLevel="0" collapsed="false">
      <c r="A402" s="8" t="n">
        <v>45252</v>
      </c>
      <c r="B402" s="12" t="s">
        <v>164</v>
      </c>
      <c r="C402" s="12" t="s">
        <v>58</v>
      </c>
      <c r="D402" s="12" t="s">
        <v>293</v>
      </c>
      <c r="E402" s="12" t="s">
        <v>357</v>
      </c>
      <c r="F402" s="12" t="n">
        <v>8029178076</v>
      </c>
      <c r="G402" s="36" t="n">
        <v>337.42</v>
      </c>
      <c r="H402" s="118" t="n">
        <v>777</v>
      </c>
      <c r="I402" s="36" t="n">
        <v>300</v>
      </c>
      <c r="J402" s="127"/>
      <c r="L402" s="8" t="n">
        <v>45280</v>
      </c>
      <c r="M402" s="12" t="s">
        <v>164</v>
      </c>
      <c r="N402" s="12" t="s">
        <v>58</v>
      </c>
      <c r="O402" s="12" t="s">
        <v>293</v>
      </c>
      <c r="P402" s="12" t="s">
        <v>88</v>
      </c>
      <c r="Q402" s="192" t="n">
        <v>8029292175</v>
      </c>
      <c r="R402" s="36" t="n">
        <v>250</v>
      </c>
      <c r="S402" s="36"/>
      <c r="T402" s="36" t="n">
        <v>200</v>
      </c>
    </row>
    <row r="403" customFormat="false" ht="15" hidden="false" customHeight="false" outlineLevel="0" collapsed="false">
      <c r="A403" s="8" t="n">
        <v>45252</v>
      </c>
      <c r="B403" s="12" t="s">
        <v>144</v>
      </c>
      <c r="C403" s="12" t="s">
        <v>24</v>
      </c>
      <c r="D403" s="12" t="s">
        <v>293</v>
      </c>
      <c r="E403" s="12" t="s">
        <v>357</v>
      </c>
      <c r="F403" s="12" t="n">
        <v>8029178122</v>
      </c>
      <c r="G403" s="36" t="n">
        <v>298.54</v>
      </c>
      <c r="H403" s="118" t="n">
        <v>777</v>
      </c>
      <c r="I403" s="36" t="n">
        <v>270</v>
      </c>
      <c r="J403" s="127"/>
      <c r="L403" s="8" t="n">
        <v>45280</v>
      </c>
      <c r="M403" s="12" t="s">
        <v>144</v>
      </c>
      <c r="N403" s="12" t="s">
        <v>24</v>
      </c>
      <c r="O403" s="12" t="s">
        <v>293</v>
      </c>
      <c r="P403" s="12" t="s">
        <v>88</v>
      </c>
      <c r="Q403" s="194" t="n">
        <v>8029292204</v>
      </c>
      <c r="R403" s="36" t="n">
        <v>250</v>
      </c>
      <c r="S403" s="36"/>
      <c r="T403" s="36" t="n">
        <v>200</v>
      </c>
    </row>
    <row r="404" customFormat="false" ht="15" hidden="false" customHeight="false" outlineLevel="0" collapsed="false">
      <c r="A404" s="8" t="n">
        <v>45252</v>
      </c>
      <c r="B404" s="12" t="s">
        <v>79</v>
      </c>
      <c r="C404" s="12" t="s">
        <v>33</v>
      </c>
      <c r="D404" s="12" t="s">
        <v>293</v>
      </c>
      <c r="E404" s="12" t="s">
        <v>88</v>
      </c>
      <c r="F404" s="12" t="n">
        <v>8029176481</v>
      </c>
      <c r="G404" s="36" t="n">
        <v>175</v>
      </c>
      <c r="H404" s="118" t="n">
        <v>777</v>
      </c>
      <c r="I404" s="36" t="n">
        <v>150</v>
      </c>
      <c r="J404" s="127"/>
      <c r="L404" s="8" t="n">
        <v>45280</v>
      </c>
      <c r="M404" s="12" t="s">
        <v>104</v>
      </c>
      <c r="N404" s="12" t="s">
        <v>41</v>
      </c>
      <c r="O404" s="12" t="s">
        <v>293</v>
      </c>
      <c r="P404" s="12" t="s">
        <v>88</v>
      </c>
      <c r="Q404" s="192" t="n">
        <v>8029292187</v>
      </c>
      <c r="R404" s="36" t="n">
        <v>250</v>
      </c>
      <c r="S404" s="36"/>
      <c r="T404" s="36" t="n">
        <v>200</v>
      </c>
    </row>
    <row r="405" customFormat="false" ht="15" hidden="false" customHeight="false" outlineLevel="0" collapsed="false">
      <c r="A405" s="8" t="n">
        <v>45252</v>
      </c>
      <c r="B405" s="12" t="s">
        <v>116</v>
      </c>
      <c r="C405" s="12" t="s">
        <v>31</v>
      </c>
      <c r="D405" s="12" t="s">
        <v>293</v>
      </c>
      <c r="E405" s="12" t="s">
        <v>88</v>
      </c>
      <c r="F405" s="12" t="n">
        <v>8029181086</v>
      </c>
      <c r="G405" s="36" t="n">
        <v>250</v>
      </c>
      <c r="H405" s="118" t="n">
        <v>777</v>
      </c>
      <c r="I405" s="36" t="n">
        <v>200</v>
      </c>
      <c r="J405" s="127"/>
      <c r="L405" s="8" t="n">
        <v>45280</v>
      </c>
      <c r="M405" s="12" t="s">
        <v>90</v>
      </c>
      <c r="N405" s="12" t="s">
        <v>55</v>
      </c>
      <c r="O405" s="12" t="s">
        <v>293</v>
      </c>
      <c r="P405" s="12" t="s">
        <v>88</v>
      </c>
      <c r="Q405" s="192" t="n">
        <v>8029292198</v>
      </c>
      <c r="R405" s="36" t="n">
        <v>250</v>
      </c>
      <c r="S405" s="36"/>
      <c r="T405" s="36" t="n">
        <v>200</v>
      </c>
    </row>
    <row r="406" customFormat="false" ht="15" hidden="false" customHeight="false" outlineLevel="0" collapsed="false">
      <c r="A406" s="8" t="n">
        <v>45252</v>
      </c>
      <c r="B406" s="12" t="s">
        <v>144</v>
      </c>
      <c r="C406" s="12" t="s">
        <v>24</v>
      </c>
      <c r="D406" s="12" t="s">
        <v>293</v>
      </c>
      <c r="E406" s="12" t="s">
        <v>88</v>
      </c>
      <c r="F406" s="12" t="n">
        <v>8029181111</v>
      </c>
      <c r="G406" s="36" t="n">
        <v>175</v>
      </c>
      <c r="H406" s="118" t="n">
        <v>777</v>
      </c>
      <c r="I406" s="36" t="n">
        <v>150</v>
      </c>
      <c r="J406" s="127"/>
      <c r="L406" s="8" t="s">
        <v>220</v>
      </c>
      <c r="M406" s="12" t="s">
        <v>99</v>
      </c>
      <c r="N406" s="12" t="s">
        <v>38</v>
      </c>
      <c r="O406" s="12" t="s">
        <v>293</v>
      </c>
      <c r="P406" s="12" t="s">
        <v>88</v>
      </c>
      <c r="Q406" s="12" t="n">
        <v>8029302900</v>
      </c>
      <c r="R406" s="36" t="n">
        <v>250</v>
      </c>
      <c r="S406" s="36"/>
      <c r="T406" s="36" t="n">
        <v>200</v>
      </c>
    </row>
    <row r="407" customFormat="false" ht="15" hidden="false" customHeight="false" outlineLevel="0" collapsed="false">
      <c r="A407" s="8" t="n">
        <v>45252</v>
      </c>
      <c r="B407" s="12" t="s">
        <v>104</v>
      </c>
      <c r="C407" s="12" t="s">
        <v>41</v>
      </c>
      <c r="D407" s="12" t="s">
        <v>293</v>
      </c>
      <c r="E407" s="12" t="s">
        <v>88</v>
      </c>
      <c r="F407" s="12" t="n">
        <v>8029181024</v>
      </c>
      <c r="G407" s="36" t="n">
        <v>250</v>
      </c>
      <c r="H407" s="118" t="n">
        <v>777</v>
      </c>
      <c r="I407" s="36" t="n">
        <v>200</v>
      </c>
      <c r="J407" s="127"/>
      <c r="L407" s="8" t="s">
        <v>220</v>
      </c>
      <c r="M407" s="12" t="s">
        <v>34</v>
      </c>
      <c r="N407" s="12" t="s">
        <v>58</v>
      </c>
      <c r="O407" s="12" t="s">
        <v>293</v>
      </c>
      <c r="P407" s="12" t="s">
        <v>88</v>
      </c>
      <c r="Q407" s="12" t="n">
        <v>8029302893</v>
      </c>
      <c r="R407" s="36" t="n">
        <v>250</v>
      </c>
      <c r="S407" s="36"/>
      <c r="T407" s="36" t="n">
        <v>200</v>
      </c>
    </row>
    <row r="408" customFormat="false" ht="15" hidden="false" customHeight="false" outlineLevel="0" collapsed="false">
      <c r="A408" s="8" t="n">
        <v>45253</v>
      </c>
      <c r="B408" s="12" t="s">
        <v>104</v>
      </c>
      <c r="C408" s="12" t="s">
        <v>41</v>
      </c>
      <c r="D408" s="12" t="s">
        <v>293</v>
      </c>
      <c r="E408" s="12" t="s">
        <v>88</v>
      </c>
      <c r="F408" s="12" t="n">
        <v>8029185805</v>
      </c>
      <c r="G408" s="36" t="n">
        <v>250</v>
      </c>
      <c r="H408" s="119" t="n">
        <v>790</v>
      </c>
      <c r="I408" s="36" t="n">
        <v>200</v>
      </c>
      <c r="J408" s="127"/>
      <c r="L408" s="8" t="s">
        <v>220</v>
      </c>
      <c r="M408" s="12" t="s">
        <v>104</v>
      </c>
      <c r="N408" s="12" t="s">
        <v>41</v>
      </c>
      <c r="O408" s="12" t="s">
        <v>293</v>
      </c>
      <c r="P408" s="12" t="s">
        <v>88</v>
      </c>
      <c r="Q408" s="12" t="n">
        <v>8029302870</v>
      </c>
      <c r="R408" s="36" t="n">
        <v>250</v>
      </c>
      <c r="S408" s="36"/>
      <c r="T408" s="36" t="n">
        <v>200</v>
      </c>
    </row>
    <row r="409" customFormat="false" ht="15" hidden="false" customHeight="false" outlineLevel="0" collapsed="false">
      <c r="A409" s="8" t="n">
        <v>45253</v>
      </c>
      <c r="B409" s="12" t="s">
        <v>90</v>
      </c>
      <c r="C409" s="12" t="s">
        <v>55</v>
      </c>
      <c r="D409" s="12" t="s">
        <v>293</v>
      </c>
      <c r="E409" s="12" t="s">
        <v>88</v>
      </c>
      <c r="F409" s="12" t="n">
        <v>8029183082</v>
      </c>
      <c r="G409" s="161" t="n">
        <v>175</v>
      </c>
      <c r="H409" s="119" t="n">
        <v>790</v>
      </c>
      <c r="I409" s="36" t="n">
        <v>150</v>
      </c>
      <c r="J409" s="127"/>
      <c r="L409" s="8" t="s">
        <v>220</v>
      </c>
      <c r="M409" s="12" t="s">
        <v>90</v>
      </c>
      <c r="N409" s="12" t="s">
        <v>55</v>
      </c>
      <c r="O409" s="12" t="s">
        <v>293</v>
      </c>
      <c r="P409" s="12" t="s">
        <v>88</v>
      </c>
      <c r="Q409" s="12" t="n">
        <v>8029302851</v>
      </c>
      <c r="R409" s="36" t="n">
        <v>175</v>
      </c>
      <c r="S409" s="36"/>
      <c r="T409" s="36" t="n">
        <v>150</v>
      </c>
    </row>
    <row r="410" customFormat="false" ht="15" hidden="false" customHeight="false" outlineLevel="0" collapsed="false">
      <c r="A410" s="8" t="n">
        <v>45254</v>
      </c>
      <c r="B410" s="12" t="s">
        <v>104</v>
      </c>
      <c r="C410" s="12" t="s">
        <v>41</v>
      </c>
      <c r="D410" s="12" t="s">
        <v>293</v>
      </c>
      <c r="E410" s="12" t="s">
        <v>88</v>
      </c>
      <c r="F410" s="12" t="n">
        <v>8029192024</v>
      </c>
      <c r="G410" s="36" t="n">
        <v>250</v>
      </c>
      <c r="H410" s="119" t="n">
        <v>790</v>
      </c>
      <c r="I410" s="36" t="n">
        <v>150</v>
      </c>
      <c r="J410" s="127"/>
      <c r="L410" s="8" t="s">
        <v>224</v>
      </c>
      <c r="M410" s="12" t="s">
        <v>104</v>
      </c>
      <c r="N410" s="12" t="s">
        <v>41</v>
      </c>
      <c r="O410" s="12" t="s">
        <v>293</v>
      </c>
      <c r="P410" s="12" t="s">
        <v>91</v>
      </c>
      <c r="Q410" s="12" t="n">
        <v>8029305331</v>
      </c>
      <c r="R410" s="36" t="n">
        <v>175</v>
      </c>
      <c r="S410" s="36"/>
      <c r="T410" s="36" t="n">
        <v>150</v>
      </c>
    </row>
    <row r="411" customFormat="false" ht="15" hidden="false" customHeight="false" outlineLevel="0" collapsed="false">
      <c r="A411" s="8" t="n">
        <v>45254</v>
      </c>
      <c r="B411" s="12" t="s">
        <v>116</v>
      </c>
      <c r="C411" s="12" t="s">
        <v>31</v>
      </c>
      <c r="D411" s="12" t="s">
        <v>293</v>
      </c>
      <c r="E411" s="12" t="s">
        <v>88</v>
      </c>
      <c r="F411" s="12" t="n">
        <v>8029191995</v>
      </c>
      <c r="G411" s="36" t="n">
        <v>250</v>
      </c>
      <c r="H411" s="119" t="n">
        <v>790</v>
      </c>
      <c r="I411" s="36" t="n">
        <v>250</v>
      </c>
      <c r="J411" s="127"/>
      <c r="L411" s="8" t="s">
        <v>224</v>
      </c>
      <c r="M411" s="8" t="s">
        <v>186</v>
      </c>
      <c r="N411" s="8" t="s">
        <v>60</v>
      </c>
      <c r="O411" s="8" t="s">
        <v>293</v>
      </c>
      <c r="P411" s="8" t="s">
        <v>91</v>
      </c>
      <c r="Q411" s="12" t="n">
        <v>8029305334</v>
      </c>
      <c r="R411" s="36" t="n">
        <v>175</v>
      </c>
      <c r="S411" s="36"/>
      <c r="T411" s="36" t="n">
        <v>150</v>
      </c>
    </row>
    <row r="412" customFormat="false" ht="15" hidden="false" customHeight="false" outlineLevel="0" collapsed="false">
      <c r="A412" s="8" t="n">
        <v>45257</v>
      </c>
      <c r="B412" s="12" t="s">
        <v>104</v>
      </c>
      <c r="C412" s="12" t="s">
        <v>41</v>
      </c>
      <c r="D412" s="12" t="s">
        <v>293</v>
      </c>
      <c r="E412" s="12" t="s">
        <v>88</v>
      </c>
      <c r="F412" s="12" t="n">
        <v>8029199131</v>
      </c>
      <c r="G412" s="36" t="n">
        <v>250</v>
      </c>
      <c r="H412" s="119" t="n">
        <v>790</v>
      </c>
      <c r="I412" s="36" t="n">
        <v>200</v>
      </c>
      <c r="J412" s="127"/>
      <c r="L412" s="8" t="s">
        <v>224</v>
      </c>
      <c r="M412" s="12" t="s">
        <v>34</v>
      </c>
      <c r="N412" s="12" t="s">
        <v>58</v>
      </c>
      <c r="O412" s="12" t="s">
        <v>293</v>
      </c>
      <c r="P412" s="12" t="s">
        <v>91</v>
      </c>
      <c r="Q412" s="12" t="n">
        <v>8029305332</v>
      </c>
      <c r="R412" s="36" t="n">
        <v>175</v>
      </c>
      <c r="S412" s="36"/>
      <c r="T412" s="36" t="n">
        <v>150</v>
      </c>
    </row>
    <row r="413" customFormat="false" ht="15" hidden="false" customHeight="false" outlineLevel="0" collapsed="false">
      <c r="A413" s="8" t="n">
        <v>45257</v>
      </c>
      <c r="B413" s="8" t="s">
        <v>144</v>
      </c>
      <c r="C413" s="8" t="s">
        <v>24</v>
      </c>
      <c r="D413" s="8" t="s">
        <v>293</v>
      </c>
      <c r="E413" s="8" t="s">
        <v>88</v>
      </c>
      <c r="F413" s="12" t="n">
        <v>8029199127</v>
      </c>
      <c r="G413" s="36" t="n">
        <v>250</v>
      </c>
      <c r="H413" s="119" t="n">
        <v>790</v>
      </c>
      <c r="I413" s="36" t="n">
        <v>200</v>
      </c>
      <c r="J413" s="127"/>
      <c r="L413" s="8" t="s">
        <v>225</v>
      </c>
      <c r="M413" s="8" t="s">
        <v>34</v>
      </c>
      <c r="N413" s="8" t="s">
        <v>58</v>
      </c>
      <c r="O413" s="8" t="s">
        <v>293</v>
      </c>
      <c r="P413" s="8" t="s">
        <v>56</v>
      </c>
      <c r="Q413" s="12" t="n">
        <v>8029309765</v>
      </c>
      <c r="R413" s="36" t="n">
        <v>250</v>
      </c>
      <c r="S413" s="36"/>
      <c r="T413" s="36" t="n">
        <v>230</v>
      </c>
    </row>
    <row r="414" customFormat="false" ht="15" hidden="false" customHeight="false" outlineLevel="0" collapsed="false">
      <c r="A414" s="8" t="n">
        <v>45257</v>
      </c>
      <c r="B414" s="12" t="s">
        <v>186</v>
      </c>
      <c r="C414" s="12" t="s">
        <v>60</v>
      </c>
      <c r="D414" s="12" t="s">
        <v>293</v>
      </c>
      <c r="E414" s="12" t="s">
        <v>88</v>
      </c>
      <c r="F414" s="12" t="n">
        <v>8029199135</v>
      </c>
      <c r="G414" s="36" t="n">
        <v>175</v>
      </c>
      <c r="H414" s="119" t="n">
        <v>790</v>
      </c>
      <c r="I414" s="36" t="n">
        <v>150</v>
      </c>
      <c r="J414" s="127"/>
      <c r="L414" s="8" t="s">
        <v>225</v>
      </c>
      <c r="M414" s="12" t="s">
        <v>186</v>
      </c>
      <c r="N414" s="12" t="s">
        <v>60</v>
      </c>
      <c r="O414" s="12" t="s">
        <v>293</v>
      </c>
      <c r="P414" s="12" t="s">
        <v>88</v>
      </c>
      <c r="Q414" s="12" t="n">
        <v>8029312192</v>
      </c>
      <c r="R414" s="36" t="n">
        <v>250</v>
      </c>
      <c r="S414" s="36"/>
      <c r="T414" s="36" t="n">
        <v>200</v>
      </c>
    </row>
    <row r="415" customFormat="false" ht="15" hidden="false" customHeight="false" outlineLevel="0" collapsed="false">
      <c r="A415" s="8" t="n">
        <v>45257</v>
      </c>
      <c r="B415" s="12" t="s">
        <v>90</v>
      </c>
      <c r="C415" s="12" t="s">
        <v>55</v>
      </c>
      <c r="D415" s="12" t="s">
        <v>293</v>
      </c>
      <c r="E415" s="12" t="s">
        <v>88</v>
      </c>
      <c r="F415" s="12" t="n">
        <v>8029199136</v>
      </c>
      <c r="G415" s="36" t="n">
        <v>175</v>
      </c>
      <c r="H415" s="119" t="n">
        <v>790</v>
      </c>
      <c r="I415" s="36" t="n">
        <v>150</v>
      </c>
      <c r="J415" s="127"/>
      <c r="L415" s="8" t="s">
        <v>225</v>
      </c>
      <c r="M415" s="12" t="s">
        <v>144</v>
      </c>
      <c r="N415" s="12" t="s">
        <v>24</v>
      </c>
      <c r="O415" s="12" t="s">
        <v>293</v>
      </c>
      <c r="P415" s="12" t="s">
        <v>88</v>
      </c>
      <c r="Q415" s="12" t="n">
        <v>8029312198</v>
      </c>
      <c r="R415" s="36" t="n">
        <v>175</v>
      </c>
      <c r="S415" s="36"/>
      <c r="T415" s="36" t="n">
        <v>150</v>
      </c>
    </row>
    <row r="416" customFormat="false" ht="15" hidden="false" customHeight="false" outlineLevel="0" collapsed="false">
      <c r="A416" s="8" t="n">
        <v>45258</v>
      </c>
      <c r="B416" s="12" t="s">
        <v>164</v>
      </c>
      <c r="C416" s="12" t="s">
        <v>58</v>
      </c>
      <c r="D416" s="12" t="s">
        <v>293</v>
      </c>
      <c r="E416" s="12" t="s">
        <v>339</v>
      </c>
      <c r="F416" s="12" t="n">
        <v>8029201695</v>
      </c>
      <c r="G416" s="36" t="n">
        <v>901.25</v>
      </c>
      <c r="H416" s="119" t="n">
        <v>790</v>
      </c>
      <c r="I416" s="36" t="n">
        <v>870</v>
      </c>
      <c r="J416" s="127"/>
      <c r="L416" s="8" t="s">
        <v>225</v>
      </c>
      <c r="M416" s="12" t="s">
        <v>104</v>
      </c>
      <c r="N416" s="12" t="s">
        <v>41</v>
      </c>
      <c r="O416" s="12" t="s">
        <v>293</v>
      </c>
      <c r="P416" s="12" t="s">
        <v>88</v>
      </c>
      <c r="Q416" s="12" t="n">
        <v>8029312200</v>
      </c>
      <c r="R416" s="36" t="n">
        <v>175</v>
      </c>
      <c r="S416" s="36"/>
      <c r="T416" s="36" t="n">
        <v>150</v>
      </c>
    </row>
    <row r="417" customFormat="false" ht="15" hidden="false" customHeight="false" outlineLevel="0" collapsed="false">
      <c r="A417" s="8" t="n">
        <v>45258</v>
      </c>
      <c r="B417" s="12" t="s">
        <v>99</v>
      </c>
      <c r="C417" s="12" t="s">
        <v>38</v>
      </c>
      <c r="D417" s="12" t="s">
        <v>293</v>
      </c>
      <c r="E417" s="12" t="s">
        <v>339</v>
      </c>
      <c r="F417" s="12" t="n">
        <v>8029201699</v>
      </c>
      <c r="G417" s="36" t="n">
        <v>905.25</v>
      </c>
      <c r="H417" s="119" t="n">
        <v>790</v>
      </c>
      <c r="I417" s="36" t="n">
        <v>870</v>
      </c>
      <c r="J417" s="127"/>
      <c r="L417" s="8" t="s">
        <v>226</v>
      </c>
      <c r="M417" s="12" t="s">
        <v>164</v>
      </c>
      <c r="N417" s="12" t="s">
        <v>58</v>
      </c>
      <c r="O417" s="12" t="s">
        <v>293</v>
      </c>
      <c r="P417" s="12" t="s">
        <v>358</v>
      </c>
      <c r="Q417" s="12"/>
      <c r="R417" s="36"/>
      <c r="S417" s="36"/>
      <c r="T417" s="36"/>
    </row>
    <row r="418" customFormat="false" ht="15" hidden="false" customHeight="false" outlineLevel="0" collapsed="false">
      <c r="A418" s="8" t="n">
        <v>45258</v>
      </c>
      <c r="B418" s="12" t="s">
        <v>186</v>
      </c>
      <c r="C418" s="12" t="s">
        <v>60</v>
      </c>
      <c r="D418" s="12" t="s">
        <v>293</v>
      </c>
      <c r="E418" s="12" t="s">
        <v>350</v>
      </c>
      <c r="F418" s="12" t="n">
        <v>8029201854</v>
      </c>
      <c r="G418" s="36" t="n">
        <v>643.83</v>
      </c>
      <c r="H418" s="119" t="n">
        <v>790</v>
      </c>
      <c r="I418" s="36" t="n">
        <v>600</v>
      </c>
      <c r="J418" s="127"/>
      <c r="L418" s="8" t="s">
        <v>227</v>
      </c>
      <c r="M418" s="12" t="s">
        <v>104</v>
      </c>
      <c r="N418" s="12" t="s">
        <v>33</v>
      </c>
      <c r="O418" s="12" t="s">
        <v>293</v>
      </c>
      <c r="P418" s="12" t="s">
        <v>88</v>
      </c>
      <c r="Q418" s="12"/>
      <c r="R418" s="36" t="n">
        <v>175</v>
      </c>
      <c r="S418" s="36"/>
      <c r="T418" s="36" t="n">
        <v>150</v>
      </c>
    </row>
    <row r="419" customFormat="false" ht="15" hidden="false" customHeight="false" outlineLevel="0" collapsed="false">
      <c r="A419" s="8" t="n">
        <v>45258</v>
      </c>
      <c r="B419" s="12" t="s">
        <v>104</v>
      </c>
      <c r="C419" s="12" t="s">
        <v>55</v>
      </c>
      <c r="D419" s="12" t="s">
        <v>293</v>
      </c>
      <c r="E419" s="12" t="s">
        <v>350</v>
      </c>
      <c r="F419" s="12" t="n">
        <v>8029201853</v>
      </c>
      <c r="G419" s="36" t="n">
        <v>643.83</v>
      </c>
      <c r="H419" s="119" t="n">
        <v>790</v>
      </c>
      <c r="I419" s="36" t="n">
        <v>600</v>
      </c>
      <c r="J419" s="127"/>
      <c r="L419" s="8" t="s">
        <v>227</v>
      </c>
      <c r="M419" s="12" t="s">
        <v>99</v>
      </c>
      <c r="N419" s="12" t="s">
        <v>38</v>
      </c>
      <c r="O419" s="12" t="s">
        <v>293</v>
      </c>
      <c r="P419" s="12" t="s">
        <v>88</v>
      </c>
      <c r="Q419" s="12"/>
      <c r="R419" s="36" t="n">
        <v>175</v>
      </c>
      <c r="S419" s="36"/>
      <c r="T419" s="36" t="n">
        <v>150</v>
      </c>
    </row>
    <row r="420" customFormat="false" ht="15" hidden="false" customHeight="false" outlineLevel="0" collapsed="false">
      <c r="A420" s="8" t="n">
        <v>45258</v>
      </c>
      <c r="B420" s="12" t="s">
        <v>144</v>
      </c>
      <c r="C420" s="12" t="s">
        <v>24</v>
      </c>
      <c r="D420" s="12" t="s">
        <v>293</v>
      </c>
      <c r="E420" s="12" t="s">
        <v>91</v>
      </c>
      <c r="F420" s="12" t="n">
        <v>8029201802</v>
      </c>
      <c r="G420" s="36" t="n">
        <v>175</v>
      </c>
      <c r="H420" s="119" t="n">
        <v>790</v>
      </c>
      <c r="I420" s="36" t="n">
        <v>150</v>
      </c>
      <c r="J420" s="127"/>
      <c r="L420" s="8" t="s">
        <v>227</v>
      </c>
      <c r="M420" s="12" t="s">
        <v>90</v>
      </c>
      <c r="N420" s="12" t="s">
        <v>41</v>
      </c>
      <c r="O420" s="12" t="s">
        <v>293</v>
      </c>
      <c r="P420" s="12" t="s">
        <v>88</v>
      </c>
      <c r="Q420" s="12"/>
      <c r="R420" s="36" t="n">
        <v>175</v>
      </c>
      <c r="S420" s="36"/>
      <c r="T420" s="36" t="n">
        <v>150</v>
      </c>
    </row>
    <row r="421" customFormat="false" ht="15" hidden="false" customHeight="false" outlineLevel="0" collapsed="false">
      <c r="A421" s="8" t="n">
        <v>45258</v>
      </c>
      <c r="B421" s="12" t="s">
        <v>90</v>
      </c>
      <c r="C421" s="12" t="s">
        <v>41</v>
      </c>
      <c r="D421" s="12" t="s">
        <v>293</v>
      </c>
      <c r="E421" s="12" t="s">
        <v>91</v>
      </c>
      <c r="F421" s="12" t="n">
        <v>8029201805</v>
      </c>
      <c r="G421" s="36" t="n">
        <v>283.15</v>
      </c>
      <c r="H421" s="119" t="n">
        <v>790</v>
      </c>
      <c r="I421" s="23" t="n">
        <v>255</v>
      </c>
      <c r="J421" s="67"/>
      <c r="L421" s="16"/>
      <c r="M421" s="17"/>
      <c r="N421" s="17"/>
      <c r="O421" s="17"/>
      <c r="P421" s="17"/>
      <c r="Q421" s="17"/>
      <c r="R421" s="23"/>
      <c r="S421" s="23"/>
      <c r="T421" s="23"/>
    </row>
    <row r="422" customFormat="false" ht="15" hidden="false" customHeight="false" outlineLevel="0" collapsed="false">
      <c r="A422" s="8" t="n">
        <v>45258</v>
      </c>
      <c r="B422" s="12" t="s">
        <v>116</v>
      </c>
      <c r="C422" s="12" t="s">
        <v>31</v>
      </c>
      <c r="D422" s="12" t="s">
        <v>293</v>
      </c>
      <c r="E422" s="12" t="s">
        <v>91</v>
      </c>
      <c r="F422" s="12" t="n">
        <v>8029201803</v>
      </c>
      <c r="G422" s="36" t="n">
        <v>175</v>
      </c>
      <c r="H422" s="119" t="n">
        <v>790</v>
      </c>
      <c r="I422" s="23" t="n">
        <v>150</v>
      </c>
      <c r="J422" s="67"/>
      <c r="L422" s="16"/>
      <c r="M422" s="17"/>
      <c r="N422" s="17"/>
      <c r="O422" s="17"/>
      <c r="P422" s="17"/>
      <c r="Q422" s="17"/>
      <c r="R422" s="23"/>
      <c r="S422" s="23"/>
      <c r="T422" s="23"/>
    </row>
    <row r="423" customFormat="false" ht="15" hidden="false" customHeight="false" outlineLevel="0" collapsed="false">
      <c r="A423" s="8" t="n">
        <v>45259</v>
      </c>
      <c r="B423" s="12" t="s">
        <v>104</v>
      </c>
      <c r="C423" s="12" t="s">
        <v>33</v>
      </c>
      <c r="D423" s="12" t="s">
        <v>293</v>
      </c>
      <c r="E423" s="12" t="s">
        <v>359</v>
      </c>
      <c r="F423" s="12" t="n">
        <v>8029205870</v>
      </c>
      <c r="G423" s="36" t="n">
        <v>456.02</v>
      </c>
      <c r="H423" s="119" t="n">
        <v>790</v>
      </c>
      <c r="I423" s="23" t="n">
        <v>430</v>
      </c>
      <c r="J423" s="67"/>
      <c r="L423" s="16"/>
      <c r="M423" s="17"/>
      <c r="N423" s="17"/>
      <c r="O423" s="17"/>
      <c r="P423" s="17"/>
      <c r="Q423" s="17"/>
      <c r="R423" s="23"/>
      <c r="S423" s="23"/>
      <c r="T423" s="23"/>
    </row>
    <row r="424" customFormat="false" ht="15" hidden="false" customHeight="false" outlineLevel="0" collapsed="false">
      <c r="A424" s="85" t="n">
        <v>45259</v>
      </c>
      <c r="B424" s="12" t="s">
        <v>116</v>
      </c>
      <c r="C424" s="12" t="s">
        <v>31</v>
      </c>
      <c r="D424" s="12" t="s">
        <v>293</v>
      </c>
      <c r="E424" s="12" t="s">
        <v>88</v>
      </c>
      <c r="F424" s="12" t="n">
        <v>8029210018</v>
      </c>
      <c r="G424" s="36" t="n">
        <v>250</v>
      </c>
      <c r="H424" s="119" t="n">
        <v>790</v>
      </c>
      <c r="I424" s="23" t="n">
        <v>200</v>
      </c>
      <c r="J424" s="67"/>
      <c r="L424" s="86"/>
      <c r="M424" s="17"/>
      <c r="N424" s="17"/>
      <c r="O424" s="17"/>
      <c r="P424" s="17"/>
      <c r="Q424" s="17"/>
      <c r="R424" s="23"/>
      <c r="S424" s="23"/>
      <c r="T424" s="23"/>
    </row>
    <row r="425" customFormat="false" ht="15" hidden="false" customHeight="false" outlineLevel="0" collapsed="false">
      <c r="A425" s="85" t="n">
        <v>45259</v>
      </c>
      <c r="B425" s="12" t="s">
        <v>104</v>
      </c>
      <c r="C425" s="12" t="s">
        <v>33</v>
      </c>
      <c r="D425" s="12" t="s">
        <v>293</v>
      </c>
      <c r="E425" s="12" t="s">
        <v>88</v>
      </c>
      <c r="F425" s="12" t="n">
        <v>8029210116</v>
      </c>
      <c r="G425" s="36" t="n">
        <v>175</v>
      </c>
      <c r="H425" s="119" t="n">
        <v>790</v>
      </c>
      <c r="I425" s="23" t="n">
        <v>150</v>
      </c>
      <c r="J425" s="67"/>
      <c r="L425" s="86"/>
      <c r="M425" s="17"/>
      <c r="N425" s="17"/>
      <c r="O425" s="17"/>
      <c r="P425" s="17"/>
      <c r="Q425" s="17"/>
      <c r="R425" s="23"/>
      <c r="S425" s="23"/>
      <c r="T425" s="23"/>
    </row>
    <row r="426" customFormat="false" ht="15" hidden="false" customHeight="false" outlineLevel="0" collapsed="false">
      <c r="A426" s="85" t="n">
        <v>45259</v>
      </c>
      <c r="B426" s="12" t="s">
        <v>90</v>
      </c>
      <c r="C426" s="12" t="s">
        <v>41</v>
      </c>
      <c r="D426" s="12" t="s">
        <v>293</v>
      </c>
      <c r="E426" s="12" t="s">
        <v>88</v>
      </c>
      <c r="F426" s="12" t="n">
        <v>8029210111</v>
      </c>
      <c r="G426" s="36" t="n">
        <v>250</v>
      </c>
      <c r="H426" s="119" t="n">
        <v>790</v>
      </c>
      <c r="I426" s="23" t="n">
        <v>200</v>
      </c>
      <c r="J426" s="67"/>
      <c r="L426" s="86"/>
      <c r="M426" s="17"/>
      <c r="N426" s="17"/>
      <c r="O426" s="17"/>
      <c r="P426" s="17"/>
      <c r="Q426" s="17"/>
      <c r="R426" s="23"/>
      <c r="S426" s="23"/>
      <c r="T426" s="23"/>
    </row>
    <row r="427" customFormat="false" ht="15" hidden="false" customHeight="false" outlineLevel="0" collapsed="false">
      <c r="A427" s="86"/>
      <c r="B427" s="17"/>
      <c r="C427" s="17"/>
      <c r="D427" s="17"/>
      <c r="E427" s="17"/>
      <c r="F427" s="17"/>
      <c r="G427" s="23"/>
      <c r="H427" s="23"/>
      <c r="I427" s="23"/>
      <c r="J427" s="67"/>
      <c r="L427" s="86"/>
      <c r="M427" s="17"/>
      <c r="N427" s="17"/>
      <c r="O427" s="17"/>
      <c r="P427" s="17"/>
      <c r="Q427" s="17"/>
      <c r="R427" s="23"/>
      <c r="S427" s="23"/>
      <c r="T427" s="23"/>
    </row>
    <row r="428" customFormat="false" ht="15" hidden="false" customHeight="false" outlineLevel="0" collapsed="false">
      <c r="A428" s="86"/>
      <c r="B428" s="17"/>
      <c r="C428" s="17"/>
      <c r="D428" s="17"/>
      <c r="E428" s="17"/>
      <c r="F428" s="17"/>
      <c r="G428" s="23"/>
      <c r="H428" s="23"/>
      <c r="I428" s="23"/>
      <c r="J428" s="67"/>
      <c r="L428" s="86"/>
      <c r="M428" s="17"/>
      <c r="N428" s="17"/>
      <c r="O428" s="17"/>
      <c r="P428" s="17"/>
      <c r="Q428" s="17"/>
      <c r="R428" s="23"/>
      <c r="S428" s="23"/>
      <c r="T428" s="23"/>
    </row>
    <row r="429" customFormat="false" ht="15" hidden="false" customHeight="false" outlineLevel="0" collapsed="false">
      <c r="A429" s="86"/>
      <c r="B429" s="17"/>
      <c r="C429" s="17"/>
      <c r="D429" s="17"/>
      <c r="E429" s="17"/>
      <c r="F429" s="17"/>
      <c r="G429" s="23"/>
      <c r="H429" s="23"/>
      <c r="I429" s="23"/>
      <c r="J429" s="67"/>
      <c r="L429" s="86"/>
      <c r="M429" s="17"/>
      <c r="N429" s="17"/>
      <c r="O429" s="17"/>
      <c r="P429" s="17"/>
      <c r="Q429" s="17"/>
      <c r="R429" s="23"/>
      <c r="S429" s="23"/>
      <c r="T429" s="23"/>
    </row>
    <row r="430" customFormat="false" ht="15" hidden="false" customHeight="false" outlineLevel="0" collapsed="false">
      <c r="A430" s="17"/>
      <c r="B430" s="17"/>
      <c r="C430" s="17"/>
      <c r="D430" s="17"/>
      <c r="E430" s="17"/>
      <c r="F430" s="17"/>
      <c r="G430" s="23"/>
      <c r="H430" s="23"/>
      <c r="I430" s="23"/>
      <c r="J430" s="67"/>
      <c r="L430" s="17"/>
      <c r="M430" s="17"/>
      <c r="N430" s="17"/>
      <c r="O430" s="17"/>
      <c r="P430" s="17"/>
      <c r="Q430" s="17"/>
      <c r="R430" s="23"/>
      <c r="S430" s="23"/>
      <c r="T430" s="23"/>
    </row>
    <row r="431" customFormat="false" ht="15" hidden="false" customHeight="false" outlineLevel="0" collapsed="false">
      <c r="A431" s="17"/>
      <c r="B431" s="17"/>
      <c r="C431" s="17"/>
      <c r="D431" s="17"/>
      <c r="E431" s="17"/>
      <c r="F431" s="21" t="s">
        <v>13</v>
      </c>
      <c r="G431" s="22" t="n">
        <f aca="false">SUM(G372:G430)</f>
        <v>15464.07</v>
      </c>
      <c r="H431" s="23"/>
      <c r="I431" s="25" t="n">
        <f aca="false">SUM(I372:I430)</f>
        <v>13245</v>
      </c>
      <c r="J431" s="65"/>
      <c r="L431" s="17"/>
      <c r="M431" s="17"/>
      <c r="N431" s="17"/>
      <c r="O431" s="17"/>
      <c r="P431" s="17"/>
      <c r="Q431" s="21" t="s">
        <v>13</v>
      </c>
      <c r="R431" s="22" t="n">
        <f aca="false">SUM(R372:R430)</f>
        <v>11388.83</v>
      </c>
      <c r="S431" s="23"/>
      <c r="T431" s="25" t="n">
        <f aca="false">SUM(T372:T430)</f>
        <v>9380</v>
      </c>
    </row>
    <row r="432" customFormat="false" ht="15" hidden="false" customHeight="false" outlineLevel="0" collapsed="false">
      <c r="A432" s="17"/>
      <c r="B432" s="17"/>
      <c r="C432" s="17"/>
      <c r="D432" s="17"/>
      <c r="E432" s="17"/>
      <c r="F432" s="21" t="s">
        <v>296</v>
      </c>
      <c r="G432" s="22" t="n">
        <f aca="false">G431*0.97</f>
        <v>15000.1479</v>
      </c>
      <c r="H432" s="23"/>
      <c r="I432" s="23"/>
      <c r="J432" s="67"/>
      <c r="L432" s="17"/>
      <c r="M432" s="17"/>
      <c r="N432" s="17"/>
      <c r="O432" s="17"/>
      <c r="P432" s="17"/>
      <c r="Q432" s="21" t="s">
        <v>296</v>
      </c>
      <c r="R432" s="22" t="n">
        <f aca="false">R431*0.97</f>
        <v>11047.1651</v>
      </c>
      <c r="S432" s="23"/>
      <c r="T432" s="23"/>
    </row>
    <row r="433" customFormat="false" ht="15" hidden="false" customHeight="false" outlineLevel="0" collapsed="false">
      <c r="A433" s="17"/>
      <c r="B433" s="17"/>
      <c r="C433" s="17"/>
      <c r="D433" s="17"/>
      <c r="E433" s="128" t="s">
        <v>17</v>
      </c>
      <c r="F433" s="128"/>
      <c r="G433" s="128"/>
      <c r="H433" s="128"/>
      <c r="I433" s="108" t="n">
        <f aca="false">G432-I431</f>
        <v>1755.1479</v>
      </c>
      <c r="J433" s="129"/>
      <c r="L433" s="17"/>
      <c r="M433" s="17"/>
      <c r="N433" s="17"/>
      <c r="O433" s="17"/>
      <c r="P433" s="128" t="s">
        <v>17</v>
      </c>
      <c r="Q433" s="128"/>
      <c r="R433" s="128"/>
      <c r="S433" s="128"/>
      <c r="T433" s="108" t="n">
        <f aca="false">R432-T431</f>
        <v>1667.1651</v>
      </c>
    </row>
    <row r="434" customFormat="false" ht="15" hidden="false" customHeight="false" outlineLevel="0" collapsed="false">
      <c r="A434" s="17"/>
      <c r="B434" s="17"/>
      <c r="C434" s="17"/>
      <c r="D434" s="17"/>
      <c r="E434" s="17"/>
      <c r="F434" s="17"/>
      <c r="G434" s="23"/>
      <c r="H434" s="23"/>
      <c r="I434" s="23"/>
      <c r="J434" s="67"/>
      <c r="L434" s="17"/>
      <c r="M434" s="17"/>
      <c r="N434" s="17"/>
      <c r="O434" s="17"/>
      <c r="P434" s="17"/>
      <c r="Q434" s="17"/>
      <c r="R434" s="23"/>
      <c r="S434" s="23"/>
      <c r="T434" s="23"/>
    </row>
    <row r="435" customFormat="false" ht="15" hidden="false" customHeight="false" outlineLevel="0" collapsed="false">
      <c r="G435" s="67"/>
      <c r="H435" s="67"/>
    </row>
    <row r="440" customFormat="false" ht="26.25" hidden="false" customHeight="false" outlineLevel="0" collapsed="false">
      <c r="C440" s="125" t="s">
        <v>0</v>
      </c>
      <c r="D440" s="125"/>
      <c r="E440" s="125"/>
      <c r="N440" s="125" t="s">
        <v>0</v>
      </c>
      <c r="O440" s="125"/>
      <c r="P440" s="125"/>
    </row>
    <row r="441" customFormat="false" ht="15" hidden="false" customHeight="false" outlineLevel="0" collapsed="false">
      <c r="A441" s="5" t="s">
        <v>228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290</v>
      </c>
      <c r="G441" s="5" t="s">
        <v>8</v>
      </c>
      <c r="H441" s="5"/>
      <c r="I441" s="5" t="s">
        <v>292</v>
      </c>
      <c r="J441" s="126"/>
      <c r="L441" s="5" t="s">
        <v>228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290</v>
      </c>
      <c r="R441" s="5" t="s">
        <v>8</v>
      </c>
      <c r="S441" s="5"/>
      <c r="T441" s="5" t="s">
        <v>292</v>
      </c>
    </row>
    <row r="442" customFormat="false" ht="15" hidden="false" customHeight="false" outlineLevel="0" collapsed="false">
      <c r="A442" s="16"/>
      <c r="B442" s="17"/>
      <c r="C442" s="17"/>
      <c r="D442" s="17"/>
      <c r="E442" s="17"/>
      <c r="F442" s="17"/>
      <c r="G442" s="23"/>
      <c r="H442" s="23"/>
      <c r="I442" s="23"/>
      <c r="J442" s="67"/>
      <c r="L442" s="16"/>
      <c r="M442" s="17"/>
      <c r="N442" s="17"/>
      <c r="O442" s="17"/>
      <c r="P442" s="17"/>
      <c r="Q442" s="17"/>
      <c r="R442" s="23"/>
      <c r="S442" s="23"/>
      <c r="T442" s="23"/>
    </row>
    <row r="443" customFormat="false" ht="15" hidden="false" customHeight="false" outlineLevel="0" collapsed="false">
      <c r="A443" s="16"/>
      <c r="B443" s="17"/>
      <c r="C443" s="17"/>
      <c r="D443" s="17"/>
      <c r="E443" s="17"/>
      <c r="F443" s="17"/>
      <c r="G443" s="23"/>
      <c r="H443" s="23"/>
      <c r="I443" s="23"/>
      <c r="J443" s="67"/>
      <c r="L443" s="16"/>
      <c r="M443" s="17"/>
      <c r="N443" s="17"/>
      <c r="O443" s="17"/>
      <c r="P443" s="17"/>
      <c r="Q443" s="17"/>
      <c r="R443" s="23"/>
      <c r="S443" s="23"/>
      <c r="T443" s="23"/>
    </row>
    <row r="444" customFormat="false" ht="15" hidden="false" customHeight="false" outlineLevel="0" collapsed="false">
      <c r="A444" s="16"/>
      <c r="B444" s="17"/>
      <c r="C444" s="17"/>
      <c r="D444" s="17"/>
      <c r="E444" s="17"/>
      <c r="F444" s="17"/>
      <c r="G444" s="23"/>
      <c r="H444" s="23"/>
      <c r="I444" s="23"/>
      <c r="J444" s="67"/>
      <c r="L444" s="16"/>
      <c r="M444" s="17"/>
      <c r="N444" s="17"/>
      <c r="O444" s="17"/>
      <c r="P444" s="17"/>
      <c r="Q444" s="17"/>
      <c r="R444" s="23"/>
      <c r="S444" s="23"/>
      <c r="T444" s="23"/>
    </row>
    <row r="445" customFormat="false" ht="15" hidden="false" customHeight="false" outlineLevel="0" collapsed="false">
      <c r="A445" s="16"/>
      <c r="B445" s="17"/>
      <c r="C445" s="17"/>
      <c r="D445" s="17"/>
      <c r="E445" s="17"/>
      <c r="F445" s="17"/>
      <c r="G445" s="23"/>
      <c r="H445" s="23"/>
      <c r="I445" s="23"/>
      <c r="J445" s="67"/>
      <c r="L445" s="16"/>
      <c r="M445" s="17"/>
      <c r="N445" s="17"/>
      <c r="O445" s="17"/>
      <c r="P445" s="17"/>
      <c r="Q445" s="17"/>
      <c r="R445" s="23"/>
      <c r="S445" s="23"/>
      <c r="T445" s="23"/>
    </row>
    <row r="446" customFormat="false" ht="15" hidden="false" customHeight="false" outlineLevel="0" collapsed="false">
      <c r="A446" s="8"/>
      <c r="B446" s="12"/>
      <c r="C446" s="12"/>
      <c r="D446" s="12"/>
      <c r="E446" s="12"/>
      <c r="F446" s="12"/>
      <c r="G446" s="36"/>
      <c r="H446" s="36"/>
      <c r="I446" s="36"/>
      <c r="J446" s="127"/>
      <c r="L446" s="8"/>
      <c r="M446" s="12"/>
      <c r="N446" s="12"/>
      <c r="O446" s="12"/>
      <c r="P446" s="12"/>
      <c r="Q446" s="12"/>
      <c r="R446" s="36"/>
      <c r="S446" s="36"/>
      <c r="T446" s="36"/>
    </row>
    <row r="447" customFormat="false" ht="15" hidden="false" customHeight="false" outlineLevel="0" collapsed="false">
      <c r="A447" s="8"/>
      <c r="B447" s="12"/>
      <c r="C447" s="12"/>
      <c r="D447" s="12"/>
      <c r="E447" s="12"/>
      <c r="F447" s="12"/>
      <c r="G447" s="36"/>
      <c r="H447" s="36"/>
      <c r="I447" s="36"/>
      <c r="J447" s="127"/>
      <c r="L447" s="8"/>
      <c r="M447" s="12"/>
      <c r="N447" s="12"/>
      <c r="O447" s="12"/>
      <c r="P447" s="12"/>
      <c r="Q447" s="12"/>
      <c r="R447" s="36"/>
      <c r="S447" s="36"/>
      <c r="T447" s="36"/>
    </row>
    <row r="448" customFormat="false" ht="15" hidden="false" customHeight="false" outlineLevel="0" collapsed="false">
      <c r="A448" s="8"/>
      <c r="B448" s="12"/>
      <c r="C448" s="12"/>
      <c r="D448" s="12"/>
      <c r="E448" s="12"/>
      <c r="F448" s="12"/>
      <c r="G448" s="36"/>
      <c r="H448" s="36"/>
      <c r="I448" s="36"/>
      <c r="J448" s="127"/>
      <c r="L448" s="8"/>
      <c r="M448" s="12"/>
      <c r="N448" s="12"/>
      <c r="O448" s="12"/>
      <c r="P448" s="12"/>
      <c r="Q448" s="12"/>
      <c r="R448" s="36"/>
      <c r="S448" s="36"/>
      <c r="T448" s="36"/>
    </row>
    <row r="449" customFormat="false" ht="15" hidden="false" customHeight="false" outlineLevel="0" collapsed="false">
      <c r="A449" s="8"/>
      <c r="B449" s="12"/>
      <c r="C449" s="12"/>
      <c r="D449" s="12"/>
      <c r="E449" s="12"/>
      <c r="F449" s="12"/>
      <c r="G449" s="36"/>
      <c r="H449" s="36"/>
      <c r="I449" s="36"/>
      <c r="J449" s="127"/>
      <c r="L449" s="8"/>
      <c r="M449" s="12"/>
      <c r="N449" s="12"/>
      <c r="O449" s="12"/>
      <c r="P449" s="12"/>
      <c r="Q449" s="12"/>
      <c r="R449" s="36"/>
      <c r="S449" s="36"/>
      <c r="T449" s="36"/>
    </row>
    <row r="450" customFormat="false" ht="15" hidden="false" customHeight="false" outlineLevel="0" collapsed="false">
      <c r="A450" s="8"/>
      <c r="B450" s="12"/>
      <c r="C450" s="12"/>
      <c r="D450" s="12"/>
      <c r="E450" s="12"/>
      <c r="F450" s="12"/>
      <c r="G450" s="36"/>
      <c r="H450" s="36"/>
      <c r="I450" s="36"/>
      <c r="J450" s="127"/>
      <c r="L450" s="8"/>
      <c r="M450" s="12"/>
      <c r="N450" s="12"/>
      <c r="O450" s="12"/>
      <c r="P450" s="12"/>
      <c r="Q450" s="12"/>
      <c r="R450" s="36"/>
      <c r="S450" s="36"/>
      <c r="T450" s="36"/>
    </row>
    <row r="451" customFormat="false" ht="15" hidden="false" customHeight="false" outlineLevel="0" collapsed="false">
      <c r="A451" s="8"/>
      <c r="B451" s="12"/>
      <c r="C451" s="12"/>
      <c r="D451" s="12"/>
      <c r="E451" s="12"/>
      <c r="F451" s="12"/>
      <c r="G451" s="36"/>
      <c r="H451" s="36"/>
      <c r="I451" s="36"/>
      <c r="J451" s="127"/>
      <c r="L451" s="8"/>
      <c r="M451" s="12"/>
      <c r="N451" s="12"/>
      <c r="O451" s="12"/>
      <c r="P451" s="12"/>
      <c r="Q451" s="12"/>
      <c r="R451" s="36"/>
      <c r="S451" s="36"/>
      <c r="T451" s="36"/>
    </row>
    <row r="452" customFormat="false" ht="15" hidden="false" customHeight="false" outlineLevel="0" collapsed="false">
      <c r="A452" s="8"/>
      <c r="B452" s="12"/>
      <c r="C452" s="12"/>
      <c r="D452" s="12"/>
      <c r="E452" s="12"/>
      <c r="F452" s="12"/>
      <c r="G452" s="36"/>
      <c r="H452" s="36"/>
      <c r="I452" s="36"/>
      <c r="J452" s="127"/>
      <c r="L452" s="8"/>
      <c r="M452" s="12"/>
      <c r="N452" s="12"/>
      <c r="O452" s="12"/>
      <c r="P452" s="12"/>
      <c r="Q452" s="12"/>
      <c r="R452" s="36"/>
      <c r="S452" s="36"/>
      <c r="T452" s="36"/>
    </row>
    <row r="453" customFormat="false" ht="15" hidden="false" customHeight="false" outlineLevel="0" collapsed="false">
      <c r="A453" s="8"/>
      <c r="B453" s="12"/>
      <c r="C453" s="12"/>
      <c r="D453" s="12"/>
      <c r="E453" s="12"/>
      <c r="F453" s="12"/>
      <c r="G453" s="36"/>
      <c r="H453" s="36"/>
      <c r="I453" s="36"/>
      <c r="J453" s="127"/>
      <c r="L453" s="8"/>
      <c r="M453" s="12"/>
      <c r="N453" s="12"/>
      <c r="O453" s="12"/>
      <c r="P453" s="12"/>
      <c r="Q453" s="12"/>
      <c r="R453" s="36"/>
      <c r="S453" s="36"/>
      <c r="T453" s="36"/>
    </row>
    <row r="454" customFormat="false" ht="15" hidden="false" customHeight="false" outlineLevel="0" collapsed="false">
      <c r="A454" s="8"/>
      <c r="B454" s="12"/>
      <c r="C454" s="12"/>
      <c r="D454" s="12"/>
      <c r="E454" s="12"/>
      <c r="F454" s="12"/>
      <c r="G454" s="36"/>
      <c r="H454" s="36"/>
      <c r="I454" s="36"/>
      <c r="J454" s="127"/>
      <c r="L454" s="8"/>
      <c r="M454" s="12"/>
      <c r="N454" s="12"/>
      <c r="O454" s="12"/>
      <c r="P454" s="12"/>
      <c r="Q454" s="12"/>
      <c r="R454" s="36"/>
      <c r="S454" s="36"/>
      <c r="T454" s="36"/>
    </row>
    <row r="455" customFormat="false" ht="15" hidden="false" customHeight="false" outlineLevel="0" collapsed="false">
      <c r="A455" s="8"/>
      <c r="B455" s="12"/>
      <c r="C455" s="12"/>
      <c r="D455" s="12"/>
      <c r="E455" s="12"/>
      <c r="F455" s="12"/>
      <c r="G455" s="36"/>
      <c r="H455" s="36"/>
      <c r="I455" s="36"/>
      <c r="J455" s="127"/>
      <c r="L455" s="8"/>
      <c r="M455" s="12"/>
      <c r="N455" s="12"/>
      <c r="O455" s="12"/>
      <c r="P455" s="12"/>
      <c r="Q455" s="12"/>
      <c r="R455" s="36"/>
      <c r="S455" s="36"/>
      <c r="T455" s="36"/>
    </row>
    <row r="456" customFormat="false" ht="15" hidden="false" customHeight="false" outlineLevel="0" collapsed="false">
      <c r="A456" s="8"/>
      <c r="B456" s="12"/>
      <c r="C456" s="12"/>
      <c r="D456" s="12"/>
      <c r="E456" s="12"/>
      <c r="F456" s="12"/>
      <c r="G456" s="36"/>
      <c r="H456" s="36"/>
      <c r="I456" s="36"/>
      <c r="J456" s="127"/>
      <c r="L456" s="8"/>
      <c r="M456" s="12"/>
      <c r="N456" s="12"/>
      <c r="O456" s="12"/>
      <c r="P456" s="12"/>
      <c r="Q456" s="12"/>
      <c r="R456" s="36"/>
      <c r="S456" s="36"/>
      <c r="T456" s="36"/>
    </row>
    <row r="457" customFormat="false" ht="15" hidden="false" customHeight="false" outlineLevel="0" collapsed="false">
      <c r="A457" s="8"/>
      <c r="B457" s="12"/>
      <c r="C457" s="12"/>
      <c r="D457" s="12"/>
      <c r="E457" s="12"/>
      <c r="F457" s="12"/>
      <c r="G457" s="36"/>
      <c r="H457" s="36"/>
      <c r="I457" s="36"/>
      <c r="J457" s="127"/>
      <c r="L457" s="8"/>
      <c r="M457" s="12"/>
      <c r="N457" s="12"/>
      <c r="O457" s="12"/>
      <c r="P457" s="12"/>
      <c r="Q457" s="12"/>
      <c r="R457" s="36"/>
      <c r="S457" s="36"/>
      <c r="T457" s="36"/>
    </row>
    <row r="458" customFormat="false" ht="15" hidden="false" customHeight="false" outlineLevel="0" collapsed="false">
      <c r="A458" s="8"/>
      <c r="B458" s="12"/>
      <c r="C458" s="12"/>
      <c r="D458" s="12"/>
      <c r="E458" s="12"/>
      <c r="F458" s="12"/>
      <c r="G458" s="36"/>
      <c r="H458" s="36"/>
      <c r="I458" s="36"/>
      <c r="J458" s="127"/>
      <c r="L458" s="8"/>
      <c r="M458" s="12"/>
      <c r="N458" s="12"/>
      <c r="O458" s="12"/>
      <c r="P458" s="12"/>
      <c r="Q458" s="12"/>
      <c r="R458" s="36"/>
      <c r="S458" s="36"/>
      <c r="T458" s="36"/>
    </row>
    <row r="459" customFormat="false" ht="15" hidden="false" customHeight="false" outlineLevel="0" collapsed="false">
      <c r="A459" s="8"/>
      <c r="B459" s="12"/>
      <c r="C459" s="12"/>
      <c r="D459" s="12"/>
      <c r="E459" s="12"/>
      <c r="F459" s="12"/>
      <c r="G459" s="36"/>
      <c r="H459" s="36"/>
      <c r="I459" s="36"/>
      <c r="J459" s="127"/>
      <c r="L459" s="8"/>
      <c r="M459" s="12"/>
      <c r="N459" s="12"/>
      <c r="O459" s="12"/>
      <c r="P459" s="12"/>
      <c r="Q459" s="12"/>
      <c r="R459" s="36"/>
      <c r="S459" s="36"/>
      <c r="T459" s="36"/>
    </row>
    <row r="460" customFormat="false" ht="15" hidden="false" customHeight="false" outlineLevel="0" collapsed="false">
      <c r="A460" s="8"/>
      <c r="B460" s="12"/>
      <c r="C460" s="12"/>
      <c r="D460" s="12"/>
      <c r="E460" s="12"/>
      <c r="F460" s="12"/>
      <c r="G460" s="36"/>
      <c r="H460" s="36"/>
      <c r="I460" s="36"/>
      <c r="J460" s="127"/>
      <c r="L460" s="8"/>
      <c r="M460" s="12"/>
      <c r="N460" s="12"/>
      <c r="O460" s="12"/>
      <c r="P460" s="12"/>
      <c r="Q460" s="12"/>
      <c r="R460" s="36"/>
      <c r="S460" s="36"/>
      <c r="T460" s="36"/>
    </row>
    <row r="461" customFormat="false" ht="15" hidden="false" customHeight="false" outlineLevel="0" collapsed="false">
      <c r="A461" s="8"/>
      <c r="B461" s="12"/>
      <c r="C461" s="12"/>
      <c r="D461" s="12"/>
      <c r="E461" s="12"/>
      <c r="F461" s="12"/>
      <c r="G461" s="36"/>
      <c r="H461" s="36"/>
      <c r="I461" s="36"/>
      <c r="J461" s="127"/>
      <c r="L461" s="8"/>
      <c r="M461" s="12"/>
      <c r="N461" s="12"/>
      <c r="O461" s="12"/>
      <c r="P461" s="12"/>
      <c r="Q461" s="12"/>
      <c r="R461" s="36"/>
      <c r="S461" s="36"/>
      <c r="T461" s="36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12"/>
      <c r="G462" s="36"/>
      <c r="H462" s="36"/>
      <c r="I462" s="36"/>
      <c r="J462" s="127"/>
      <c r="L462" s="8"/>
      <c r="M462" s="8"/>
      <c r="N462" s="8"/>
      <c r="O462" s="8"/>
      <c r="P462" s="8"/>
      <c r="Q462" s="12"/>
      <c r="R462" s="36"/>
      <c r="S462" s="36"/>
      <c r="T462" s="36"/>
    </row>
    <row r="463" customFormat="false" ht="15" hidden="false" customHeight="false" outlineLevel="0" collapsed="false">
      <c r="A463" s="8"/>
      <c r="B463" s="12"/>
      <c r="C463" s="12"/>
      <c r="D463" s="12"/>
      <c r="E463" s="12"/>
      <c r="F463" s="12"/>
      <c r="G463" s="36"/>
      <c r="H463" s="36"/>
      <c r="I463" s="36"/>
      <c r="J463" s="127"/>
      <c r="L463" s="8"/>
      <c r="M463" s="12"/>
      <c r="N463" s="12"/>
      <c r="O463" s="12"/>
      <c r="P463" s="12"/>
      <c r="Q463" s="12"/>
      <c r="R463" s="36"/>
      <c r="S463" s="36"/>
      <c r="T463" s="36"/>
    </row>
    <row r="464" customFormat="false" ht="15" hidden="false" customHeight="false" outlineLevel="0" collapsed="false">
      <c r="A464" s="8"/>
      <c r="B464" s="12"/>
      <c r="C464" s="12"/>
      <c r="D464" s="12"/>
      <c r="E464" s="12"/>
      <c r="F464" s="12"/>
      <c r="G464" s="36"/>
      <c r="H464" s="36"/>
      <c r="I464" s="36"/>
      <c r="J464" s="127"/>
      <c r="L464" s="8"/>
      <c r="M464" s="12"/>
      <c r="N464" s="12"/>
      <c r="O464" s="12"/>
      <c r="P464" s="12"/>
      <c r="Q464" s="12"/>
      <c r="R464" s="36"/>
      <c r="S464" s="36"/>
      <c r="T464" s="36"/>
    </row>
    <row r="465" customFormat="false" ht="15" hidden="false" customHeight="false" outlineLevel="0" collapsed="false">
      <c r="A465" s="8"/>
      <c r="B465" s="12"/>
      <c r="C465" s="12"/>
      <c r="D465" s="12"/>
      <c r="E465" s="12"/>
      <c r="F465" s="12"/>
      <c r="G465" s="36"/>
      <c r="H465" s="36"/>
      <c r="I465" s="36"/>
      <c r="J465" s="127"/>
      <c r="L465" s="8"/>
      <c r="M465" s="12"/>
      <c r="N465" s="12"/>
      <c r="O465" s="12"/>
      <c r="P465" s="12"/>
      <c r="Q465" s="12"/>
      <c r="R465" s="36"/>
      <c r="S465" s="36"/>
      <c r="T465" s="36"/>
    </row>
    <row r="466" customFormat="false" ht="15" hidden="false" customHeight="false" outlineLevel="0" collapsed="false">
      <c r="A466" s="8"/>
      <c r="B466" s="12"/>
      <c r="C466" s="12"/>
      <c r="D466" s="12"/>
      <c r="E466" s="12"/>
      <c r="F466" s="12"/>
      <c r="G466" s="36"/>
      <c r="H466" s="36"/>
      <c r="I466" s="36"/>
      <c r="J466" s="127"/>
      <c r="L466" s="8"/>
      <c r="M466" s="12"/>
      <c r="N466" s="12"/>
      <c r="O466" s="12"/>
      <c r="P466" s="12"/>
      <c r="Q466" s="12"/>
      <c r="R466" s="36"/>
      <c r="S466" s="36"/>
      <c r="T466" s="36"/>
    </row>
    <row r="467" customFormat="false" ht="15" hidden="false" customHeight="false" outlineLevel="0" collapsed="false">
      <c r="A467" s="8"/>
      <c r="B467" s="12"/>
      <c r="C467" s="12"/>
      <c r="D467" s="12"/>
      <c r="E467" s="12"/>
      <c r="F467" s="12"/>
      <c r="G467" s="36"/>
      <c r="H467" s="36"/>
      <c r="I467" s="36"/>
      <c r="J467" s="127"/>
      <c r="L467" s="8"/>
      <c r="M467" s="12"/>
      <c r="N467" s="12"/>
      <c r="O467" s="12"/>
      <c r="P467" s="12"/>
      <c r="Q467" s="12"/>
      <c r="R467" s="36"/>
      <c r="S467" s="36"/>
      <c r="T467" s="36"/>
    </row>
    <row r="468" customFormat="false" ht="15" hidden="false" customHeight="false" outlineLevel="0" collapsed="false">
      <c r="A468" s="8"/>
      <c r="B468" s="12"/>
      <c r="C468" s="12"/>
      <c r="D468" s="12"/>
      <c r="E468" s="12"/>
      <c r="F468" s="12"/>
      <c r="G468" s="36"/>
      <c r="H468" s="36"/>
      <c r="I468" s="36"/>
      <c r="J468" s="127"/>
      <c r="L468" s="8"/>
      <c r="M468" s="12"/>
      <c r="N468" s="12"/>
      <c r="O468" s="12"/>
      <c r="P468" s="12"/>
      <c r="Q468" s="12"/>
      <c r="R468" s="36"/>
      <c r="S468" s="36"/>
      <c r="T468" s="36"/>
    </row>
    <row r="469" customFormat="false" ht="15" hidden="false" customHeight="false" outlineLevel="0" collapsed="false">
      <c r="A469" s="8"/>
      <c r="B469" s="12"/>
      <c r="C469" s="12"/>
      <c r="D469" s="12"/>
      <c r="E469" s="12"/>
      <c r="F469" s="12"/>
      <c r="G469" s="36"/>
      <c r="H469" s="36"/>
      <c r="I469" s="36"/>
      <c r="J469" s="127"/>
      <c r="L469" s="8"/>
      <c r="M469" s="12"/>
      <c r="N469" s="12"/>
      <c r="O469" s="12"/>
      <c r="P469" s="12"/>
      <c r="Q469" s="12"/>
      <c r="R469" s="36"/>
      <c r="S469" s="36"/>
      <c r="T469" s="36"/>
    </row>
    <row r="470" customFormat="false" ht="15" hidden="false" customHeight="false" outlineLevel="0" collapsed="false">
      <c r="A470" s="8"/>
      <c r="B470" s="12"/>
      <c r="C470" s="12"/>
      <c r="D470" s="12"/>
      <c r="E470" s="12"/>
      <c r="F470" s="12"/>
      <c r="G470" s="36"/>
      <c r="H470" s="36"/>
      <c r="I470" s="36"/>
      <c r="J470" s="127"/>
      <c r="L470" s="8"/>
      <c r="M470" s="12"/>
      <c r="N470" s="12"/>
      <c r="O470" s="12"/>
      <c r="P470" s="12"/>
      <c r="Q470" s="12"/>
      <c r="R470" s="36"/>
      <c r="S470" s="36"/>
      <c r="T470" s="36"/>
    </row>
    <row r="471" customFormat="false" ht="15" hidden="false" customHeight="false" outlineLevel="0" collapsed="false">
      <c r="A471" s="8"/>
      <c r="B471" s="12"/>
      <c r="C471" s="12"/>
      <c r="D471" s="12"/>
      <c r="E471" s="12"/>
      <c r="F471" s="12"/>
      <c r="G471" s="36"/>
      <c r="H471" s="36"/>
      <c r="I471" s="36"/>
      <c r="J471" s="127"/>
      <c r="L471" s="8"/>
      <c r="M471" s="12"/>
      <c r="N471" s="12"/>
      <c r="O471" s="12"/>
      <c r="P471" s="12"/>
      <c r="Q471" s="12"/>
      <c r="R471" s="36"/>
      <c r="S471" s="36"/>
      <c r="T471" s="36"/>
    </row>
    <row r="472" customFormat="false" ht="15" hidden="false" customHeight="false" outlineLevel="0" collapsed="false">
      <c r="A472" s="8"/>
      <c r="B472" s="12"/>
      <c r="C472" s="12"/>
      <c r="D472" s="12"/>
      <c r="E472" s="12"/>
      <c r="F472" s="12"/>
      <c r="G472" s="36"/>
      <c r="H472" s="36"/>
      <c r="I472" s="36"/>
      <c r="J472" s="127"/>
      <c r="L472" s="8"/>
      <c r="M472" s="12"/>
      <c r="N472" s="12"/>
      <c r="O472" s="12"/>
      <c r="P472" s="12"/>
      <c r="Q472" s="12"/>
      <c r="R472" s="36"/>
      <c r="S472" s="36"/>
      <c r="T472" s="36"/>
    </row>
    <row r="473" customFormat="false" ht="15" hidden="false" customHeight="false" outlineLevel="0" collapsed="false">
      <c r="A473" s="8"/>
      <c r="B473" s="12"/>
      <c r="C473" s="12"/>
      <c r="D473" s="12"/>
      <c r="E473" s="12"/>
      <c r="F473" s="12"/>
      <c r="G473" s="36"/>
      <c r="H473" s="36"/>
      <c r="I473" s="36"/>
      <c r="J473" s="127"/>
      <c r="L473" s="8"/>
      <c r="M473" s="12"/>
      <c r="N473" s="12"/>
      <c r="O473" s="12"/>
      <c r="P473" s="12"/>
      <c r="Q473" s="12"/>
      <c r="R473" s="36"/>
      <c r="S473" s="36"/>
      <c r="T473" s="36"/>
    </row>
    <row r="474" customFormat="false" ht="15" hidden="false" customHeight="false" outlineLevel="0" collapsed="false">
      <c r="A474" s="8"/>
      <c r="B474" s="12"/>
      <c r="C474" s="12"/>
      <c r="D474" s="12"/>
      <c r="E474" s="12"/>
      <c r="F474" s="12"/>
      <c r="G474" s="36"/>
      <c r="H474" s="36"/>
      <c r="I474" s="36"/>
      <c r="J474" s="127"/>
      <c r="L474" s="8"/>
      <c r="M474" s="12"/>
      <c r="N474" s="12"/>
      <c r="O474" s="12"/>
      <c r="P474" s="12"/>
      <c r="Q474" s="12"/>
      <c r="R474" s="36"/>
      <c r="S474" s="36"/>
      <c r="T474" s="36"/>
    </row>
    <row r="475" customFormat="false" ht="15" hidden="false" customHeight="false" outlineLevel="0" collapsed="false">
      <c r="A475" s="8"/>
      <c r="B475" s="12"/>
      <c r="C475" s="12"/>
      <c r="D475" s="12"/>
      <c r="E475" s="12"/>
      <c r="F475" s="12"/>
      <c r="G475" s="36"/>
      <c r="H475" s="36"/>
      <c r="I475" s="36"/>
      <c r="J475" s="127"/>
      <c r="L475" s="8"/>
      <c r="M475" s="12"/>
      <c r="N475" s="12"/>
      <c r="O475" s="12"/>
      <c r="P475" s="12"/>
      <c r="Q475" s="12"/>
      <c r="R475" s="36"/>
      <c r="S475" s="36"/>
      <c r="T475" s="36"/>
    </row>
    <row r="476" customFormat="false" ht="15" hidden="false" customHeight="false" outlineLevel="0" collapsed="false">
      <c r="A476" s="8"/>
      <c r="B476" s="12"/>
      <c r="C476" s="12"/>
      <c r="D476" s="12"/>
      <c r="E476" s="12"/>
      <c r="F476" s="12"/>
      <c r="G476" s="36"/>
      <c r="H476" s="36"/>
      <c r="I476" s="36"/>
      <c r="J476" s="127"/>
      <c r="L476" s="8"/>
      <c r="M476" s="12"/>
      <c r="N476" s="12"/>
      <c r="O476" s="12"/>
      <c r="P476" s="12"/>
      <c r="Q476" s="12"/>
      <c r="R476" s="36"/>
      <c r="S476" s="36"/>
      <c r="T476" s="36"/>
    </row>
    <row r="477" customFormat="false" ht="15" hidden="false" customHeight="false" outlineLevel="0" collapsed="false">
      <c r="A477" s="8"/>
      <c r="B477" s="12"/>
      <c r="C477" s="12"/>
      <c r="D477" s="12"/>
      <c r="E477" s="12"/>
      <c r="F477" s="12"/>
      <c r="G477" s="36"/>
      <c r="H477" s="36"/>
      <c r="I477" s="36"/>
      <c r="J477" s="127"/>
      <c r="L477" s="8"/>
      <c r="M477" s="12"/>
      <c r="N477" s="12"/>
      <c r="O477" s="12"/>
      <c r="P477" s="12"/>
      <c r="Q477" s="12"/>
      <c r="R477" s="36"/>
      <c r="S477" s="36"/>
      <c r="T477" s="36"/>
    </row>
    <row r="478" customFormat="false" ht="15" hidden="false" customHeight="false" outlineLevel="0" collapsed="false">
      <c r="A478" s="8"/>
      <c r="B478" s="12"/>
      <c r="C478" s="12"/>
      <c r="D478" s="12"/>
      <c r="E478" s="12"/>
      <c r="F478" s="12"/>
      <c r="G478" s="36"/>
      <c r="H478" s="36"/>
      <c r="I478" s="36"/>
      <c r="J478" s="127"/>
      <c r="L478" s="8"/>
      <c r="M478" s="12"/>
      <c r="N478" s="12"/>
      <c r="O478" s="12"/>
      <c r="P478" s="12"/>
      <c r="Q478" s="12"/>
      <c r="R478" s="36"/>
      <c r="S478" s="36"/>
      <c r="T478" s="36"/>
    </row>
    <row r="479" customFormat="false" ht="15" hidden="false" customHeight="false" outlineLevel="0" collapsed="false">
      <c r="A479" s="8"/>
      <c r="B479" s="12"/>
      <c r="C479" s="12"/>
      <c r="D479" s="12"/>
      <c r="E479" s="12"/>
      <c r="F479" s="12"/>
      <c r="G479" s="36"/>
      <c r="H479" s="36"/>
      <c r="I479" s="36"/>
      <c r="J479" s="127"/>
      <c r="L479" s="8"/>
      <c r="M479" s="12"/>
      <c r="N479" s="12"/>
      <c r="O479" s="12"/>
      <c r="P479" s="12"/>
      <c r="Q479" s="12"/>
      <c r="R479" s="36"/>
      <c r="S479" s="36"/>
      <c r="T479" s="36"/>
    </row>
    <row r="480" customFormat="false" ht="15" hidden="false" customHeight="false" outlineLevel="0" collapsed="false">
      <c r="A480" s="8"/>
      <c r="B480" s="12"/>
      <c r="C480" s="12"/>
      <c r="D480" s="12"/>
      <c r="E480" s="12"/>
      <c r="F480" s="12"/>
      <c r="G480" s="36"/>
      <c r="H480" s="36"/>
      <c r="I480" s="36"/>
      <c r="J480" s="127"/>
      <c r="L480" s="8"/>
      <c r="M480" s="12"/>
      <c r="N480" s="12"/>
      <c r="O480" s="12"/>
      <c r="P480" s="12"/>
      <c r="Q480" s="12"/>
      <c r="R480" s="36"/>
      <c r="S480" s="36"/>
      <c r="T480" s="36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12"/>
      <c r="G481" s="36"/>
      <c r="H481" s="36"/>
      <c r="I481" s="36"/>
      <c r="J481" s="127"/>
      <c r="L481" s="8"/>
      <c r="M481" s="8"/>
      <c r="N481" s="8"/>
      <c r="O481" s="8"/>
      <c r="P481" s="8"/>
      <c r="Q481" s="12"/>
      <c r="R481" s="36"/>
      <c r="S481" s="36"/>
      <c r="T481" s="36"/>
    </row>
    <row r="482" customFormat="false" ht="15" hidden="false" customHeight="false" outlineLevel="0" collapsed="false">
      <c r="A482" s="8"/>
      <c r="B482" s="12"/>
      <c r="C482" s="12"/>
      <c r="D482" s="12"/>
      <c r="E482" s="12"/>
      <c r="F482" s="12"/>
      <c r="G482" s="36"/>
      <c r="H482" s="36"/>
      <c r="I482" s="36"/>
      <c r="J482" s="127"/>
      <c r="L482" s="8"/>
      <c r="M482" s="12"/>
      <c r="N482" s="12"/>
      <c r="O482" s="12"/>
      <c r="P482" s="12"/>
      <c r="Q482" s="12"/>
      <c r="R482" s="36"/>
      <c r="S482" s="36"/>
      <c r="T482" s="36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12"/>
      <c r="G483" s="36"/>
      <c r="H483" s="36"/>
      <c r="I483" s="36"/>
      <c r="J483" s="127"/>
      <c r="L483" s="8"/>
      <c r="M483" s="8"/>
      <c r="N483" s="8"/>
      <c r="O483" s="8"/>
      <c r="P483" s="8"/>
      <c r="Q483" s="12"/>
      <c r="R483" s="36"/>
      <c r="S483" s="36"/>
      <c r="T483" s="36"/>
    </row>
    <row r="484" customFormat="false" ht="15" hidden="false" customHeight="false" outlineLevel="0" collapsed="false">
      <c r="A484" s="8"/>
      <c r="B484" s="12"/>
      <c r="C484" s="12"/>
      <c r="D484" s="12"/>
      <c r="E484" s="12"/>
      <c r="F484" s="12"/>
      <c r="G484" s="36"/>
      <c r="H484" s="36"/>
      <c r="I484" s="36"/>
      <c r="J484" s="127"/>
      <c r="L484" s="8"/>
      <c r="M484" s="12"/>
      <c r="N484" s="12"/>
      <c r="O484" s="12"/>
      <c r="P484" s="12"/>
      <c r="Q484" s="12"/>
      <c r="R484" s="36"/>
      <c r="S484" s="36"/>
      <c r="T484" s="36"/>
    </row>
    <row r="485" customFormat="false" ht="15" hidden="false" customHeight="false" outlineLevel="0" collapsed="false">
      <c r="A485" s="8"/>
      <c r="B485" s="12"/>
      <c r="C485" s="12"/>
      <c r="D485" s="12"/>
      <c r="E485" s="12"/>
      <c r="F485" s="12"/>
      <c r="G485" s="36"/>
      <c r="H485" s="36"/>
      <c r="I485" s="36"/>
      <c r="J485" s="127"/>
      <c r="L485" s="8"/>
      <c r="M485" s="12"/>
      <c r="N485" s="12"/>
      <c r="O485" s="12"/>
      <c r="P485" s="12"/>
      <c r="Q485" s="12"/>
      <c r="R485" s="36"/>
      <c r="S485" s="36"/>
      <c r="T485" s="36"/>
    </row>
    <row r="486" customFormat="false" ht="15" hidden="false" customHeight="false" outlineLevel="0" collapsed="false">
      <c r="A486" s="8"/>
      <c r="B486" s="12"/>
      <c r="C486" s="12"/>
      <c r="D486" s="12"/>
      <c r="E486" s="12"/>
      <c r="F486" s="12"/>
      <c r="G486" s="36"/>
      <c r="H486" s="36"/>
      <c r="I486" s="36"/>
      <c r="J486" s="127"/>
      <c r="L486" s="8"/>
      <c r="M486" s="12"/>
      <c r="N486" s="12"/>
      <c r="O486" s="12"/>
      <c r="P486" s="12"/>
      <c r="Q486" s="12"/>
      <c r="R486" s="36"/>
      <c r="S486" s="36"/>
      <c r="T486" s="36"/>
    </row>
    <row r="487" customFormat="false" ht="15" hidden="false" customHeight="false" outlineLevel="0" collapsed="false">
      <c r="A487" s="8"/>
      <c r="B487" s="12"/>
      <c r="C487" s="12"/>
      <c r="D487" s="12"/>
      <c r="E487" s="12"/>
      <c r="F487" s="12"/>
      <c r="G487" s="36"/>
      <c r="H487" s="36"/>
      <c r="I487" s="36"/>
      <c r="J487" s="127"/>
      <c r="L487" s="8"/>
      <c r="M487" s="12"/>
      <c r="N487" s="12"/>
      <c r="O487" s="12"/>
      <c r="P487" s="12"/>
      <c r="Q487" s="12"/>
      <c r="R487" s="36"/>
      <c r="S487" s="36"/>
      <c r="T487" s="36"/>
    </row>
    <row r="488" customFormat="false" ht="15" hidden="false" customHeight="false" outlineLevel="0" collapsed="false">
      <c r="A488" s="8"/>
      <c r="B488" s="12"/>
      <c r="C488" s="12"/>
      <c r="D488" s="12"/>
      <c r="E488" s="12"/>
      <c r="F488" s="12"/>
      <c r="G488" s="36"/>
      <c r="H488" s="36"/>
      <c r="I488" s="36"/>
      <c r="J488" s="127"/>
      <c r="L488" s="8"/>
      <c r="M488" s="12"/>
      <c r="N488" s="12"/>
      <c r="O488" s="12"/>
      <c r="P488" s="12"/>
      <c r="Q488" s="12"/>
      <c r="R488" s="36"/>
      <c r="S488" s="36"/>
      <c r="T488" s="36"/>
    </row>
    <row r="489" customFormat="false" ht="15" hidden="false" customHeight="false" outlineLevel="0" collapsed="false">
      <c r="A489" s="8"/>
      <c r="B489" s="12"/>
      <c r="C489" s="12"/>
      <c r="D489" s="12"/>
      <c r="E489" s="12"/>
      <c r="F489" s="12"/>
      <c r="G489" s="36"/>
      <c r="H489" s="36"/>
      <c r="I489" s="36"/>
      <c r="J489" s="127"/>
      <c r="L489" s="8"/>
      <c r="M489" s="12"/>
      <c r="N489" s="12"/>
      <c r="O489" s="12"/>
      <c r="P489" s="12"/>
      <c r="Q489" s="12"/>
      <c r="R489" s="36"/>
      <c r="S489" s="36"/>
      <c r="T489" s="36"/>
    </row>
    <row r="490" customFormat="false" ht="15" hidden="false" customHeight="false" outlineLevel="0" collapsed="false">
      <c r="A490" s="8"/>
      <c r="B490" s="12"/>
      <c r="C490" s="12"/>
      <c r="D490" s="12"/>
      <c r="E490" s="12"/>
      <c r="F490" s="12"/>
      <c r="G490" s="36"/>
      <c r="H490" s="36"/>
      <c r="I490" s="36"/>
      <c r="J490" s="127"/>
      <c r="L490" s="8"/>
      <c r="M490" s="12"/>
      <c r="N490" s="12"/>
      <c r="O490" s="12"/>
      <c r="P490" s="12"/>
      <c r="Q490" s="12"/>
      <c r="R490" s="36"/>
      <c r="S490" s="36"/>
      <c r="T490" s="36"/>
    </row>
    <row r="491" customFormat="false" ht="15" hidden="false" customHeight="false" outlineLevel="0" collapsed="false">
      <c r="A491" s="16"/>
      <c r="B491" s="17"/>
      <c r="C491" s="17"/>
      <c r="D491" s="17"/>
      <c r="E491" s="17"/>
      <c r="F491" s="17"/>
      <c r="G491" s="23"/>
      <c r="H491" s="23"/>
      <c r="I491" s="23"/>
      <c r="J491" s="67"/>
      <c r="L491" s="16"/>
      <c r="M491" s="17"/>
      <c r="N491" s="17"/>
      <c r="O491" s="17"/>
      <c r="P491" s="17"/>
      <c r="Q491" s="17"/>
      <c r="R491" s="23"/>
      <c r="S491" s="23"/>
      <c r="T491" s="23"/>
    </row>
    <row r="492" customFormat="false" ht="15" hidden="false" customHeight="false" outlineLevel="0" collapsed="false">
      <c r="A492" s="16"/>
      <c r="B492" s="17"/>
      <c r="C492" s="17"/>
      <c r="D492" s="17"/>
      <c r="E492" s="17"/>
      <c r="F492" s="17"/>
      <c r="G492" s="23"/>
      <c r="H492" s="23"/>
      <c r="I492" s="23"/>
      <c r="J492" s="67"/>
      <c r="L492" s="16"/>
      <c r="M492" s="17"/>
      <c r="N492" s="17"/>
      <c r="O492" s="17"/>
      <c r="P492" s="17"/>
      <c r="Q492" s="17"/>
      <c r="R492" s="23"/>
      <c r="S492" s="23"/>
      <c r="T492" s="23"/>
    </row>
    <row r="493" customFormat="false" ht="15" hidden="false" customHeight="false" outlineLevel="0" collapsed="false">
      <c r="A493" s="86"/>
      <c r="B493" s="17"/>
      <c r="C493" s="17"/>
      <c r="D493" s="17"/>
      <c r="E493" s="17"/>
      <c r="F493" s="17"/>
      <c r="G493" s="23"/>
      <c r="H493" s="23"/>
      <c r="I493" s="23"/>
      <c r="J493" s="67"/>
      <c r="L493" s="86"/>
      <c r="M493" s="17"/>
      <c r="N493" s="17"/>
      <c r="O493" s="17"/>
      <c r="P493" s="17"/>
      <c r="Q493" s="17"/>
      <c r="R493" s="23"/>
      <c r="S493" s="23"/>
      <c r="T493" s="23"/>
    </row>
    <row r="494" customFormat="false" ht="15" hidden="false" customHeight="false" outlineLevel="0" collapsed="false">
      <c r="A494" s="86"/>
      <c r="B494" s="17"/>
      <c r="C494" s="17"/>
      <c r="D494" s="17"/>
      <c r="E494" s="17"/>
      <c r="F494" s="17"/>
      <c r="G494" s="23"/>
      <c r="H494" s="23"/>
      <c r="I494" s="23"/>
      <c r="J494" s="67"/>
      <c r="L494" s="86"/>
      <c r="M494" s="17"/>
      <c r="N494" s="17"/>
      <c r="O494" s="17"/>
      <c r="P494" s="17"/>
      <c r="Q494" s="17"/>
      <c r="R494" s="23"/>
      <c r="S494" s="23"/>
      <c r="T494" s="23"/>
    </row>
    <row r="495" customFormat="false" ht="15" hidden="false" customHeight="false" outlineLevel="0" collapsed="false">
      <c r="A495" s="86"/>
      <c r="B495" s="17"/>
      <c r="C495" s="17"/>
      <c r="D495" s="17"/>
      <c r="E495" s="17"/>
      <c r="F495" s="17"/>
      <c r="G495" s="23"/>
      <c r="H495" s="23"/>
      <c r="I495" s="23"/>
      <c r="J495" s="67"/>
      <c r="L495" s="86"/>
      <c r="M495" s="17"/>
      <c r="N495" s="17"/>
      <c r="O495" s="17"/>
      <c r="P495" s="17"/>
      <c r="Q495" s="17"/>
      <c r="R495" s="23"/>
      <c r="S495" s="23"/>
      <c r="T495" s="23"/>
    </row>
    <row r="496" customFormat="false" ht="15" hidden="false" customHeight="false" outlineLevel="0" collapsed="false">
      <c r="A496" s="86"/>
      <c r="B496" s="17"/>
      <c r="C496" s="17"/>
      <c r="D496" s="17"/>
      <c r="E496" s="17"/>
      <c r="F496" s="17"/>
      <c r="G496" s="23"/>
      <c r="H496" s="23"/>
      <c r="I496" s="23"/>
      <c r="J496" s="67"/>
      <c r="L496" s="86"/>
      <c r="M496" s="17"/>
      <c r="N496" s="17"/>
      <c r="O496" s="17"/>
      <c r="P496" s="17"/>
      <c r="Q496" s="17"/>
      <c r="R496" s="23"/>
      <c r="S496" s="23"/>
      <c r="T496" s="23"/>
    </row>
    <row r="497" customFormat="false" ht="15" hidden="false" customHeight="false" outlineLevel="0" collapsed="false">
      <c r="A497" s="86"/>
      <c r="B497" s="17"/>
      <c r="C497" s="17"/>
      <c r="D497" s="17"/>
      <c r="E497" s="17"/>
      <c r="F497" s="17"/>
      <c r="G497" s="23"/>
      <c r="H497" s="23"/>
      <c r="I497" s="23"/>
      <c r="J497" s="67"/>
      <c r="L497" s="86"/>
      <c r="M497" s="17"/>
      <c r="N497" s="17"/>
      <c r="O497" s="17"/>
      <c r="P497" s="17"/>
      <c r="Q497" s="17"/>
      <c r="R497" s="23"/>
      <c r="S497" s="23"/>
      <c r="T497" s="23"/>
    </row>
    <row r="498" customFormat="false" ht="15" hidden="false" customHeight="false" outlineLevel="0" collapsed="false">
      <c r="A498" s="86"/>
      <c r="B498" s="17"/>
      <c r="C498" s="17"/>
      <c r="D498" s="17"/>
      <c r="E498" s="17"/>
      <c r="F498" s="17"/>
      <c r="G498" s="23"/>
      <c r="H498" s="23"/>
      <c r="I498" s="23"/>
      <c r="J498" s="67"/>
      <c r="L498" s="86"/>
      <c r="M498" s="17"/>
      <c r="N498" s="17"/>
      <c r="O498" s="17"/>
      <c r="P498" s="17"/>
      <c r="Q498" s="17"/>
      <c r="R498" s="23"/>
      <c r="S498" s="23"/>
      <c r="T498" s="23"/>
    </row>
    <row r="499" customFormat="false" ht="15" hidden="false" customHeight="false" outlineLevel="0" collapsed="false">
      <c r="A499" s="17"/>
      <c r="B499" s="17"/>
      <c r="C499" s="17"/>
      <c r="D499" s="17"/>
      <c r="E499" s="17"/>
      <c r="F499" s="17"/>
      <c r="G499" s="23"/>
      <c r="H499" s="23"/>
      <c r="I499" s="23"/>
      <c r="J499" s="67"/>
      <c r="L499" s="17"/>
      <c r="M499" s="17"/>
      <c r="N499" s="17"/>
      <c r="O499" s="17"/>
      <c r="P499" s="17"/>
      <c r="Q499" s="17"/>
      <c r="R499" s="23"/>
      <c r="S499" s="23"/>
      <c r="T499" s="23"/>
    </row>
    <row r="500" customFormat="false" ht="15" hidden="false" customHeight="false" outlineLevel="0" collapsed="false">
      <c r="A500" s="17"/>
      <c r="B500" s="17"/>
      <c r="C500" s="17"/>
      <c r="D500" s="17"/>
      <c r="E500" s="17"/>
      <c r="F500" s="21" t="s">
        <v>13</v>
      </c>
      <c r="G500" s="22" t="n">
        <f aca="false">SUM(G442:G499)</f>
        <v>0</v>
      </c>
      <c r="H500" s="23"/>
      <c r="I500" s="25" t="n">
        <f aca="false">SUM(I442:I499)</f>
        <v>0</v>
      </c>
      <c r="J500" s="65"/>
      <c r="L500" s="17"/>
      <c r="M500" s="17"/>
      <c r="N500" s="17"/>
      <c r="O500" s="17"/>
      <c r="P500" s="17"/>
      <c r="Q500" s="21" t="s">
        <v>13</v>
      </c>
      <c r="R500" s="22" t="n">
        <f aca="false">SUM(R442:R499)</f>
        <v>0</v>
      </c>
      <c r="S500" s="23"/>
      <c r="T500" s="25" t="n">
        <f aca="false">SUM(T442:T499)</f>
        <v>0</v>
      </c>
    </row>
    <row r="501" customFormat="false" ht="15" hidden="false" customHeight="false" outlineLevel="0" collapsed="false">
      <c r="A501" s="17"/>
      <c r="B501" s="17"/>
      <c r="C501" s="17"/>
      <c r="D501" s="17"/>
      <c r="E501" s="17"/>
      <c r="F501" s="21" t="s">
        <v>296</v>
      </c>
      <c r="G501" s="22" t="n">
        <f aca="false">G500*0.97</f>
        <v>0</v>
      </c>
      <c r="H501" s="23"/>
      <c r="I501" s="23"/>
      <c r="J501" s="67"/>
      <c r="L501" s="17"/>
      <c r="M501" s="17"/>
      <c r="N501" s="17"/>
      <c r="O501" s="17"/>
      <c r="P501" s="17"/>
      <c r="Q501" s="21" t="s">
        <v>296</v>
      </c>
      <c r="R501" s="22" t="n">
        <f aca="false">R500*0.97</f>
        <v>0</v>
      </c>
      <c r="S501" s="23"/>
      <c r="T501" s="23"/>
    </row>
    <row r="502" customFormat="false" ht="15" hidden="false" customHeight="false" outlineLevel="0" collapsed="false">
      <c r="A502" s="17"/>
      <c r="B502" s="17"/>
      <c r="C502" s="17"/>
      <c r="D502" s="17"/>
      <c r="E502" s="128" t="s">
        <v>17</v>
      </c>
      <c r="F502" s="128"/>
      <c r="G502" s="128"/>
      <c r="H502" s="128"/>
      <c r="I502" s="108" t="n">
        <f aca="false">G501-I500</f>
        <v>0</v>
      </c>
      <c r="J502" s="129"/>
      <c r="L502" s="17"/>
      <c r="M502" s="17"/>
      <c r="N502" s="17"/>
      <c r="O502" s="17"/>
      <c r="P502" s="128" t="s">
        <v>17</v>
      </c>
      <c r="Q502" s="128"/>
      <c r="R502" s="128"/>
      <c r="S502" s="128"/>
      <c r="T502" s="108" t="n">
        <f aca="false">R501-T500</f>
        <v>0</v>
      </c>
    </row>
    <row r="503" customFormat="false" ht="15" hidden="false" customHeight="false" outlineLevel="0" collapsed="false">
      <c r="A503" s="17"/>
      <c r="B503" s="17"/>
      <c r="C503" s="17"/>
      <c r="D503" s="17"/>
      <c r="E503" s="17"/>
      <c r="F503" s="17"/>
      <c r="G503" s="23"/>
      <c r="H503" s="23"/>
      <c r="I503" s="23"/>
      <c r="J503" s="67"/>
      <c r="L503" s="17"/>
      <c r="M503" s="17"/>
      <c r="N503" s="17"/>
      <c r="O503" s="17"/>
      <c r="P503" s="17"/>
      <c r="Q503" s="17"/>
      <c r="R503" s="23"/>
      <c r="S503" s="23"/>
      <c r="T503" s="23"/>
    </row>
    <row r="504" customFormat="false" ht="15" hidden="false" customHeight="false" outlineLevel="0" collapsed="false">
      <c r="G504" s="67"/>
      <c r="H504" s="6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ColWidth="10.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8"/>
  </cols>
  <sheetData>
    <row r="1" customFormat="false" ht="28.5" hidden="false" customHeight="false" outlineLevel="0" collapsed="false">
      <c r="C1" s="195" t="s">
        <v>0</v>
      </c>
      <c r="D1" s="195"/>
      <c r="E1" s="195"/>
      <c r="M1" s="195" t="s">
        <v>1</v>
      </c>
      <c r="N1" s="195"/>
      <c r="O1" s="19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360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361</v>
      </c>
      <c r="K2" s="5" t="s">
        <v>228</v>
      </c>
      <c r="L2" s="5" t="s">
        <v>3</v>
      </c>
      <c r="M2" s="5" t="s">
        <v>360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361</v>
      </c>
    </row>
    <row r="3" customFormat="false" ht="13.8" hidden="false" customHeight="false" outlineLevel="0" collapsed="false">
      <c r="A3" s="196"/>
      <c r="B3" s="196"/>
      <c r="C3" s="196"/>
      <c r="D3" s="196"/>
      <c r="E3" s="196"/>
      <c r="F3" s="196"/>
      <c r="G3" s="196"/>
      <c r="H3" s="196"/>
      <c r="I3" s="196"/>
      <c r="K3" s="85"/>
      <c r="L3" s="12"/>
      <c r="M3" s="12"/>
      <c r="N3" s="12"/>
      <c r="O3" s="12"/>
      <c r="P3" s="12"/>
      <c r="Q3" s="12"/>
      <c r="R3" s="12"/>
      <c r="S3" s="12"/>
    </row>
    <row r="4" customFormat="false" ht="13.8" hidden="false" customHeight="false" outlineLevel="0" collapsed="false">
      <c r="A4" s="196"/>
      <c r="B4" s="196"/>
      <c r="C4" s="196"/>
      <c r="D4" s="196"/>
      <c r="E4" s="196"/>
      <c r="F4" s="196"/>
      <c r="G4" s="196"/>
      <c r="H4" s="196"/>
      <c r="I4" s="196"/>
      <c r="K4" s="196"/>
      <c r="L4" s="196"/>
      <c r="M4" s="196"/>
      <c r="N4" s="196"/>
      <c r="O4" s="196"/>
      <c r="P4" s="196"/>
      <c r="Q4" s="196"/>
      <c r="R4" s="196"/>
      <c r="S4" s="196"/>
    </row>
    <row r="5" customFormat="false" ht="13.8" hidden="false" customHeight="false" outlineLevel="0" collapsed="false">
      <c r="A5" s="196"/>
      <c r="B5" s="196"/>
      <c r="C5" s="196"/>
      <c r="D5" s="196"/>
      <c r="E5" s="196"/>
      <c r="F5" s="196"/>
      <c r="G5" s="196"/>
      <c r="H5" s="196"/>
      <c r="I5" s="196"/>
      <c r="K5" s="196"/>
      <c r="L5" s="196"/>
      <c r="M5" s="196"/>
      <c r="N5" s="196"/>
      <c r="O5" s="196"/>
      <c r="P5" s="196"/>
      <c r="Q5" s="196"/>
      <c r="R5" s="196"/>
      <c r="S5" s="196"/>
    </row>
    <row r="6" customFormat="false" ht="15" hidden="false" customHeight="false" outlineLevel="0" collapsed="false">
      <c r="A6" s="196"/>
      <c r="B6" s="196"/>
      <c r="C6" s="196"/>
      <c r="D6" s="196"/>
      <c r="E6" s="196"/>
      <c r="F6" s="196"/>
      <c r="G6" s="196"/>
      <c r="H6" s="196"/>
      <c r="I6" s="196"/>
      <c r="K6" s="196"/>
      <c r="L6" s="196"/>
      <c r="M6" s="196"/>
      <c r="N6" s="196"/>
      <c r="O6" s="196"/>
      <c r="P6" s="196"/>
      <c r="Q6" s="196"/>
      <c r="R6" s="196"/>
      <c r="S6" s="196"/>
    </row>
    <row r="7" customFormat="false" ht="15" hidden="false" customHeight="false" outlineLevel="0" collapsed="false">
      <c r="A7" s="196"/>
      <c r="B7" s="196"/>
      <c r="C7" s="196"/>
      <c r="D7" s="196"/>
      <c r="E7" s="196"/>
      <c r="F7" s="196"/>
      <c r="G7" s="196"/>
      <c r="H7" s="196"/>
      <c r="I7" s="196"/>
      <c r="K7" s="196"/>
      <c r="L7" s="196"/>
      <c r="M7" s="196"/>
      <c r="N7" s="196"/>
      <c r="O7" s="196"/>
      <c r="P7" s="196"/>
      <c r="Q7" s="196"/>
      <c r="R7" s="196"/>
      <c r="S7" s="196"/>
    </row>
    <row r="8" customFormat="false" ht="15" hidden="false" customHeight="false" outlineLevel="0" collapsed="false">
      <c r="A8" s="196"/>
      <c r="B8" s="196"/>
      <c r="C8" s="196"/>
      <c r="D8" s="196"/>
      <c r="E8" s="196"/>
      <c r="F8" s="196"/>
      <c r="G8" s="196"/>
      <c r="H8" s="196"/>
      <c r="I8" s="196"/>
      <c r="K8" s="196"/>
      <c r="L8" s="196"/>
      <c r="M8" s="196"/>
      <c r="N8" s="196"/>
      <c r="O8" s="196"/>
      <c r="P8" s="196"/>
      <c r="Q8" s="196"/>
      <c r="R8" s="196"/>
      <c r="S8" s="196"/>
    </row>
    <row r="9" customFormat="false" ht="15" hidden="false" customHeight="false" outlineLevel="0" collapsed="false">
      <c r="A9" s="196"/>
      <c r="B9" s="196"/>
      <c r="C9" s="196"/>
      <c r="D9" s="196"/>
      <c r="E9" s="196"/>
      <c r="F9" s="196"/>
      <c r="G9" s="196"/>
      <c r="H9" s="196"/>
      <c r="I9" s="196"/>
      <c r="K9" s="196"/>
      <c r="L9" s="196"/>
      <c r="M9" s="196"/>
      <c r="N9" s="196"/>
      <c r="O9" s="196"/>
      <c r="P9" s="196"/>
      <c r="Q9" s="196"/>
      <c r="R9" s="196"/>
      <c r="S9" s="196"/>
    </row>
    <row r="10" customFormat="false" ht="15" hidden="false" customHeight="false" outlineLevel="0" collapsed="false">
      <c r="A10" s="196"/>
      <c r="B10" s="196"/>
      <c r="C10" s="196"/>
      <c r="D10" s="196"/>
      <c r="E10" s="196"/>
      <c r="F10" s="196"/>
      <c r="G10" s="196"/>
      <c r="H10" s="196"/>
      <c r="I10" s="196"/>
      <c r="K10" s="196"/>
      <c r="L10" s="196"/>
      <c r="M10" s="196"/>
      <c r="N10" s="196"/>
      <c r="O10" s="196"/>
      <c r="P10" s="196"/>
      <c r="Q10" s="196"/>
      <c r="R10" s="196"/>
      <c r="S10" s="196"/>
    </row>
    <row r="11" customFormat="false" ht="15" hidden="false" customHeight="false" outlineLevel="0" collapsed="false">
      <c r="A11" s="196"/>
      <c r="B11" s="196"/>
      <c r="C11" s="196"/>
      <c r="D11" s="196"/>
      <c r="E11" s="196"/>
      <c r="F11" s="196"/>
      <c r="G11" s="196"/>
      <c r="H11" s="196"/>
      <c r="I11" s="196"/>
      <c r="K11" s="196"/>
      <c r="L11" s="196"/>
      <c r="M11" s="196"/>
      <c r="N11" s="196"/>
      <c r="O11" s="196"/>
      <c r="P11" s="196"/>
      <c r="Q11" s="196"/>
      <c r="R11" s="196"/>
      <c r="S11" s="196"/>
    </row>
    <row r="12" customFormat="false" ht="15" hidden="false" customHeight="false" outlineLevel="0" collapsed="false">
      <c r="A12" s="196"/>
      <c r="B12" s="196"/>
      <c r="C12" s="196"/>
      <c r="D12" s="196"/>
      <c r="E12" s="196"/>
      <c r="F12" s="196"/>
      <c r="G12" s="196"/>
      <c r="H12" s="196"/>
      <c r="I12" s="196"/>
      <c r="K12" s="196"/>
      <c r="L12" s="196"/>
      <c r="M12" s="196"/>
      <c r="N12" s="196"/>
      <c r="O12" s="196"/>
      <c r="P12" s="196"/>
      <c r="Q12" s="196"/>
      <c r="R12" s="196"/>
      <c r="S12" s="196"/>
    </row>
    <row r="13" customFormat="false" ht="15" hidden="false" customHeight="false" outlineLevel="0" collapsed="false">
      <c r="A13" s="17"/>
      <c r="B13" s="16"/>
      <c r="C13" s="17"/>
      <c r="D13" s="17"/>
      <c r="E13" s="17"/>
      <c r="F13" s="17"/>
      <c r="G13" s="17"/>
      <c r="H13" s="23"/>
      <c r="I13" s="17"/>
      <c r="K13" s="17"/>
      <c r="L13" s="16"/>
      <c r="M13" s="17"/>
      <c r="N13" s="17"/>
      <c r="O13" s="17"/>
      <c r="P13" s="17"/>
      <c r="Q13" s="17"/>
      <c r="R13" s="23"/>
      <c r="S13" s="17"/>
    </row>
    <row r="14" customFormat="false" ht="15" hidden="false" customHeight="false" outlineLevel="0" collapsed="false">
      <c r="A14" s="17"/>
      <c r="B14" s="16"/>
      <c r="C14" s="17"/>
      <c r="D14" s="17"/>
      <c r="E14" s="17"/>
      <c r="F14" s="17"/>
      <c r="G14" s="17"/>
      <c r="H14" s="23"/>
      <c r="I14" s="17"/>
      <c r="K14" s="17"/>
      <c r="L14" s="16"/>
      <c r="M14" s="17"/>
      <c r="N14" s="17"/>
      <c r="O14" s="17"/>
      <c r="P14" s="17"/>
      <c r="Q14" s="17"/>
      <c r="R14" s="23"/>
      <c r="S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21" t="s">
        <v>13</v>
      </c>
      <c r="G15" s="22" t="n">
        <f aca="false">SUM(G1:G14)</f>
        <v>0</v>
      </c>
      <c r="H15" s="17"/>
      <c r="I15" s="197" t="n">
        <f aca="false">SUM(I3:I14)</f>
        <v>0</v>
      </c>
      <c r="K15" s="17"/>
      <c r="L15" s="17"/>
      <c r="M15" s="17"/>
      <c r="N15" s="17"/>
      <c r="O15" s="17"/>
      <c r="P15" s="21" t="s">
        <v>13</v>
      </c>
      <c r="Q15" s="22" t="n">
        <f aca="false">SUM(Q1:Q14)</f>
        <v>0</v>
      </c>
      <c r="R15" s="17"/>
      <c r="S15" s="197" t="n">
        <f aca="false">SUM(S3:S14)</f>
        <v>0</v>
      </c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21" t="s">
        <v>16</v>
      </c>
      <c r="G16" s="21" t="n">
        <f aca="false">G15*0.99</f>
        <v>0</v>
      </c>
      <c r="H16" s="17"/>
      <c r="I16" s="17"/>
      <c r="K16" s="17"/>
      <c r="L16" s="17"/>
      <c r="M16" s="17"/>
      <c r="N16" s="17"/>
      <c r="O16" s="17"/>
      <c r="P16" s="21" t="s">
        <v>16</v>
      </c>
      <c r="Q16" s="21" t="n">
        <f aca="false">Q15*0.99</f>
        <v>0</v>
      </c>
      <c r="R16" s="17"/>
      <c r="S16" s="17"/>
    </row>
    <row r="17" customFormat="false" ht="15" hidden="false" customHeight="false" outlineLevel="0" collapsed="false">
      <c r="A17" s="17"/>
      <c r="B17" s="17"/>
      <c r="C17" s="17"/>
      <c r="D17" s="17"/>
      <c r="E17" s="128" t="s">
        <v>17</v>
      </c>
      <c r="F17" s="128"/>
      <c r="G17" s="128"/>
      <c r="H17" s="128"/>
      <c r="I17" s="108" t="n">
        <f aca="false">G16-I15</f>
        <v>0</v>
      </c>
      <c r="K17" s="17"/>
      <c r="L17" s="17"/>
      <c r="M17" s="17"/>
      <c r="N17" s="17"/>
      <c r="O17" s="128" t="s">
        <v>17</v>
      </c>
      <c r="P17" s="128"/>
      <c r="Q17" s="128"/>
      <c r="R17" s="128"/>
      <c r="S17" s="108" t="n">
        <f aca="false">Q16-S15</f>
        <v>0</v>
      </c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3"/>
      <c r="H18" s="17"/>
      <c r="I18" s="17"/>
      <c r="K18" s="17"/>
      <c r="L18" s="17"/>
      <c r="M18" s="17"/>
      <c r="N18" s="17"/>
      <c r="O18" s="17"/>
      <c r="P18" s="17"/>
      <c r="Q18" s="23"/>
      <c r="R18" s="17"/>
      <c r="S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3"/>
      <c r="H19" s="17"/>
      <c r="I19" s="17"/>
      <c r="K19" s="17"/>
      <c r="L19" s="17"/>
      <c r="M19" s="17"/>
      <c r="N19" s="17"/>
      <c r="O19" s="17"/>
      <c r="P19" s="17"/>
      <c r="Q19" s="23"/>
      <c r="R19" s="17"/>
      <c r="S19" s="17"/>
    </row>
    <row r="22" customFormat="false" ht="28.5" hidden="false" customHeight="false" outlineLevel="0" collapsed="false">
      <c r="C22" s="195" t="s">
        <v>18</v>
      </c>
      <c r="D22" s="195"/>
      <c r="E22" s="195"/>
      <c r="M22" s="195" t="s">
        <v>19</v>
      </c>
      <c r="N22" s="195"/>
      <c r="O22" s="195"/>
    </row>
    <row r="23" customFormat="false" ht="15" hidden="false" customHeight="false" outlineLevel="0" collapsed="false">
      <c r="A23" s="5" t="s">
        <v>228</v>
      </c>
      <c r="B23" s="5" t="s">
        <v>3</v>
      </c>
      <c r="C23" s="5" t="s">
        <v>360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361</v>
      </c>
      <c r="K23" s="5" t="s">
        <v>228</v>
      </c>
      <c r="L23" s="5" t="s">
        <v>3</v>
      </c>
      <c r="M23" s="5" t="s">
        <v>360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361</v>
      </c>
    </row>
    <row r="24" customFormat="false" ht="15" hidden="false" customHeight="false" outlineLevel="0" collapsed="false">
      <c r="A24" s="198"/>
      <c r="B24" s="196"/>
      <c r="C24" s="196"/>
      <c r="D24" s="196"/>
      <c r="E24" s="196"/>
      <c r="F24" s="196"/>
      <c r="G24" s="196"/>
      <c r="H24" s="196"/>
      <c r="I24" s="196"/>
      <c r="K24" s="196"/>
      <c r="L24" s="196"/>
      <c r="M24" s="196"/>
      <c r="N24" s="196"/>
      <c r="O24" s="196"/>
      <c r="P24" s="196"/>
      <c r="Q24" s="196"/>
      <c r="R24" s="196"/>
      <c r="S24" s="196"/>
    </row>
    <row r="25" customFormat="false" ht="15" hidden="false" customHeight="false" outlineLevel="0" collapsed="false">
      <c r="A25" s="198"/>
      <c r="B25" s="196"/>
      <c r="C25" s="196"/>
      <c r="D25" s="196"/>
      <c r="E25" s="196"/>
      <c r="F25" s="196"/>
      <c r="G25" s="196"/>
      <c r="H25" s="196"/>
      <c r="I25" s="196"/>
      <c r="K25" s="196"/>
      <c r="L25" s="196"/>
      <c r="M25" s="196"/>
      <c r="N25" s="196"/>
      <c r="O25" s="196"/>
      <c r="P25" s="196"/>
      <c r="Q25" s="196"/>
      <c r="R25" s="196"/>
      <c r="S25" s="196"/>
    </row>
    <row r="26" customFormat="false" ht="15" hidden="false" customHeight="false" outlineLevel="0" collapsed="false">
      <c r="A26" s="196"/>
      <c r="B26" s="196"/>
      <c r="C26" s="196"/>
      <c r="D26" s="196"/>
      <c r="E26" s="196"/>
      <c r="F26" s="196"/>
      <c r="G26" s="196"/>
      <c r="H26" s="196"/>
      <c r="I26" s="196"/>
      <c r="K26" s="196"/>
      <c r="L26" s="196"/>
      <c r="M26" s="196"/>
      <c r="N26" s="196"/>
      <c r="O26" s="196"/>
      <c r="P26" s="196"/>
      <c r="Q26" s="196"/>
      <c r="R26" s="196"/>
      <c r="S26" s="196"/>
    </row>
    <row r="27" customFormat="false" ht="15" hidden="false" customHeight="false" outlineLevel="0" collapsed="false">
      <c r="A27" s="196"/>
      <c r="B27" s="196"/>
      <c r="C27" s="196"/>
      <c r="D27" s="196"/>
      <c r="E27" s="196"/>
      <c r="F27" s="196"/>
      <c r="G27" s="196"/>
      <c r="H27" s="196"/>
      <c r="I27" s="196"/>
      <c r="K27" s="196"/>
      <c r="L27" s="196"/>
      <c r="M27" s="196"/>
      <c r="N27" s="196"/>
      <c r="O27" s="196"/>
      <c r="P27" s="196"/>
      <c r="Q27" s="196"/>
      <c r="R27" s="196"/>
      <c r="S27" s="196"/>
    </row>
    <row r="28" customFormat="false" ht="15" hidden="false" customHeight="false" outlineLevel="0" collapsed="false">
      <c r="A28" s="196"/>
      <c r="B28" s="196"/>
      <c r="C28" s="196"/>
      <c r="D28" s="196"/>
      <c r="E28" s="196"/>
      <c r="F28" s="196"/>
      <c r="G28" s="196"/>
      <c r="H28" s="196"/>
      <c r="I28" s="196"/>
      <c r="K28" s="196"/>
      <c r="L28" s="196"/>
      <c r="M28" s="196"/>
      <c r="N28" s="196"/>
      <c r="O28" s="196"/>
      <c r="P28" s="196"/>
      <c r="Q28" s="196"/>
      <c r="R28" s="196"/>
      <c r="S28" s="196"/>
    </row>
    <row r="29" customFormat="false" ht="15" hidden="false" customHeight="false" outlineLevel="0" collapsed="false">
      <c r="A29" s="196"/>
      <c r="B29" s="196"/>
      <c r="C29" s="196"/>
      <c r="D29" s="196"/>
      <c r="E29" s="196"/>
      <c r="F29" s="196"/>
      <c r="G29" s="196"/>
      <c r="H29" s="196"/>
      <c r="I29" s="196"/>
      <c r="K29" s="196"/>
      <c r="L29" s="196"/>
      <c r="M29" s="196"/>
      <c r="N29" s="196"/>
      <c r="O29" s="196"/>
      <c r="P29" s="196"/>
      <c r="Q29" s="196"/>
      <c r="R29" s="196"/>
      <c r="S29" s="196"/>
    </row>
    <row r="30" customFormat="false" ht="15" hidden="false" customHeight="false" outlineLevel="0" collapsed="false">
      <c r="A30" s="196"/>
      <c r="B30" s="196"/>
      <c r="C30" s="196"/>
      <c r="D30" s="196"/>
      <c r="E30" s="196"/>
      <c r="F30" s="196"/>
      <c r="G30" s="196"/>
      <c r="H30" s="196"/>
      <c r="I30" s="196"/>
      <c r="K30" s="196"/>
      <c r="L30" s="196"/>
      <c r="M30" s="196"/>
      <c r="N30" s="196"/>
      <c r="O30" s="196"/>
      <c r="P30" s="196"/>
      <c r="Q30" s="196"/>
      <c r="R30" s="196"/>
      <c r="S30" s="196"/>
    </row>
    <row r="31" customFormat="false" ht="15" hidden="false" customHeight="false" outlineLevel="0" collapsed="false">
      <c r="A31" s="196"/>
      <c r="B31" s="196"/>
      <c r="C31" s="196"/>
      <c r="D31" s="196"/>
      <c r="E31" s="196"/>
      <c r="F31" s="196"/>
      <c r="G31" s="196"/>
      <c r="H31" s="196"/>
      <c r="I31" s="196"/>
      <c r="K31" s="196"/>
      <c r="L31" s="196"/>
      <c r="M31" s="196"/>
      <c r="N31" s="196"/>
      <c r="O31" s="196"/>
      <c r="P31" s="196"/>
      <c r="Q31" s="196"/>
      <c r="R31" s="196"/>
      <c r="S31" s="196"/>
    </row>
    <row r="32" customFormat="false" ht="15" hidden="false" customHeight="false" outlineLevel="0" collapsed="false">
      <c r="A32" s="196"/>
      <c r="B32" s="196"/>
      <c r="C32" s="196"/>
      <c r="D32" s="196"/>
      <c r="E32" s="196"/>
      <c r="F32" s="196"/>
      <c r="G32" s="196"/>
      <c r="H32" s="196"/>
      <c r="I32" s="196"/>
      <c r="K32" s="196"/>
      <c r="L32" s="196"/>
      <c r="M32" s="196"/>
      <c r="N32" s="196"/>
      <c r="O32" s="196"/>
      <c r="P32" s="196"/>
      <c r="Q32" s="196"/>
      <c r="R32" s="196"/>
      <c r="S32" s="196"/>
    </row>
    <row r="33" customFormat="false" ht="15" hidden="false" customHeight="false" outlineLevel="0" collapsed="false">
      <c r="A33" s="196"/>
      <c r="B33" s="196"/>
      <c r="C33" s="196"/>
      <c r="D33" s="196"/>
      <c r="E33" s="196"/>
      <c r="F33" s="196"/>
      <c r="G33" s="196"/>
      <c r="H33" s="196"/>
      <c r="I33" s="196"/>
      <c r="K33" s="196"/>
      <c r="L33" s="196"/>
      <c r="M33" s="196"/>
      <c r="N33" s="196"/>
      <c r="O33" s="196"/>
      <c r="P33" s="196"/>
      <c r="Q33" s="196"/>
      <c r="R33" s="196"/>
      <c r="S33" s="196"/>
    </row>
    <row r="34" customFormat="false" ht="15" hidden="false" customHeight="false" outlineLevel="0" collapsed="false">
      <c r="A34" s="17"/>
      <c r="B34" s="16"/>
      <c r="C34" s="17"/>
      <c r="D34" s="17"/>
      <c r="E34" s="17"/>
      <c r="F34" s="17"/>
      <c r="G34" s="17"/>
      <c r="H34" s="23"/>
      <c r="I34" s="17"/>
      <c r="K34" s="17"/>
      <c r="L34" s="16"/>
      <c r="M34" s="17"/>
      <c r="N34" s="17"/>
      <c r="O34" s="17"/>
      <c r="P34" s="17"/>
      <c r="Q34" s="17"/>
      <c r="R34" s="23"/>
      <c r="S34" s="17"/>
    </row>
    <row r="35" customFormat="false" ht="15" hidden="false" customHeight="false" outlineLevel="0" collapsed="false">
      <c r="A35" s="17"/>
      <c r="B35" s="16"/>
      <c r="C35" s="17"/>
      <c r="D35" s="17"/>
      <c r="E35" s="17"/>
      <c r="F35" s="17"/>
      <c r="G35" s="17"/>
      <c r="H35" s="23"/>
      <c r="I35" s="17"/>
      <c r="K35" s="17"/>
      <c r="L35" s="16"/>
      <c r="M35" s="17"/>
      <c r="N35" s="17"/>
      <c r="O35" s="17"/>
      <c r="P35" s="17"/>
      <c r="Q35" s="17"/>
      <c r="R35" s="23"/>
      <c r="S35" s="17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21" t="s">
        <v>13</v>
      </c>
      <c r="G36" s="22" t="n">
        <f aca="false">SUM(G22:G35)</f>
        <v>0</v>
      </c>
      <c r="H36" s="17"/>
      <c r="I36" s="197" t="n">
        <f aca="false">SUM(I24:I35)</f>
        <v>0</v>
      </c>
      <c r="K36" s="17"/>
      <c r="L36" s="17"/>
      <c r="M36" s="17"/>
      <c r="N36" s="17"/>
      <c r="O36" s="17"/>
      <c r="P36" s="21" t="s">
        <v>13</v>
      </c>
      <c r="Q36" s="22" t="n">
        <f aca="false">SUM(Q22:Q35)</f>
        <v>0</v>
      </c>
      <c r="R36" s="17"/>
      <c r="S36" s="197" t="n">
        <f aca="false">SUM(S24:S35)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21" t="s">
        <v>16</v>
      </c>
      <c r="G37" s="21" t="n">
        <f aca="false">G36*0.99</f>
        <v>0</v>
      </c>
      <c r="H37" s="17"/>
      <c r="I37" s="17"/>
      <c r="K37" s="17"/>
      <c r="L37" s="17"/>
      <c r="M37" s="17"/>
      <c r="N37" s="17"/>
      <c r="O37" s="17"/>
      <c r="P37" s="21" t="s">
        <v>16</v>
      </c>
      <c r="Q37" s="21" t="n">
        <f aca="false">Q36*0.99</f>
        <v>0</v>
      </c>
      <c r="R37" s="17"/>
      <c r="S37" s="17"/>
    </row>
    <row r="38" customFormat="false" ht="15" hidden="false" customHeight="false" outlineLevel="0" collapsed="false">
      <c r="A38" s="17"/>
      <c r="B38" s="17"/>
      <c r="C38" s="17"/>
      <c r="D38" s="17"/>
      <c r="E38" s="128" t="s">
        <v>17</v>
      </c>
      <c r="F38" s="128"/>
      <c r="G38" s="128"/>
      <c r="H38" s="128"/>
      <c r="I38" s="108" t="n">
        <f aca="false">G37-I36</f>
        <v>0</v>
      </c>
      <c r="K38" s="17"/>
      <c r="L38" s="17"/>
      <c r="M38" s="17"/>
      <c r="N38" s="17"/>
      <c r="O38" s="128" t="s">
        <v>17</v>
      </c>
      <c r="P38" s="128"/>
      <c r="Q38" s="128"/>
      <c r="R38" s="128"/>
      <c r="S38" s="108" t="n">
        <f aca="false">Q37-S36</f>
        <v>0</v>
      </c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17"/>
      <c r="G39" s="23"/>
      <c r="H39" s="17"/>
      <c r="I39" s="17"/>
      <c r="K39" s="17"/>
      <c r="L39" s="17"/>
      <c r="M39" s="17"/>
      <c r="N39" s="17"/>
      <c r="O39" s="17"/>
      <c r="P39" s="17"/>
      <c r="Q39" s="23"/>
      <c r="R39" s="17"/>
      <c r="S39" s="17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17"/>
      <c r="G40" s="23"/>
      <c r="H40" s="17"/>
      <c r="I40" s="17"/>
      <c r="K40" s="17"/>
      <c r="L40" s="17"/>
      <c r="M40" s="17"/>
      <c r="N40" s="17"/>
      <c r="O40" s="17"/>
      <c r="P40" s="17"/>
      <c r="Q40" s="23"/>
      <c r="R40" s="17"/>
      <c r="S40" s="17"/>
    </row>
    <row r="43" customFormat="false" ht="28.5" hidden="false" customHeight="false" outlineLevel="0" collapsed="false">
      <c r="C43" s="195" t="s">
        <v>130</v>
      </c>
      <c r="D43" s="195"/>
      <c r="E43" s="195"/>
      <c r="M43" s="195" t="s">
        <v>21</v>
      </c>
      <c r="N43" s="195"/>
      <c r="O43" s="195"/>
    </row>
    <row r="44" customFormat="false" ht="15" hidden="false" customHeight="false" outlineLevel="0" collapsed="false">
      <c r="A44" s="5" t="s">
        <v>228</v>
      </c>
      <c r="B44" s="5" t="s">
        <v>3</v>
      </c>
      <c r="C44" s="5" t="s">
        <v>360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361</v>
      </c>
      <c r="K44" s="5" t="s">
        <v>228</v>
      </c>
      <c r="L44" s="5" t="s">
        <v>3</v>
      </c>
      <c r="M44" s="5" t="s">
        <v>360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361</v>
      </c>
    </row>
    <row r="45" customFormat="false" ht="15" hidden="false" customHeight="false" outlineLevel="0" collapsed="false">
      <c r="A45" s="196"/>
      <c r="B45" s="196"/>
      <c r="C45" s="196"/>
      <c r="D45" s="196"/>
      <c r="E45" s="196"/>
      <c r="F45" s="196"/>
      <c r="G45" s="196"/>
      <c r="H45" s="196"/>
      <c r="I45" s="196"/>
      <c r="K45" s="198" t="n">
        <v>45104</v>
      </c>
      <c r="L45" s="196" t="s">
        <v>362</v>
      </c>
      <c r="M45" s="196" t="s">
        <v>363</v>
      </c>
      <c r="N45" s="196" t="s">
        <v>364</v>
      </c>
      <c r="O45" s="196" t="s">
        <v>365</v>
      </c>
      <c r="P45" s="196" t="n">
        <v>8990</v>
      </c>
      <c r="Q45" s="196" t="n">
        <v>700</v>
      </c>
      <c r="R45" s="196" t="n">
        <v>604</v>
      </c>
      <c r="S45" s="196" t="n">
        <v>580</v>
      </c>
    </row>
    <row r="46" customFormat="false" ht="15" hidden="false" customHeight="false" outlineLevel="0" collapsed="false">
      <c r="A46" s="196"/>
      <c r="B46" s="196"/>
      <c r="C46" s="196"/>
      <c r="D46" s="196"/>
      <c r="E46" s="196"/>
      <c r="F46" s="196"/>
      <c r="G46" s="196"/>
      <c r="H46" s="196"/>
      <c r="I46" s="196"/>
      <c r="K46" s="198" t="n">
        <v>45104</v>
      </c>
      <c r="L46" s="196" t="s">
        <v>366</v>
      </c>
      <c r="M46" s="196" t="s">
        <v>367</v>
      </c>
      <c r="N46" s="196" t="s">
        <v>364</v>
      </c>
      <c r="O46" s="196" t="s">
        <v>365</v>
      </c>
      <c r="P46" s="196"/>
      <c r="Q46" s="196" t="n">
        <v>700</v>
      </c>
      <c r="R46" s="196" t="n">
        <v>604</v>
      </c>
      <c r="S46" s="196" t="n">
        <v>580</v>
      </c>
    </row>
    <row r="47" customFormat="false" ht="15" hidden="false" customHeight="false" outlineLevel="0" collapsed="false">
      <c r="A47" s="196"/>
      <c r="B47" s="196"/>
      <c r="C47" s="196"/>
      <c r="D47" s="196"/>
      <c r="E47" s="196"/>
      <c r="F47" s="196"/>
      <c r="G47" s="196"/>
      <c r="H47" s="196"/>
      <c r="I47" s="196"/>
      <c r="K47" s="196"/>
      <c r="L47" s="196"/>
      <c r="M47" s="196"/>
      <c r="N47" s="196"/>
      <c r="O47" s="196"/>
      <c r="P47" s="196"/>
      <c r="Q47" s="196"/>
      <c r="R47" s="196"/>
      <c r="S47" s="196"/>
    </row>
    <row r="48" customFormat="false" ht="15" hidden="false" customHeight="false" outlineLevel="0" collapsed="false">
      <c r="A48" s="196"/>
      <c r="B48" s="196"/>
      <c r="C48" s="196"/>
      <c r="D48" s="196"/>
      <c r="E48" s="196"/>
      <c r="F48" s="196"/>
      <c r="G48" s="196"/>
      <c r="H48" s="196"/>
      <c r="I48" s="196"/>
      <c r="K48" s="196"/>
      <c r="L48" s="196"/>
      <c r="M48" s="196"/>
      <c r="N48" s="196"/>
      <c r="O48" s="196"/>
      <c r="P48" s="196"/>
      <c r="Q48" s="196"/>
      <c r="R48" s="196"/>
      <c r="S48" s="196"/>
    </row>
    <row r="49" customFormat="false" ht="15" hidden="false" customHeight="false" outlineLevel="0" collapsed="false">
      <c r="A49" s="196"/>
      <c r="B49" s="196"/>
      <c r="C49" s="196"/>
      <c r="D49" s="196"/>
      <c r="E49" s="196"/>
      <c r="F49" s="196"/>
      <c r="G49" s="196"/>
      <c r="H49" s="196"/>
      <c r="I49" s="196"/>
      <c r="K49" s="196"/>
      <c r="L49" s="196"/>
      <c r="M49" s="196"/>
      <c r="N49" s="196"/>
      <c r="O49" s="196"/>
      <c r="P49" s="196"/>
      <c r="Q49" s="196"/>
      <c r="R49" s="196"/>
      <c r="S49" s="196"/>
    </row>
    <row r="50" customFormat="false" ht="15" hidden="false" customHeight="false" outlineLevel="0" collapsed="false">
      <c r="A50" s="196"/>
      <c r="B50" s="196"/>
      <c r="C50" s="196"/>
      <c r="D50" s="196"/>
      <c r="E50" s="196"/>
      <c r="F50" s="196"/>
      <c r="G50" s="196"/>
      <c r="H50" s="196"/>
      <c r="I50" s="196"/>
      <c r="K50" s="196"/>
      <c r="L50" s="196"/>
      <c r="M50" s="196"/>
      <c r="N50" s="196"/>
      <c r="O50" s="196"/>
      <c r="P50" s="196"/>
      <c r="Q50" s="196"/>
      <c r="R50" s="196"/>
      <c r="S50" s="196"/>
    </row>
    <row r="51" customFormat="false" ht="15" hidden="false" customHeight="false" outlineLevel="0" collapsed="false">
      <c r="A51" s="196"/>
      <c r="B51" s="196"/>
      <c r="C51" s="196"/>
      <c r="D51" s="196"/>
      <c r="E51" s="196"/>
      <c r="F51" s="196"/>
      <c r="G51" s="196"/>
      <c r="H51" s="196"/>
      <c r="I51" s="196"/>
      <c r="K51" s="196"/>
      <c r="L51" s="196"/>
      <c r="M51" s="196"/>
      <c r="N51" s="196"/>
      <c r="O51" s="196"/>
      <c r="P51" s="196"/>
      <c r="Q51" s="196"/>
      <c r="R51" s="196"/>
      <c r="S51" s="196"/>
    </row>
    <row r="52" customFormat="false" ht="15" hidden="false" customHeight="false" outlineLevel="0" collapsed="false">
      <c r="A52" s="196"/>
      <c r="B52" s="196"/>
      <c r="C52" s="196"/>
      <c r="D52" s="196"/>
      <c r="E52" s="196"/>
      <c r="F52" s="196"/>
      <c r="G52" s="196"/>
      <c r="H52" s="196"/>
      <c r="I52" s="196"/>
      <c r="K52" s="196"/>
      <c r="L52" s="196"/>
      <c r="M52" s="196"/>
      <c r="N52" s="196"/>
      <c r="O52" s="196"/>
      <c r="P52" s="196"/>
      <c r="Q52" s="196"/>
      <c r="R52" s="196"/>
      <c r="S52" s="196"/>
    </row>
    <row r="53" customFormat="false" ht="15" hidden="false" customHeight="false" outlineLevel="0" collapsed="false">
      <c r="A53" s="196"/>
      <c r="B53" s="196"/>
      <c r="C53" s="196"/>
      <c r="D53" s="196"/>
      <c r="E53" s="196"/>
      <c r="F53" s="196"/>
      <c r="G53" s="196"/>
      <c r="H53" s="196"/>
      <c r="I53" s="196"/>
      <c r="K53" s="196"/>
      <c r="L53" s="196"/>
      <c r="M53" s="196"/>
      <c r="N53" s="196"/>
      <c r="O53" s="196"/>
      <c r="P53" s="196"/>
      <c r="Q53" s="196"/>
      <c r="R53" s="196"/>
      <c r="S53" s="196"/>
    </row>
    <row r="54" customFormat="false" ht="15" hidden="false" customHeight="false" outlineLevel="0" collapsed="false">
      <c r="A54" s="196"/>
      <c r="B54" s="196"/>
      <c r="C54" s="196"/>
      <c r="D54" s="196"/>
      <c r="E54" s="196"/>
      <c r="F54" s="196"/>
      <c r="G54" s="196"/>
      <c r="H54" s="196"/>
      <c r="I54" s="196"/>
      <c r="K54" s="196"/>
      <c r="L54" s="196"/>
      <c r="M54" s="196"/>
      <c r="N54" s="196"/>
      <c r="O54" s="196"/>
      <c r="P54" s="196"/>
      <c r="Q54" s="196"/>
      <c r="R54" s="196"/>
      <c r="S54" s="196"/>
    </row>
    <row r="55" customFormat="false" ht="15" hidden="false" customHeight="false" outlineLevel="0" collapsed="false">
      <c r="A55" s="17"/>
      <c r="B55" s="16"/>
      <c r="C55" s="17"/>
      <c r="D55" s="17"/>
      <c r="E55" s="17"/>
      <c r="F55" s="17"/>
      <c r="G55" s="17"/>
      <c r="H55" s="23"/>
      <c r="I55" s="17"/>
      <c r="K55" s="17"/>
      <c r="L55" s="16"/>
      <c r="M55" s="17"/>
      <c r="N55" s="17"/>
      <c r="O55" s="17"/>
      <c r="P55" s="17"/>
      <c r="Q55" s="17"/>
      <c r="R55" s="23"/>
      <c r="S55" s="17"/>
    </row>
    <row r="56" customFormat="false" ht="15" hidden="false" customHeight="false" outlineLevel="0" collapsed="false">
      <c r="A56" s="17"/>
      <c r="B56" s="16"/>
      <c r="C56" s="17"/>
      <c r="D56" s="17"/>
      <c r="E56" s="17"/>
      <c r="F56" s="17"/>
      <c r="G56" s="17"/>
      <c r="H56" s="23"/>
      <c r="I56" s="17"/>
      <c r="K56" s="17"/>
      <c r="L56" s="16"/>
      <c r="M56" s="17"/>
      <c r="N56" s="17"/>
      <c r="O56" s="17"/>
      <c r="P56" s="17"/>
      <c r="Q56" s="17"/>
      <c r="R56" s="23"/>
      <c r="S56" s="17"/>
    </row>
    <row r="57" customFormat="false" ht="15" hidden="false" customHeight="false" outlineLevel="0" collapsed="false">
      <c r="A57" s="17"/>
      <c r="B57" s="17"/>
      <c r="C57" s="17"/>
      <c r="D57" s="17"/>
      <c r="E57" s="17"/>
      <c r="F57" s="21" t="s">
        <v>13</v>
      </c>
      <c r="G57" s="22" t="n">
        <f aca="false">SUM(G43:G56)</f>
        <v>0</v>
      </c>
      <c r="H57" s="17"/>
      <c r="I57" s="197" t="n">
        <f aca="false">SUM(I45:I56)</f>
        <v>0</v>
      </c>
      <c r="K57" s="17"/>
      <c r="L57" s="17"/>
      <c r="M57" s="17"/>
      <c r="N57" s="17"/>
      <c r="O57" s="17"/>
      <c r="P57" s="21" t="s">
        <v>13</v>
      </c>
      <c r="Q57" s="22" t="n">
        <f aca="false">SUM(Q43:Q56)</f>
        <v>1400</v>
      </c>
      <c r="R57" s="17"/>
      <c r="S57" s="197" t="n">
        <f aca="false">SUM(S45:S56)</f>
        <v>1160</v>
      </c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21" t="s">
        <v>16</v>
      </c>
      <c r="G58" s="21" t="n">
        <f aca="false">G57*0.99</f>
        <v>0</v>
      </c>
      <c r="H58" s="17"/>
      <c r="I58" s="17"/>
      <c r="K58" s="17"/>
      <c r="L58" s="17"/>
      <c r="M58" s="17"/>
      <c r="N58" s="17"/>
      <c r="O58" s="17"/>
      <c r="P58" s="21" t="s">
        <v>16</v>
      </c>
      <c r="Q58" s="21" t="n">
        <f aca="false">Q57*0.99</f>
        <v>1386</v>
      </c>
      <c r="R58" s="17"/>
      <c r="S58" s="17"/>
    </row>
    <row r="59" customFormat="false" ht="15" hidden="false" customHeight="false" outlineLevel="0" collapsed="false">
      <c r="A59" s="17"/>
      <c r="B59" s="17"/>
      <c r="C59" s="17"/>
      <c r="D59" s="17"/>
      <c r="E59" s="128" t="s">
        <v>17</v>
      </c>
      <c r="F59" s="128"/>
      <c r="G59" s="128"/>
      <c r="H59" s="128"/>
      <c r="I59" s="108" t="n">
        <f aca="false">G58-I57</f>
        <v>0</v>
      </c>
      <c r="K59" s="17"/>
      <c r="L59" s="17"/>
      <c r="M59" s="17"/>
      <c r="N59" s="17"/>
      <c r="O59" s="128" t="s">
        <v>17</v>
      </c>
      <c r="P59" s="128"/>
      <c r="Q59" s="128"/>
      <c r="R59" s="128"/>
      <c r="S59" s="108" t="n">
        <f aca="false">Q58-S57</f>
        <v>226</v>
      </c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17"/>
      <c r="I60" s="17"/>
      <c r="K60" s="17"/>
      <c r="L60" s="17"/>
      <c r="M60" s="17"/>
      <c r="N60" s="17"/>
      <c r="O60" s="17"/>
      <c r="P60" s="17"/>
      <c r="Q60" s="23"/>
      <c r="R60" s="17"/>
      <c r="S60" s="17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17"/>
      <c r="G61" s="23"/>
      <c r="H61" s="17"/>
      <c r="I61" s="17"/>
      <c r="K61" s="17"/>
      <c r="L61" s="17"/>
      <c r="M61" s="17"/>
      <c r="N61" s="17"/>
      <c r="O61" s="17"/>
      <c r="P61" s="17"/>
      <c r="Q61" s="23"/>
      <c r="R61" s="17"/>
      <c r="S61" s="17"/>
    </row>
    <row r="66" customFormat="false" ht="28.5" hidden="false" customHeight="false" outlineLevel="0" collapsed="false">
      <c r="C66" s="195" t="s">
        <v>74</v>
      </c>
      <c r="D66" s="195"/>
      <c r="E66" s="195"/>
      <c r="M66" s="195" t="s">
        <v>75</v>
      </c>
      <c r="N66" s="195"/>
      <c r="O66" s="195"/>
    </row>
    <row r="67" customFormat="false" ht="15" hidden="false" customHeight="false" outlineLevel="0" collapsed="false">
      <c r="A67" s="5" t="s">
        <v>228</v>
      </c>
      <c r="B67" s="5" t="s">
        <v>3</v>
      </c>
      <c r="C67" s="5" t="s">
        <v>360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361</v>
      </c>
      <c r="K67" s="5" t="s">
        <v>228</v>
      </c>
      <c r="L67" s="5" t="s">
        <v>3</v>
      </c>
      <c r="M67" s="5" t="s">
        <v>360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361</v>
      </c>
    </row>
    <row r="68" customFormat="false" ht="15" hidden="false" customHeight="false" outlineLevel="0" collapsed="false">
      <c r="A68" s="198" t="n">
        <v>45112</v>
      </c>
      <c r="B68" s="196" t="s">
        <v>80</v>
      </c>
      <c r="C68" s="196" t="s">
        <v>60</v>
      </c>
      <c r="D68" s="196" t="s">
        <v>368</v>
      </c>
      <c r="E68" s="196" t="s">
        <v>26</v>
      </c>
      <c r="F68" s="196" t="n">
        <v>2269</v>
      </c>
      <c r="G68" s="196" t="n">
        <v>180</v>
      </c>
      <c r="H68" s="196" t="n">
        <v>628</v>
      </c>
      <c r="I68" s="196" t="n">
        <v>170</v>
      </c>
      <c r="K68" s="196"/>
      <c r="L68" s="196"/>
      <c r="M68" s="196"/>
      <c r="N68" s="196"/>
      <c r="O68" s="196"/>
      <c r="P68" s="196"/>
      <c r="Q68" s="196"/>
      <c r="R68" s="196"/>
      <c r="S68" s="196"/>
    </row>
    <row r="69" customFormat="false" ht="15" hidden="false" customHeight="false" outlineLevel="0" collapsed="false">
      <c r="A69" s="196"/>
      <c r="B69" s="196"/>
      <c r="C69" s="196"/>
      <c r="D69" s="196"/>
      <c r="E69" s="196"/>
      <c r="F69" s="196"/>
      <c r="G69" s="196"/>
      <c r="H69" s="196"/>
      <c r="I69" s="196"/>
      <c r="K69" s="196"/>
      <c r="L69" s="196"/>
      <c r="M69" s="196"/>
      <c r="N69" s="196"/>
      <c r="O69" s="196"/>
      <c r="P69" s="196"/>
      <c r="Q69" s="196"/>
      <c r="R69" s="196"/>
      <c r="S69" s="196"/>
    </row>
    <row r="70" customFormat="false" ht="15" hidden="false" customHeight="false" outlineLevel="0" collapsed="false">
      <c r="A70" s="196"/>
      <c r="B70" s="196"/>
      <c r="C70" s="196"/>
      <c r="D70" s="196"/>
      <c r="E70" s="196"/>
      <c r="F70" s="196"/>
      <c r="G70" s="196"/>
      <c r="H70" s="196"/>
      <c r="I70" s="196"/>
      <c r="K70" s="196"/>
      <c r="L70" s="196"/>
      <c r="M70" s="196"/>
      <c r="N70" s="196"/>
      <c r="O70" s="196"/>
      <c r="P70" s="196"/>
      <c r="Q70" s="196"/>
      <c r="R70" s="196"/>
      <c r="S70" s="196"/>
    </row>
    <row r="71" customFormat="false" ht="15" hidden="false" customHeight="false" outlineLevel="0" collapsed="false">
      <c r="A71" s="196"/>
      <c r="B71" s="196"/>
      <c r="C71" s="196"/>
      <c r="D71" s="196"/>
      <c r="E71" s="196"/>
      <c r="F71" s="196"/>
      <c r="G71" s="196"/>
      <c r="H71" s="196"/>
      <c r="I71" s="196"/>
      <c r="K71" s="196"/>
      <c r="L71" s="196"/>
      <c r="M71" s="196"/>
      <c r="N71" s="196"/>
      <c r="O71" s="196"/>
      <c r="P71" s="196"/>
      <c r="Q71" s="196"/>
      <c r="R71" s="196"/>
      <c r="S71" s="196"/>
    </row>
    <row r="72" customFormat="false" ht="15" hidden="false" customHeight="false" outlineLevel="0" collapsed="false">
      <c r="A72" s="196"/>
      <c r="B72" s="196"/>
      <c r="C72" s="196"/>
      <c r="D72" s="196"/>
      <c r="E72" s="196"/>
      <c r="F72" s="196"/>
      <c r="G72" s="196"/>
      <c r="H72" s="196"/>
      <c r="I72" s="196"/>
      <c r="K72" s="196"/>
      <c r="L72" s="196"/>
      <c r="M72" s="196"/>
      <c r="N72" s="196"/>
      <c r="O72" s="196"/>
      <c r="P72" s="196"/>
      <c r="Q72" s="196"/>
      <c r="R72" s="196"/>
      <c r="S72" s="196"/>
    </row>
    <row r="73" customFormat="false" ht="15" hidden="false" customHeight="false" outlineLevel="0" collapsed="false">
      <c r="A73" s="196"/>
      <c r="B73" s="196"/>
      <c r="C73" s="196"/>
      <c r="D73" s="196"/>
      <c r="E73" s="196"/>
      <c r="F73" s="196"/>
      <c r="G73" s="196"/>
      <c r="H73" s="196"/>
      <c r="I73" s="196"/>
      <c r="K73" s="196"/>
      <c r="L73" s="196"/>
      <c r="M73" s="196"/>
      <c r="N73" s="196"/>
      <c r="O73" s="196"/>
      <c r="P73" s="196"/>
      <c r="Q73" s="196"/>
      <c r="R73" s="196"/>
      <c r="S73" s="196"/>
    </row>
    <row r="74" customFormat="false" ht="15" hidden="false" customHeight="false" outlineLevel="0" collapsed="false">
      <c r="A74" s="196"/>
      <c r="B74" s="196"/>
      <c r="C74" s="196"/>
      <c r="D74" s="196"/>
      <c r="E74" s="196"/>
      <c r="F74" s="196"/>
      <c r="G74" s="196"/>
      <c r="H74" s="196"/>
      <c r="I74" s="196"/>
      <c r="K74" s="196"/>
      <c r="L74" s="196"/>
      <c r="M74" s="196"/>
      <c r="N74" s="196"/>
      <c r="O74" s="196"/>
      <c r="P74" s="196"/>
      <c r="Q74" s="196"/>
      <c r="R74" s="196"/>
      <c r="S74" s="196"/>
    </row>
    <row r="75" customFormat="false" ht="15" hidden="false" customHeight="false" outlineLevel="0" collapsed="false">
      <c r="A75" s="196"/>
      <c r="B75" s="196"/>
      <c r="C75" s="196"/>
      <c r="D75" s="196"/>
      <c r="E75" s="196"/>
      <c r="F75" s="196"/>
      <c r="G75" s="196"/>
      <c r="H75" s="196"/>
      <c r="I75" s="196"/>
      <c r="K75" s="196"/>
      <c r="L75" s="196"/>
      <c r="M75" s="196"/>
      <c r="N75" s="196"/>
      <c r="O75" s="196"/>
      <c r="P75" s="196"/>
      <c r="Q75" s="196"/>
      <c r="R75" s="196"/>
      <c r="S75" s="196"/>
    </row>
    <row r="76" customFormat="false" ht="15" hidden="false" customHeight="false" outlineLevel="0" collapsed="false">
      <c r="A76" s="196"/>
      <c r="B76" s="196"/>
      <c r="C76" s="196"/>
      <c r="D76" s="196"/>
      <c r="E76" s="196"/>
      <c r="F76" s="196"/>
      <c r="G76" s="196"/>
      <c r="H76" s="196"/>
      <c r="I76" s="196"/>
      <c r="K76" s="196"/>
      <c r="L76" s="196"/>
      <c r="M76" s="196"/>
      <c r="N76" s="196"/>
      <c r="O76" s="196"/>
      <c r="P76" s="196"/>
      <c r="Q76" s="196"/>
      <c r="R76" s="196"/>
      <c r="S76" s="196"/>
    </row>
    <row r="77" customFormat="false" ht="15" hidden="false" customHeight="false" outlineLevel="0" collapsed="false">
      <c r="A77" s="196"/>
      <c r="B77" s="196"/>
      <c r="C77" s="196"/>
      <c r="D77" s="196"/>
      <c r="E77" s="196"/>
      <c r="F77" s="196"/>
      <c r="G77" s="196"/>
      <c r="H77" s="196"/>
      <c r="I77" s="196"/>
      <c r="K77" s="196"/>
      <c r="L77" s="196"/>
      <c r="M77" s="196"/>
      <c r="N77" s="196"/>
      <c r="O77" s="196"/>
      <c r="P77" s="196"/>
      <c r="Q77" s="196"/>
      <c r="R77" s="196"/>
      <c r="S77" s="196"/>
    </row>
    <row r="78" customFormat="false" ht="15" hidden="false" customHeight="false" outlineLevel="0" collapsed="false">
      <c r="A78" s="17"/>
      <c r="B78" s="16"/>
      <c r="C78" s="17"/>
      <c r="D78" s="17"/>
      <c r="E78" s="17"/>
      <c r="F78" s="17"/>
      <c r="G78" s="17"/>
      <c r="H78" s="23"/>
      <c r="I78" s="17"/>
      <c r="K78" s="17"/>
      <c r="L78" s="16"/>
      <c r="M78" s="17"/>
      <c r="N78" s="17"/>
      <c r="O78" s="17"/>
      <c r="P78" s="17"/>
      <c r="Q78" s="17"/>
      <c r="R78" s="23"/>
      <c r="S78" s="17"/>
    </row>
    <row r="79" customFormat="false" ht="15" hidden="false" customHeight="false" outlineLevel="0" collapsed="false">
      <c r="A79" s="17"/>
      <c r="B79" s="16"/>
      <c r="C79" s="17"/>
      <c r="D79" s="17"/>
      <c r="E79" s="17"/>
      <c r="F79" s="17"/>
      <c r="G79" s="17"/>
      <c r="H79" s="23"/>
      <c r="I79" s="17"/>
      <c r="K79" s="17"/>
      <c r="L79" s="16"/>
      <c r="M79" s="17"/>
      <c r="N79" s="17"/>
      <c r="O79" s="17"/>
      <c r="P79" s="17"/>
      <c r="Q79" s="17"/>
      <c r="R79" s="23"/>
      <c r="S79" s="17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21" t="s">
        <v>13</v>
      </c>
      <c r="G80" s="22" t="n">
        <f aca="false">SUM(G66:G79)</f>
        <v>180</v>
      </c>
      <c r="H80" s="17"/>
      <c r="I80" s="197" t="n">
        <f aca="false">SUM(I68:I79)</f>
        <v>170</v>
      </c>
      <c r="K80" s="17"/>
      <c r="L80" s="17"/>
      <c r="M80" s="17"/>
      <c r="N80" s="17"/>
      <c r="O80" s="17"/>
      <c r="P80" s="21" t="s">
        <v>13</v>
      </c>
      <c r="Q80" s="22" t="n">
        <f aca="false">SUM(Q66:Q79)</f>
        <v>0</v>
      </c>
      <c r="R80" s="17"/>
      <c r="S80" s="197" t="n">
        <f aca="false">SUM(S68:S79)</f>
        <v>0</v>
      </c>
    </row>
    <row r="81" customFormat="false" ht="15" hidden="false" customHeight="false" outlineLevel="0" collapsed="false">
      <c r="A81" s="17"/>
      <c r="B81" s="17"/>
      <c r="C81" s="17"/>
      <c r="D81" s="17"/>
      <c r="E81" s="17"/>
      <c r="F81" s="21" t="s">
        <v>16</v>
      </c>
      <c r="G81" s="21" t="n">
        <f aca="false">G80*0.99</f>
        <v>178.2</v>
      </c>
      <c r="H81" s="17"/>
      <c r="I81" s="17"/>
      <c r="K81" s="17"/>
      <c r="L81" s="17"/>
      <c r="M81" s="17"/>
      <c r="N81" s="17"/>
      <c r="O81" s="17"/>
      <c r="P81" s="21" t="s">
        <v>16</v>
      </c>
      <c r="Q81" s="21" t="n">
        <f aca="false">Q80*0.99</f>
        <v>0</v>
      </c>
      <c r="R81" s="17"/>
      <c r="S81" s="17"/>
    </row>
    <row r="82" customFormat="false" ht="15" hidden="false" customHeight="false" outlineLevel="0" collapsed="false">
      <c r="A82" s="17"/>
      <c r="B82" s="17"/>
      <c r="C82" s="17"/>
      <c r="D82" s="17"/>
      <c r="E82" s="128" t="s">
        <v>17</v>
      </c>
      <c r="F82" s="128"/>
      <c r="G82" s="128"/>
      <c r="H82" s="128"/>
      <c r="I82" s="108" t="n">
        <f aca="false">G81-I80</f>
        <v>8.19999999999999</v>
      </c>
      <c r="K82" s="17"/>
      <c r="L82" s="17"/>
      <c r="M82" s="17"/>
      <c r="N82" s="17"/>
      <c r="O82" s="128" t="s">
        <v>17</v>
      </c>
      <c r="P82" s="128"/>
      <c r="Q82" s="128"/>
      <c r="R82" s="128"/>
      <c r="S82" s="108" t="n">
        <f aca="false">Q81-S80</f>
        <v>0</v>
      </c>
    </row>
    <row r="83" customFormat="false" ht="15" hidden="false" customHeight="false" outlineLevel="0" collapsed="false">
      <c r="A83" s="17"/>
      <c r="B83" s="17"/>
      <c r="C83" s="17"/>
      <c r="D83" s="17"/>
      <c r="E83" s="17"/>
      <c r="F83" s="17"/>
      <c r="G83" s="23"/>
      <c r="H83" s="17"/>
      <c r="I83" s="17"/>
      <c r="K83" s="17"/>
      <c r="L83" s="17"/>
      <c r="M83" s="17"/>
      <c r="N83" s="17"/>
      <c r="O83" s="17"/>
      <c r="P83" s="17"/>
      <c r="Q83" s="23"/>
      <c r="R83" s="17"/>
      <c r="S83" s="17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23"/>
      <c r="H84" s="17"/>
      <c r="I84" s="17"/>
      <c r="K84" s="17"/>
      <c r="L84" s="17"/>
      <c r="M84" s="17"/>
      <c r="N84" s="17"/>
      <c r="O84" s="17"/>
      <c r="P84" s="17"/>
      <c r="Q84" s="23"/>
      <c r="R84" s="17"/>
      <c r="S84" s="17"/>
    </row>
    <row r="88" customFormat="false" ht="28.5" hidden="false" customHeight="false" outlineLevel="0" collapsed="false">
      <c r="C88" s="195" t="s">
        <v>97</v>
      </c>
      <c r="D88" s="195"/>
      <c r="E88" s="195"/>
      <c r="M88" s="195" t="s">
        <v>167</v>
      </c>
      <c r="N88" s="195"/>
      <c r="O88" s="195"/>
    </row>
    <row r="89" customFormat="false" ht="15" hidden="false" customHeight="false" outlineLevel="0" collapsed="false">
      <c r="A89" s="5" t="s">
        <v>228</v>
      </c>
      <c r="B89" s="5" t="s">
        <v>3</v>
      </c>
      <c r="C89" s="5" t="s">
        <v>360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361</v>
      </c>
      <c r="K89" s="5" t="s">
        <v>228</v>
      </c>
      <c r="L89" s="5" t="s">
        <v>3</v>
      </c>
      <c r="M89" s="5" t="s">
        <v>360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361</v>
      </c>
    </row>
    <row r="90" customFormat="false" ht="15" hidden="false" customHeight="false" outlineLevel="0" collapsed="false">
      <c r="A90" s="196"/>
      <c r="B90" s="196"/>
      <c r="C90" s="196"/>
      <c r="D90" s="196"/>
      <c r="E90" s="196"/>
      <c r="F90" s="196"/>
      <c r="G90" s="196"/>
      <c r="H90" s="196"/>
      <c r="I90" s="196"/>
      <c r="K90" s="196"/>
      <c r="L90" s="196"/>
      <c r="M90" s="196"/>
      <c r="N90" s="196"/>
      <c r="O90" s="196"/>
      <c r="P90" s="196"/>
      <c r="Q90" s="196"/>
      <c r="R90" s="196"/>
      <c r="S90" s="196"/>
    </row>
    <row r="91" customFormat="false" ht="15" hidden="false" customHeight="false" outlineLevel="0" collapsed="false">
      <c r="A91" s="196"/>
      <c r="B91" s="196"/>
      <c r="C91" s="196"/>
      <c r="D91" s="196"/>
      <c r="E91" s="196"/>
      <c r="F91" s="196"/>
      <c r="G91" s="196"/>
      <c r="H91" s="196"/>
      <c r="I91" s="196"/>
      <c r="K91" s="196"/>
      <c r="L91" s="196"/>
      <c r="M91" s="196"/>
      <c r="N91" s="196"/>
      <c r="O91" s="196"/>
      <c r="P91" s="196"/>
      <c r="Q91" s="196"/>
      <c r="R91" s="196"/>
      <c r="S91" s="196"/>
    </row>
    <row r="92" customFormat="false" ht="15" hidden="false" customHeight="false" outlineLevel="0" collapsed="false">
      <c r="A92" s="196"/>
      <c r="B92" s="196"/>
      <c r="C92" s="196"/>
      <c r="D92" s="196"/>
      <c r="E92" s="196"/>
      <c r="F92" s="196"/>
      <c r="G92" s="196"/>
      <c r="H92" s="196"/>
      <c r="I92" s="196"/>
      <c r="K92" s="196"/>
      <c r="L92" s="196"/>
      <c r="M92" s="196"/>
      <c r="N92" s="196"/>
      <c r="O92" s="196"/>
      <c r="P92" s="196"/>
      <c r="Q92" s="196"/>
      <c r="R92" s="196"/>
      <c r="S92" s="196"/>
    </row>
    <row r="93" customFormat="false" ht="15" hidden="false" customHeight="false" outlineLevel="0" collapsed="false">
      <c r="A93" s="196"/>
      <c r="B93" s="196"/>
      <c r="C93" s="196"/>
      <c r="D93" s="196"/>
      <c r="E93" s="196"/>
      <c r="F93" s="196"/>
      <c r="G93" s="196"/>
      <c r="H93" s="196"/>
      <c r="I93" s="196"/>
      <c r="K93" s="196"/>
      <c r="L93" s="196"/>
      <c r="M93" s="196"/>
      <c r="N93" s="196"/>
      <c r="O93" s="196"/>
      <c r="P93" s="196"/>
      <c r="Q93" s="196"/>
      <c r="R93" s="196"/>
      <c r="S93" s="196"/>
    </row>
    <row r="94" customFormat="false" ht="15" hidden="false" customHeight="false" outlineLevel="0" collapsed="false">
      <c r="A94" s="196"/>
      <c r="B94" s="196"/>
      <c r="C94" s="196"/>
      <c r="D94" s="196"/>
      <c r="E94" s="196"/>
      <c r="F94" s="196"/>
      <c r="G94" s="196"/>
      <c r="H94" s="196"/>
      <c r="I94" s="196"/>
      <c r="K94" s="196"/>
      <c r="L94" s="196"/>
      <c r="M94" s="196"/>
      <c r="N94" s="196"/>
      <c r="O94" s="196"/>
      <c r="P94" s="196"/>
      <c r="Q94" s="196"/>
      <c r="R94" s="196"/>
      <c r="S94" s="196"/>
    </row>
    <row r="95" customFormat="false" ht="15" hidden="false" customHeight="false" outlineLevel="0" collapsed="false">
      <c r="A95" s="196"/>
      <c r="B95" s="196"/>
      <c r="C95" s="196"/>
      <c r="D95" s="196"/>
      <c r="E95" s="196"/>
      <c r="F95" s="196"/>
      <c r="G95" s="196"/>
      <c r="H95" s="196"/>
      <c r="I95" s="196"/>
      <c r="K95" s="196"/>
      <c r="L95" s="196"/>
      <c r="M95" s="196"/>
      <c r="N95" s="196"/>
      <c r="O95" s="196"/>
      <c r="P95" s="196"/>
      <c r="Q95" s="196"/>
      <c r="R95" s="196"/>
      <c r="S95" s="196"/>
    </row>
    <row r="96" customFormat="false" ht="15" hidden="false" customHeight="false" outlineLevel="0" collapsed="false">
      <c r="A96" s="196"/>
      <c r="B96" s="196"/>
      <c r="C96" s="196"/>
      <c r="D96" s="196"/>
      <c r="E96" s="196"/>
      <c r="F96" s="196"/>
      <c r="G96" s="196"/>
      <c r="H96" s="196"/>
      <c r="I96" s="196"/>
      <c r="K96" s="196"/>
      <c r="L96" s="196"/>
      <c r="M96" s="196"/>
      <c r="N96" s="196"/>
      <c r="O96" s="196"/>
      <c r="P96" s="196"/>
      <c r="Q96" s="196"/>
      <c r="R96" s="196"/>
      <c r="S96" s="196"/>
    </row>
    <row r="97" customFormat="false" ht="15" hidden="false" customHeight="false" outlineLevel="0" collapsed="false">
      <c r="A97" s="196"/>
      <c r="B97" s="196"/>
      <c r="C97" s="196"/>
      <c r="D97" s="196"/>
      <c r="E97" s="196"/>
      <c r="F97" s="196"/>
      <c r="G97" s="196"/>
      <c r="H97" s="196"/>
      <c r="I97" s="196"/>
      <c r="K97" s="196"/>
      <c r="L97" s="196"/>
      <c r="M97" s="196"/>
      <c r="N97" s="196"/>
      <c r="O97" s="196"/>
      <c r="P97" s="196"/>
      <c r="Q97" s="196"/>
      <c r="R97" s="196"/>
      <c r="S97" s="196"/>
    </row>
    <row r="98" customFormat="false" ht="15" hidden="false" customHeight="false" outlineLevel="0" collapsed="false">
      <c r="A98" s="196"/>
      <c r="B98" s="196"/>
      <c r="C98" s="196"/>
      <c r="D98" s="196"/>
      <c r="E98" s="196"/>
      <c r="F98" s="196"/>
      <c r="G98" s="196"/>
      <c r="H98" s="196"/>
      <c r="I98" s="196"/>
      <c r="K98" s="196"/>
      <c r="L98" s="196"/>
      <c r="M98" s="196"/>
      <c r="N98" s="196"/>
      <c r="O98" s="196"/>
      <c r="P98" s="196"/>
      <c r="Q98" s="196"/>
      <c r="R98" s="196"/>
      <c r="S98" s="196"/>
    </row>
    <row r="99" customFormat="false" ht="15" hidden="false" customHeight="false" outlineLevel="0" collapsed="false">
      <c r="A99" s="196"/>
      <c r="B99" s="196"/>
      <c r="C99" s="196"/>
      <c r="D99" s="196"/>
      <c r="E99" s="196"/>
      <c r="F99" s="196"/>
      <c r="G99" s="196"/>
      <c r="H99" s="196"/>
      <c r="I99" s="196"/>
      <c r="K99" s="196"/>
      <c r="L99" s="196"/>
      <c r="M99" s="196"/>
      <c r="N99" s="196"/>
      <c r="O99" s="196"/>
      <c r="P99" s="196"/>
      <c r="Q99" s="196"/>
      <c r="R99" s="196"/>
      <c r="S99" s="196"/>
    </row>
    <row r="100" customFormat="false" ht="15" hidden="false" customHeight="false" outlineLevel="0" collapsed="false">
      <c r="A100" s="17"/>
      <c r="B100" s="16"/>
      <c r="C100" s="17"/>
      <c r="D100" s="17"/>
      <c r="E100" s="17"/>
      <c r="F100" s="17"/>
      <c r="G100" s="17"/>
      <c r="H100" s="23"/>
      <c r="I100" s="17"/>
      <c r="K100" s="17"/>
      <c r="L100" s="16"/>
      <c r="M100" s="17"/>
      <c r="N100" s="17"/>
      <c r="O100" s="17"/>
      <c r="P100" s="17"/>
      <c r="Q100" s="17"/>
      <c r="R100" s="23"/>
      <c r="S100" s="17"/>
    </row>
    <row r="101" customFormat="false" ht="15" hidden="false" customHeight="false" outlineLevel="0" collapsed="false">
      <c r="A101" s="17"/>
      <c r="B101" s="16"/>
      <c r="C101" s="17"/>
      <c r="D101" s="17"/>
      <c r="E101" s="17"/>
      <c r="F101" s="17"/>
      <c r="G101" s="17"/>
      <c r="H101" s="23"/>
      <c r="I101" s="17"/>
      <c r="K101" s="17"/>
      <c r="L101" s="16"/>
      <c r="M101" s="17"/>
      <c r="N101" s="17"/>
      <c r="O101" s="17"/>
      <c r="P101" s="17"/>
      <c r="Q101" s="17"/>
      <c r="R101" s="23"/>
      <c r="S101" s="17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SUM(G88:G101)</f>
        <v>0</v>
      </c>
      <c r="H102" s="17"/>
      <c r="I102" s="197" t="n">
        <f aca="false">SUM(I90:I101)</f>
        <v>0</v>
      </c>
      <c r="K102" s="17"/>
      <c r="L102" s="17"/>
      <c r="M102" s="17"/>
      <c r="N102" s="17"/>
      <c r="O102" s="17"/>
      <c r="P102" s="21" t="s">
        <v>13</v>
      </c>
      <c r="Q102" s="22" t="n">
        <f aca="false">SUM(Q88:Q101)</f>
        <v>0</v>
      </c>
      <c r="R102" s="17"/>
      <c r="S102" s="197" t="n">
        <f aca="false">SUM(S90:S101)</f>
        <v>0</v>
      </c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K103" s="17"/>
      <c r="L103" s="17"/>
      <c r="M103" s="17"/>
      <c r="N103" s="17"/>
      <c r="O103" s="17"/>
      <c r="P103" s="21" t="s">
        <v>16</v>
      </c>
      <c r="Q103" s="21" t="n">
        <f aca="false">Q102*0.99</f>
        <v>0</v>
      </c>
      <c r="R103" s="17"/>
      <c r="S103" s="17"/>
    </row>
    <row r="104" customFormat="false" ht="15" hidden="false" customHeight="false" outlineLevel="0" collapsed="false">
      <c r="A104" s="17"/>
      <c r="B104" s="17"/>
      <c r="C104" s="17"/>
      <c r="D104" s="17"/>
      <c r="E104" s="128" t="s">
        <v>17</v>
      </c>
      <c r="F104" s="128"/>
      <c r="G104" s="128"/>
      <c r="H104" s="128"/>
      <c r="I104" s="108" t="n">
        <f aca="false">G103-I102</f>
        <v>0</v>
      </c>
      <c r="K104" s="17"/>
      <c r="L104" s="17"/>
      <c r="M104" s="17"/>
      <c r="N104" s="17"/>
      <c r="O104" s="128" t="s">
        <v>17</v>
      </c>
      <c r="P104" s="128"/>
      <c r="Q104" s="128"/>
      <c r="R104" s="128"/>
      <c r="S104" s="108" t="n">
        <f aca="false">Q103-S102</f>
        <v>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3"/>
      <c r="H105" s="17"/>
      <c r="I105" s="17"/>
      <c r="K105" s="17"/>
      <c r="L105" s="17"/>
      <c r="M105" s="17"/>
      <c r="N105" s="17"/>
      <c r="O105" s="17"/>
      <c r="P105" s="17"/>
      <c r="Q105" s="23"/>
      <c r="R105" s="17"/>
      <c r="S105" s="17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3"/>
      <c r="H106" s="17"/>
      <c r="I106" s="17"/>
      <c r="K106" s="17"/>
      <c r="L106" s="17"/>
      <c r="M106" s="17"/>
      <c r="N106" s="17"/>
      <c r="O106" s="17"/>
      <c r="P106" s="17"/>
      <c r="Q106" s="23"/>
      <c r="R106" s="17"/>
      <c r="S106" s="17"/>
    </row>
    <row r="109" customFormat="false" ht="28.5" hidden="false" customHeight="false" outlineLevel="0" collapsed="false">
      <c r="C109" s="195" t="s">
        <v>102</v>
      </c>
      <c r="D109" s="195"/>
      <c r="E109" s="195"/>
      <c r="M109" s="195" t="s">
        <v>203</v>
      </c>
      <c r="N109" s="195"/>
      <c r="O109" s="195"/>
    </row>
    <row r="110" customFormat="false" ht="15" hidden="false" customHeight="false" outlineLevel="0" collapsed="false">
      <c r="A110" s="5" t="s">
        <v>228</v>
      </c>
      <c r="B110" s="5" t="s">
        <v>3</v>
      </c>
      <c r="C110" s="5" t="s">
        <v>360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361</v>
      </c>
      <c r="K110" s="5" t="s">
        <v>228</v>
      </c>
      <c r="L110" s="5" t="s">
        <v>3</v>
      </c>
      <c r="M110" s="5" t="s">
        <v>360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361</v>
      </c>
    </row>
    <row r="111" customFormat="false" ht="15" hidden="false" customHeight="false" outlineLevel="0" collapsed="false">
      <c r="A111" s="196"/>
      <c r="B111" s="196"/>
      <c r="C111" s="196"/>
      <c r="D111" s="196"/>
      <c r="E111" s="196"/>
      <c r="F111" s="196"/>
      <c r="G111" s="196"/>
      <c r="H111" s="196"/>
      <c r="I111" s="196"/>
      <c r="K111" s="198" t="n">
        <v>45266</v>
      </c>
      <c r="L111" s="196" t="s">
        <v>144</v>
      </c>
      <c r="M111" s="196" t="s">
        <v>24</v>
      </c>
      <c r="N111" s="196" t="s">
        <v>369</v>
      </c>
      <c r="O111" s="196" t="s">
        <v>91</v>
      </c>
      <c r="P111" s="196" t="n">
        <v>3021</v>
      </c>
      <c r="Q111" s="196" t="n">
        <v>180</v>
      </c>
      <c r="R111" s="196" t="n">
        <v>813</v>
      </c>
      <c r="S111" s="196" t="n">
        <v>170</v>
      </c>
    </row>
    <row r="112" customFormat="false" ht="15" hidden="false" customHeight="false" outlineLevel="0" collapsed="false">
      <c r="A112" s="196"/>
      <c r="B112" s="196"/>
      <c r="C112" s="196"/>
      <c r="D112" s="196"/>
      <c r="E112" s="196"/>
      <c r="F112" s="196"/>
      <c r="G112" s="196"/>
      <c r="H112" s="196"/>
      <c r="I112" s="196"/>
      <c r="K112" s="196"/>
      <c r="L112" s="196"/>
      <c r="M112" s="196"/>
      <c r="N112" s="196"/>
      <c r="O112" s="196"/>
      <c r="P112" s="196"/>
      <c r="Q112" s="196"/>
      <c r="R112" s="196"/>
      <c r="S112" s="196"/>
    </row>
    <row r="113" customFormat="false" ht="15" hidden="false" customHeight="false" outlineLevel="0" collapsed="false">
      <c r="A113" s="196"/>
      <c r="B113" s="196"/>
      <c r="C113" s="196"/>
      <c r="D113" s="196"/>
      <c r="E113" s="196"/>
      <c r="F113" s="196"/>
      <c r="G113" s="196"/>
      <c r="H113" s="196"/>
      <c r="I113" s="196"/>
      <c r="K113" s="196"/>
      <c r="L113" s="196"/>
      <c r="M113" s="196"/>
      <c r="N113" s="196"/>
      <c r="O113" s="196"/>
      <c r="P113" s="196"/>
      <c r="Q113" s="196"/>
      <c r="R113" s="196"/>
      <c r="S113" s="196"/>
    </row>
    <row r="114" customFormat="false" ht="15" hidden="false" customHeight="false" outlineLevel="0" collapsed="false">
      <c r="A114" s="196"/>
      <c r="B114" s="196"/>
      <c r="C114" s="196"/>
      <c r="D114" s="196"/>
      <c r="E114" s="196"/>
      <c r="F114" s="196"/>
      <c r="G114" s="196"/>
      <c r="H114" s="196"/>
      <c r="I114" s="196"/>
      <c r="K114" s="196"/>
      <c r="L114" s="196"/>
      <c r="M114" s="196"/>
      <c r="N114" s="196"/>
      <c r="O114" s="196"/>
      <c r="P114" s="196"/>
      <c r="Q114" s="196"/>
      <c r="R114" s="196"/>
      <c r="S114" s="196"/>
    </row>
    <row r="115" customFormat="false" ht="15" hidden="false" customHeight="false" outlineLevel="0" collapsed="false">
      <c r="A115" s="196"/>
      <c r="B115" s="196"/>
      <c r="C115" s="196"/>
      <c r="D115" s="196"/>
      <c r="E115" s="196"/>
      <c r="F115" s="196"/>
      <c r="G115" s="196"/>
      <c r="H115" s="196"/>
      <c r="I115" s="196"/>
      <c r="K115" s="196"/>
      <c r="L115" s="196"/>
      <c r="M115" s="196"/>
      <c r="N115" s="196"/>
      <c r="O115" s="196"/>
      <c r="P115" s="196"/>
      <c r="Q115" s="196"/>
      <c r="R115" s="196"/>
      <c r="S115" s="196"/>
    </row>
    <row r="116" customFormat="false" ht="15" hidden="false" customHeight="false" outlineLevel="0" collapsed="false">
      <c r="A116" s="196"/>
      <c r="B116" s="196"/>
      <c r="C116" s="196"/>
      <c r="D116" s="196"/>
      <c r="E116" s="196"/>
      <c r="F116" s="196"/>
      <c r="G116" s="196"/>
      <c r="H116" s="196"/>
      <c r="I116" s="196"/>
      <c r="K116" s="196"/>
      <c r="L116" s="196"/>
      <c r="M116" s="196"/>
      <c r="N116" s="196"/>
      <c r="O116" s="196"/>
      <c r="P116" s="196"/>
      <c r="Q116" s="196"/>
      <c r="R116" s="196"/>
      <c r="S116" s="196"/>
    </row>
    <row r="117" customFormat="false" ht="15" hidden="false" customHeight="false" outlineLevel="0" collapsed="false">
      <c r="A117" s="196"/>
      <c r="B117" s="196"/>
      <c r="C117" s="196"/>
      <c r="D117" s="196"/>
      <c r="E117" s="196"/>
      <c r="F117" s="196"/>
      <c r="G117" s="196"/>
      <c r="H117" s="196"/>
      <c r="I117" s="196"/>
      <c r="K117" s="196"/>
      <c r="L117" s="196"/>
      <c r="M117" s="196"/>
      <c r="N117" s="196"/>
      <c r="O117" s="196"/>
      <c r="P117" s="196"/>
      <c r="Q117" s="196"/>
      <c r="R117" s="196"/>
      <c r="S117" s="196"/>
    </row>
    <row r="118" customFormat="false" ht="15" hidden="false" customHeight="false" outlineLevel="0" collapsed="false">
      <c r="A118" s="196"/>
      <c r="B118" s="196"/>
      <c r="C118" s="196"/>
      <c r="D118" s="196"/>
      <c r="E118" s="196"/>
      <c r="F118" s="196"/>
      <c r="G118" s="196"/>
      <c r="H118" s="196"/>
      <c r="I118" s="196"/>
      <c r="K118" s="196"/>
      <c r="L118" s="196"/>
      <c r="M118" s="196"/>
      <c r="N118" s="196"/>
      <c r="O118" s="196"/>
      <c r="P118" s="196"/>
      <c r="Q118" s="196"/>
      <c r="R118" s="196"/>
      <c r="S118" s="196"/>
    </row>
    <row r="119" customFormat="false" ht="15" hidden="false" customHeight="false" outlineLevel="0" collapsed="false">
      <c r="A119" s="196"/>
      <c r="B119" s="196"/>
      <c r="C119" s="196"/>
      <c r="D119" s="196"/>
      <c r="E119" s="196"/>
      <c r="F119" s="196"/>
      <c r="G119" s="196"/>
      <c r="H119" s="196"/>
      <c r="I119" s="196"/>
      <c r="K119" s="196"/>
      <c r="L119" s="196"/>
      <c r="M119" s="196"/>
      <c r="N119" s="196"/>
      <c r="O119" s="196"/>
      <c r="P119" s="196"/>
      <c r="Q119" s="196"/>
      <c r="R119" s="196"/>
      <c r="S119" s="196"/>
    </row>
    <row r="120" customFormat="false" ht="15" hidden="false" customHeight="false" outlineLevel="0" collapsed="false">
      <c r="A120" s="196"/>
      <c r="B120" s="196"/>
      <c r="C120" s="196"/>
      <c r="D120" s="196"/>
      <c r="E120" s="196"/>
      <c r="F120" s="196"/>
      <c r="G120" s="196"/>
      <c r="H120" s="196"/>
      <c r="I120" s="196"/>
      <c r="K120" s="196"/>
      <c r="L120" s="196"/>
      <c r="M120" s="196"/>
      <c r="N120" s="196"/>
      <c r="O120" s="196"/>
      <c r="P120" s="196"/>
      <c r="Q120" s="196"/>
      <c r="R120" s="196"/>
      <c r="S120" s="196"/>
    </row>
    <row r="121" customFormat="false" ht="15" hidden="false" customHeight="false" outlineLevel="0" collapsed="false">
      <c r="A121" s="17"/>
      <c r="B121" s="16"/>
      <c r="C121" s="17"/>
      <c r="D121" s="17"/>
      <c r="E121" s="17"/>
      <c r="F121" s="17"/>
      <c r="G121" s="17"/>
      <c r="H121" s="23"/>
      <c r="I121" s="17"/>
      <c r="K121" s="17"/>
      <c r="L121" s="16"/>
      <c r="M121" s="17"/>
      <c r="N121" s="17"/>
      <c r="O121" s="17"/>
      <c r="P121" s="17"/>
      <c r="Q121" s="17"/>
      <c r="R121" s="23"/>
      <c r="S121" s="17"/>
    </row>
    <row r="122" customFormat="false" ht="15" hidden="false" customHeight="false" outlineLevel="0" collapsed="false">
      <c r="A122" s="17"/>
      <c r="B122" s="16"/>
      <c r="C122" s="17"/>
      <c r="D122" s="17"/>
      <c r="E122" s="17"/>
      <c r="F122" s="17"/>
      <c r="G122" s="17"/>
      <c r="H122" s="23"/>
      <c r="I122" s="17"/>
      <c r="K122" s="17"/>
      <c r="L122" s="16"/>
      <c r="M122" s="17"/>
      <c r="N122" s="17"/>
      <c r="O122" s="17"/>
      <c r="P122" s="17"/>
      <c r="Q122" s="17"/>
      <c r="R122" s="23"/>
      <c r="S122" s="17"/>
    </row>
    <row r="123" customFormat="false" ht="15" hidden="false" customHeight="false" outlineLevel="0" collapsed="false">
      <c r="A123" s="17"/>
      <c r="B123" s="17"/>
      <c r="C123" s="17"/>
      <c r="D123" s="17"/>
      <c r="E123" s="17"/>
      <c r="F123" s="21" t="s">
        <v>13</v>
      </c>
      <c r="G123" s="22" t="n">
        <f aca="false">SUM(G109:G122)</f>
        <v>0</v>
      </c>
      <c r="H123" s="17"/>
      <c r="I123" s="197" t="n">
        <f aca="false">SUM(I111:I122)</f>
        <v>0</v>
      </c>
      <c r="K123" s="17"/>
      <c r="L123" s="17"/>
      <c r="M123" s="17"/>
      <c r="N123" s="17"/>
      <c r="O123" s="17"/>
      <c r="P123" s="21" t="s">
        <v>13</v>
      </c>
      <c r="Q123" s="22" t="n">
        <f aca="false">SUM(Q109:Q122)</f>
        <v>180</v>
      </c>
      <c r="R123" s="17"/>
      <c r="S123" s="197" t="n">
        <f aca="false">SUM(S111:S122)</f>
        <v>170</v>
      </c>
    </row>
    <row r="124" customFormat="false" ht="15" hidden="false" customHeight="false" outlineLevel="0" collapsed="false">
      <c r="A124" s="17"/>
      <c r="B124" s="17"/>
      <c r="C124" s="17"/>
      <c r="D124" s="17"/>
      <c r="E124" s="17"/>
      <c r="F124" s="21" t="s">
        <v>16</v>
      </c>
      <c r="G124" s="21" t="n">
        <f aca="false">G123*0.99</f>
        <v>0</v>
      </c>
      <c r="H124" s="17"/>
      <c r="I124" s="17"/>
      <c r="K124" s="17"/>
      <c r="L124" s="17"/>
      <c r="M124" s="17"/>
      <c r="N124" s="17"/>
      <c r="O124" s="17"/>
      <c r="P124" s="21" t="s">
        <v>16</v>
      </c>
      <c r="Q124" s="21" t="n">
        <f aca="false">Q123*0.99</f>
        <v>178.2</v>
      </c>
      <c r="R124" s="17"/>
      <c r="S124" s="17"/>
    </row>
    <row r="125" customFormat="false" ht="15" hidden="false" customHeight="false" outlineLevel="0" collapsed="false">
      <c r="A125" s="17"/>
      <c r="B125" s="17"/>
      <c r="C125" s="17"/>
      <c r="D125" s="17"/>
      <c r="E125" s="128" t="s">
        <v>17</v>
      </c>
      <c r="F125" s="128"/>
      <c r="G125" s="128"/>
      <c r="H125" s="128"/>
      <c r="I125" s="108" t="n">
        <f aca="false">G124-I123</f>
        <v>0</v>
      </c>
      <c r="K125" s="17"/>
      <c r="L125" s="17"/>
      <c r="M125" s="17"/>
      <c r="N125" s="17"/>
      <c r="O125" s="128" t="s">
        <v>17</v>
      </c>
      <c r="P125" s="128"/>
      <c r="Q125" s="128"/>
      <c r="R125" s="128"/>
      <c r="S125" s="108" t="n">
        <f aca="false">Q124-S123</f>
        <v>8.19999999999999</v>
      </c>
    </row>
    <row r="126" customFormat="false" ht="15" hidden="false" customHeight="false" outlineLevel="0" collapsed="false">
      <c r="A126" s="17"/>
      <c r="B126" s="17"/>
      <c r="C126" s="17"/>
      <c r="D126" s="17"/>
      <c r="E126" s="17"/>
      <c r="F126" s="17"/>
      <c r="G126" s="23"/>
      <c r="H126" s="17"/>
      <c r="I126" s="17"/>
      <c r="K126" s="17"/>
      <c r="L126" s="17"/>
      <c r="M126" s="17"/>
      <c r="N126" s="17"/>
      <c r="O126" s="17"/>
      <c r="P126" s="17"/>
      <c r="Q126" s="23"/>
      <c r="R126" s="17"/>
      <c r="S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F127" s="17"/>
      <c r="G127" s="23"/>
      <c r="H127" s="17"/>
      <c r="I127" s="17"/>
      <c r="K127" s="17"/>
      <c r="L127" s="17"/>
      <c r="M127" s="17"/>
      <c r="N127" s="17"/>
      <c r="O127" s="17"/>
      <c r="P127" s="17"/>
      <c r="Q127" s="23"/>
      <c r="R127" s="17"/>
      <c r="S127" s="17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6" activeCellId="0" sqref="A96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290</v>
      </c>
      <c r="G2" s="5" t="s">
        <v>8</v>
      </c>
      <c r="H2" s="5"/>
      <c r="I2" s="5" t="s">
        <v>11</v>
      </c>
      <c r="J2" s="5" t="s">
        <v>361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290</v>
      </c>
      <c r="R2" s="5" t="s">
        <v>8</v>
      </c>
      <c r="S2" s="5"/>
      <c r="T2" s="5" t="s">
        <v>11</v>
      </c>
      <c r="U2" s="5" t="s">
        <v>361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17"/>
      <c r="H3" s="17"/>
      <c r="I3" s="199"/>
      <c r="J3" s="17"/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17"/>
      <c r="H4" s="17"/>
      <c r="I4" s="200"/>
      <c r="J4" s="17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17"/>
      <c r="H5" s="17"/>
      <c r="I5" s="200"/>
      <c r="J5" s="17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7"/>
      <c r="H6" s="17"/>
      <c r="I6" s="200"/>
      <c r="J6" s="17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7"/>
      <c r="H7" s="17"/>
      <c r="I7" s="200"/>
      <c r="J7" s="17"/>
      <c r="K7" s="31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7"/>
      <c r="H8" s="17"/>
      <c r="I8" s="200"/>
      <c r="J8" s="17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.7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K9" s="201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2" t="s">
        <v>13</v>
      </c>
      <c r="G13" s="22" t="n">
        <f aca="false">SUM(G3:G12)</f>
        <v>0</v>
      </c>
      <c r="H13" s="22"/>
      <c r="I13" s="202"/>
      <c r="J13" s="22" t="n">
        <f aca="false">SUM(J3:J12)</f>
        <v>0</v>
      </c>
      <c r="L13" s="16"/>
      <c r="M13" s="17"/>
      <c r="N13" s="17"/>
      <c r="O13" s="17"/>
      <c r="P13" s="17"/>
      <c r="Q13" s="22" t="s">
        <v>13</v>
      </c>
      <c r="R13" s="22" t="n">
        <f aca="false">SUM(R3:R12)</f>
        <v>0</v>
      </c>
      <c r="S13" s="22"/>
      <c r="T13" s="202"/>
      <c r="U13" s="22" t="n">
        <f aca="false">SUM(U3:U12)</f>
        <v>0</v>
      </c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2" t="s">
        <v>16</v>
      </c>
      <c r="G14" s="22" t="n">
        <f aca="false">G13*0.99</f>
        <v>0</v>
      </c>
      <c r="H14" s="22"/>
      <c r="I14" s="202"/>
      <c r="J14" s="19"/>
      <c r="L14" s="16"/>
      <c r="M14" s="17"/>
      <c r="N14" s="17"/>
      <c r="O14" s="17"/>
      <c r="P14" s="17"/>
      <c r="Q14" s="22" t="s">
        <v>16</v>
      </c>
      <c r="R14" s="22" t="n">
        <f aca="false">R13*0.99</f>
        <v>0</v>
      </c>
      <c r="S14" s="22"/>
      <c r="T14" s="202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6" t="s">
        <v>17</v>
      </c>
      <c r="G15" s="26"/>
      <c r="H15" s="26"/>
      <c r="I15" s="26"/>
      <c r="J15" s="108" t="n">
        <f aca="false">G14-J13</f>
        <v>0</v>
      </c>
      <c r="L15" s="16"/>
      <c r="M15" s="17"/>
      <c r="N15" s="17"/>
      <c r="O15" s="17"/>
      <c r="P15" s="17"/>
      <c r="Q15" s="26" t="s">
        <v>17</v>
      </c>
      <c r="R15" s="26"/>
      <c r="S15" s="26"/>
      <c r="T15" s="26"/>
      <c r="U15" s="108" t="n">
        <f aca="false">R14-U13</f>
        <v>0</v>
      </c>
    </row>
    <row r="16" customFormat="false" ht="15" hidden="false" customHeight="false" outlineLevel="0" collapsed="false">
      <c r="F16" s="35"/>
      <c r="G16" s="35"/>
      <c r="H16" s="35"/>
      <c r="I16" s="35"/>
      <c r="J16" s="35"/>
      <c r="Q16" s="35"/>
      <c r="R16" s="35"/>
      <c r="S16" s="35"/>
      <c r="T16" s="35"/>
      <c r="U16" s="35"/>
    </row>
    <row r="20" customFormat="false" ht="26.25" hidden="false" customHeight="false" outlineLevel="0" collapsed="false">
      <c r="C20" s="125" t="s">
        <v>18</v>
      </c>
      <c r="D20" s="125"/>
      <c r="E20" s="125"/>
      <c r="N20" s="125" t="s">
        <v>19</v>
      </c>
      <c r="O20" s="125"/>
      <c r="P20" s="125"/>
    </row>
    <row r="21" customFormat="false" ht="15" hidden="false" customHeight="false" outlineLevel="0" collapsed="false">
      <c r="A21" s="5" t="s">
        <v>228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290</v>
      </c>
      <c r="G21" s="5" t="s">
        <v>8</v>
      </c>
      <c r="H21" s="5"/>
      <c r="I21" s="5" t="s">
        <v>248</v>
      </c>
      <c r="J21" s="5" t="s">
        <v>361</v>
      </c>
      <c r="L21" s="5" t="s">
        <v>228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290</v>
      </c>
      <c r="R21" s="5" t="s">
        <v>8</v>
      </c>
      <c r="S21" s="5"/>
      <c r="T21" s="5" t="s">
        <v>317</v>
      </c>
      <c r="U21" s="5" t="s">
        <v>361</v>
      </c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17"/>
      <c r="H22" s="17"/>
      <c r="I22" s="200"/>
      <c r="J22" s="17"/>
      <c r="L22" s="16"/>
      <c r="M22" s="17"/>
      <c r="N22" s="17"/>
      <c r="O22" s="17"/>
      <c r="P22" s="17"/>
      <c r="Q22" s="17"/>
      <c r="R22" s="17"/>
      <c r="S22" s="17"/>
      <c r="T22" s="200"/>
      <c r="U22" s="17"/>
      <c r="W22" s="30"/>
      <c r="X22" s="30"/>
      <c r="Y22" s="30"/>
      <c r="Z22" s="30"/>
      <c r="AA22" s="30"/>
      <c r="AB22" s="30"/>
      <c r="AC22" s="30"/>
      <c r="AD22" s="30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17"/>
      <c r="H23" s="17"/>
      <c r="I23" s="200"/>
      <c r="J23" s="17"/>
      <c r="L23" s="16"/>
      <c r="M23" s="17"/>
      <c r="N23" s="17"/>
      <c r="O23" s="17"/>
      <c r="P23" s="17"/>
      <c r="Q23" s="17"/>
      <c r="R23" s="17"/>
      <c r="S23" s="17"/>
      <c r="T23" s="200"/>
      <c r="U23" s="17"/>
      <c r="W23" s="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17"/>
      <c r="H24" s="17"/>
      <c r="I24" s="200"/>
      <c r="J24" s="17"/>
      <c r="L24" s="16"/>
      <c r="M24" s="17"/>
      <c r="N24" s="17"/>
      <c r="O24" s="17"/>
      <c r="P24" s="17"/>
      <c r="Q24" s="17"/>
      <c r="R24" s="17"/>
      <c r="S24" s="17"/>
      <c r="T24" s="200"/>
      <c r="U24" s="17"/>
      <c r="W24" s="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7"/>
      <c r="G25" s="17"/>
      <c r="H25" s="17"/>
      <c r="I25" s="200"/>
      <c r="J25" s="17"/>
      <c r="L25" s="16"/>
      <c r="M25" s="17"/>
      <c r="N25" s="17"/>
      <c r="O25" s="17"/>
      <c r="P25" s="17"/>
      <c r="Q25" s="17"/>
      <c r="R25" s="17"/>
      <c r="S25" s="17"/>
      <c r="T25" s="200"/>
      <c r="U25" s="17"/>
      <c r="W25" s="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00"/>
      <c r="J26" s="17"/>
      <c r="K26" s="31"/>
      <c r="L26" s="16"/>
      <c r="M26" s="17"/>
      <c r="N26" s="17"/>
      <c r="O26" s="17"/>
      <c r="P26" s="17"/>
      <c r="Q26" s="17"/>
      <c r="R26" s="17"/>
      <c r="S26" s="17"/>
      <c r="T26" s="200"/>
      <c r="U26" s="17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16"/>
      <c r="M27" s="17"/>
      <c r="N27" s="17"/>
      <c r="O27" s="17"/>
      <c r="P27" s="17"/>
      <c r="Q27" s="17"/>
      <c r="R27" s="17"/>
      <c r="S27" s="17"/>
      <c r="T27" s="200"/>
      <c r="U27" s="17"/>
    </row>
    <row r="28" customFormat="false" ht="15.7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K28" s="201"/>
      <c r="L28" s="16"/>
      <c r="M28" s="17"/>
      <c r="N28" s="17"/>
      <c r="O28" s="17"/>
      <c r="P28" s="17"/>
      <c r="Q28" s="17"/>
      <c r="R28" s="17"/>
      <c r="S28" s="17"/>
      <c r="T28" s="200"/>
      <c r="U28" s="17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16"/>
      <c r="M29" s="17"/>
      <c r="N29" s="17"/>
      <c r="O29" s="17"/>
      <c r="P29" s="17"/>
      <c r="Q29" s="17"/>
      <c r="R29" s="17"/>
      <c r="S29" s="17"/>
      <c r="T29" s="200"/>
      <c r="U29" s="17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16"/>
      <c r="M30" s="17"/>
      <c r="N30" s="17"/>
      <c r="O30" s="17"/>
      <c r="P30" s="17"/>
      <c r="Q30" s="17"/>
      <c r="R30" s="17"/>
      <c r="S30" s="17"/>
      <c r="T30" s="200"/>
      <c r="U30" s="17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16"/>
      <c r="M31" s="17"/>
      <c r="N31" s="17"/>
      <c r="O31" s="17"/>
      <c r="P31" s="17"/>
      <c r="Q31" s="17"/>
      <c r="R31" s="17"/>
      <c r="S31" s="17"/>
      <c r="T31" s="200"/>
      <c r="U31" s="17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2" t="s">
        <v>13</v>
      </c>
      <c r="G32" s="22" t="n">
        <f aca="false">SUM(G22:G31)</f>
        <v>0</v>
      </c>
      <c r="H32" s="22"/>
      <c r="I32" s="202"/>
      <c r="J32" s="22" t="n">
        <f aca="false">SUM(J22:J31)</f>
        <v>0</v>
      </c>
      <c r="L32" s="16"/>
      <c r="M32" s="17"/>
      <c r="N32" s="17"/>
      <c r="O32" s="17"/>
      <c r="P32" s="17"/>
      <c r="Q32" s="22" t="s">
        <v>13</v>
      </c>
      <c r="R32" s="22" t="n">
        <f aca="false">SUM(R22:R31)</f>
        <v>0</v>
      </c>
      <c r="S32" s="22"/>
      <c r="T32" s="202"/>
      <c r="U32" s="22" t="n">
        <f aca="false">SUM(U22:U31)</f>
        <v>0</v>
      </c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2" t="s">
        <v>16</v>
      </c>
      <c r="G33" s="22" t="n">
        <f aca="false">G32*0.99</f>
        <v>0</v>
      </c>
      <c r="H33" s="22"/>
      <c r="I33" s="202"/>
      <c r="J33" s="19"/>
      <c r="L33" s="16"/>
      <c r="M33" s="17"/>
      <c r="N33" s="17"/>
      <c r="O33" s="17"/>
      <c r="P33" s="17"/>
      <c r="Q33" s="22" t="s">
        <v>16</v>
      </c>
      <c r="R33" s="22" t="n">
        <f aca="false">R32*0.99</f>
        <v>0</v>
      </c>
      <c r="S33" s="22"/>
      <c r="T33" s="202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6" t="s">
        <v>17</v>
      </c>
      <c r="G34" s="26"/>
      <c r="H34" s="26"/>
      <c r="I34" s="26"/>
      <c r="J34" s="108" t="n">
        <f aca="false">G33-J32</f>
        <v>0</v>
      </c>
      <c r="L34" s="16"/>
      <c r="M34" s="17"/>
      <c r="N34" s="17"/>
      <c r="O34" s="17"/>
      <c r="P34" s="17"/>
      <c r="Q34" s="26" t="s">
        <v>17</v>
      </c>
      <c r="R34" s="26"/>
      <c r="S34" s="26"/>
      <c r="T34" s="26"/>
      <c r="U34" s="108" t="n">
        <f aca="false">R33-U32</f>
        <v>0</v>
      </c>
    </row>
    <row r="38" customFormat="false" ht="26.25" hidden="false" customHeight="false" outlineLevel="0" collapsed="false">
      <c r="C38" s="125" t="s">
        <v>130</v>
      </c>
      <c r="D38" s="125"/>
      <c r="E38" s="125"/>
      <c r="N38" s="125" t="s">
        <v>21</v>
      </c>
      <c r="O38" s="125"/>
      <c r="P38" s="125"/>
    </row>
    <row r="39" customFormat="false" ht="15" hidden="false" customHeight="false" outlineLevel="0" collapsed="false">
      <c r="A39" s="5" t="s">
        <v>228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290</v>
      </c>
      <c r="G39" s="5" t="s">
        <v>8</v>
      </c>
      <c r="H39" s="5"/>
      <c r="I39" s="5" t="s">
        <v>11</v>
      </c>
      <c r="J39" s="5" t="s">
        <v>361</v>
      </c>
      <c r="L39" s="5" t="s">
        <v>228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290</v>
      </c>
      <c r="R39" s="5" t="s">
        <v>8</v>
      </c>
      <c r="S39" s="5"/>
      <c r="T39" s="5" t="s">
        <v>370</v>
      </c>
      <c r="U39" s="5" t="s">
        <v>361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7"/>
      <c r="H40" s="17"/>
      <c r="I40" s="17"/>
      <c r="J40" s="17"/>
      <c r="L40" s="16"/>
      <c r="M40" s="17"/>
      <c r="N40" s="17"/>
      <c r="O40" s="17"/>
      <c r="P40" s="17"/>
      <c r="Q40" s="17"/>
      <c r="R40" s="17"/>
      <c r="S40" s="17"/>
      <c r="T40" s="200"/>
      <c r="U40" s="17"/>
      <c r="W40" s="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200"/>
      <c r="J41" s="17"/>
      <c r="L41" s="16"/>
      <c r="M41" s="17"/>
      <c r="N41" s="17"/>
      <c r="O41" s="17"/>
      <c r="P41" s="17"/>
      <c r="Q41" s="17"/>
      <c r="R41" s="17"/>
      <c r="S41" s="17"/>
      <c r="T41" s="200"/>
      <c r="U41" s="17"/>
      <c r="W41" s="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200"/>
      <c r="J42" s="17"/>
      <c r="L42" s="16"/>
      <c r="M42" s="17"/>
      <c r="N42" s="17"/>
      <c r="O42" s="17"/>
      <c r="P42" s="17"/>
      <c r="Q42" s="17"/>
      <c r="R42" s="17"/>
      <c r="S42" s="17"/>
      <c r="T42" s="200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200"/>
      <c r="J43" s="17"/>
      <c r="L43" s="16"/>
      <c r="M43" s="17"/>
      <c r="N43" s="17"/>
      <c r="O43" s="17"/>
      <c r="P43" s="17"/>
      <c r="Q43" s="17"/>
      <c r="R43" s="17"/>
      <c r="S43" s="17"/>
      <c r="T43" s="200"/>
      <c r="U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7"/>
      <c r="H44" s="17"/>
      <c r="I44" s="200"/>
      <c r="J44" s="17"/>
      <c r="K44" s="31"/>
      <c r="L44" s="16"/>
      <c r="M44" s="17"/>
      <c r="N44" s="17"/>
      <c r="O44" s="17"/>
      <c r="P44" s="17"/>
      <c r="Q44" s="17"/>
      <c r="R44" s="17"/>
      <c r="S44" s="17"/>
      <c r="T44" s="200"/>
      <c r="U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7"/>
      <c r="H45" s="17"/>
      <c r="I45" s="200"/>
      <c r="J45" s="17"/>
      <c r="L45" s="16"/>
      <c r="M45" s="17"/>
      <c r="N45" s="17"/>
      <c r="O45" s="17"/>
      <c r="P45" s="17"/>
      <c r="Q45" s="17"/>
      <c r="R45" s="17"/>
      <c r="S45" s="17"/>
      <c r="T45" s="200"/>
      <c r="U45" s="17"/>
    </row>
    <row r="46" customFormat="false" ht="15.75" hidden="false" customHeight="false" outlineLevel="0" collapsed="false">
      <c r="A46" s="16"/>
      <c r="B46" s="17"/>
      <c r="C46" s="17"/>
      <c r="D46" s="17"/>
      <c r="E46" s="17"/>
      <c r="F46" s="17"/>
      <c r="G46" s="17"/>
      <c r="H46" s="17"/>
      <c r="I46" s="200"/>
      <c r="J46" s="17"/>
      <c r="K46" s="201"/>
      <c r="L46" s="16"/>
      <c r="M46" s="17"/>
      <c r="N46" s="17"/>
      <c r="O46" s="17"/>
      <c r="P46" s="17"/>
      <c r="Q46" s="17"/>
      <c r="R46" s="17"/>
      <c r="S46" s="17"/>
      <c r="T46" s="200"/>
      <c r="U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7"/>
      <c r="H47" s="17"/>
      <c r="I47" s="200"/>
      <c r="J47" s="17"/>
      <c r="L47" s="16"/>
      <c r="M47" s="17"/>
      <c r="N47" s="17"/>
      <c r="O47" s="17"/>
      <c r="P47" s="17"/>
      <c r="Q47" s="17"/>
      <c r="R47" s="17"/>
      <c r="S47" s="17"/>
      <c r="T47" s="200"/>
      <c r="U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7"/>
      <c r="H48" s="17"/>
      <c r="I48" s="200"/>
      <c r="J48" s="17"/>
      <c r="L48" s="16"/>
      <c r="M48" s="17"/>
      <c r="N48" s="17"/>
      <c r="O48" s="17"/>
      <c r="P48" s="17"/>
      <c r="Q48" s="17"/>
      <c r="R48" s="17"/>
      <c r="S48" s="17"/>
      <c r="T48" s="200"/>
      <c r="U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7"/>
      <c r="H49" s="17"/>
      <c r="I49" s="200"/>
      <c r="J49" s="17"/>
      <c r="L49" s="16"/>
      <c r="M49" s="17"/>
      <c r="N49" s="17"/>
      <c r="O49" s="17"/>
      <c r="P49" s="17"/>
      <c r="Q49" s="17"/>
      <c r="R49" s="17"/>
      <c r="S49" s="17"/>
      <c r="T49" s="200"/>
      <c r="U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2" t="s">
        <v>13</v>
      </c>
      <c r="G50" s="22" t="n">
        <f aca="false">SUM(G40:G49)</f>
        <v>0</v>
      </c>
      <c r="H50" s="22"/>
      <c r="I50" s="202"/>
      <c r="J50" s="22" t="n">
        <f aca="false">SUM(J40:J49)</f>
        <v>0</v>
      </c>
      <c r="L50" s="16"/>
      <c r="M50" s="17"/>
      <c r="N50" s="17"/>
      <c r="O50" s="17"/>
      <c r="P50" s="17"/>
      <c r="Q50" s="22" t="s">
        <v>13</v>
      </c>
      <c r="R50" s="22" t="n">
        <f aca="false">SUM(R40:R49)</f>
        <v>0</v>
      </c>
      <c r="S50" s="22"/>
      <c r="T50" s="202"/>
      <c r="U50" s="22" t="n">
        <f aca="false">SUM(U40:U49)</f>
        <v>0</v>
      </c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22" t="s">
        <v>16</v>
      </c>
      <c r="G51" s="22" t="n">
        <f aca="false">G50*0.99</f>
        <v>0</v>
      </c>
      <c r="H51" s="22"/>
      <c r="I51" s="202"/>
      <c r="J51" s="19"/>
      <c r="L51" s="16"/>
      <c r="M51" s="17"/>
      <c r="N51" s="17"/>
      <c r="O51" s="17"/>
      <c r="P51" s="17"/>
      <c r="Q51" s="22" t="s">
        <v>16</v>
      </c>
      <c r="R51" s="22" t="n">
        <f aca="false">R50*0.99</f>
        <v>0</v>
      </c>
      <c r="S51" s="22"/>
      <c r="T51" s="202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26" t="s">
        <v>17</v>
      </c>
      <c r="G52" s="26"/>
      <c r="H52" s="26"/>
      <c r="I52" s="26"/>
      <c r="J52" s="108" t="n">
        <f aca="false">G51-J50</f>
        <v>0</v>
      </c>
      <c r="L52" s="16"/>
      <c r="M52" s="17"/>
      <c r="N52" s="17"/>
      <c r="O52" s="17"/>
      <c r="P52" s="17"/>
      <c r="Q52" s="26" t="s">
        <v>17</v>
      </c>
      <c r="R52" s="26"/>
      <c r="S52" s="26"/>
      <c r="T52" s="26"/>
      <c r="U52" s="108" t="n">
        <f aca="false">R51-U50</f>
        <v>0</v>
      </c>
    </row>
    <row r="57" customFormat="false" ht="26.25" hidden="false" customHeight="false" outlineLevel="0" collapsed="false">
      <c r="C57" s="125" t="s">
        <v>74</v>
      </c>
      <c r="D57" s="125"/>
      <c r="E57" s="125"/>
      <c r="N57" s="125" t="s">
        <v>75</v>
      </c>
      <c r="O57" s="125"/>
      <c r="P57" s="125"/>
    </row>
    <row r="58" customFormat="false" ht="15" hidden="false" customHeight="false" outlineLevel="0" collapsed="false">
      <c r="A58" s="5" t="s">
        <v>228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290</v>
      </c>
      <c r="G58" s="5" t="s">
        <v>8</v>
      </c>
      <c r="H58" s="5"/>
      <c r="I58" s="5" t="s">
        <v>11</v>
      </c>
      <c r="J58" s="5" t="s">
        <v>361</v>
      </c>
      <c r="L58" s="5" t="s">
        <v>228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290</v>
      </c>
      <c r="R58" s="5" t="s">
        <v>8</v>
      </c>
      <c r="S58" s="5"/>
      <c r="T58" s="5" t="s">
        <v>317</v>
      </c>
      <c r="U58" s="5" t="s">
        <v>361</v>
      </c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/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/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/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7"/>
      <c r="H62" s="17"/>
      <c r="I62" s="200"/>
      <c r="J62" s="17"/>
      <c r="L62" s="16"/>
      <c r="M62" s="17"/>
      <c r="N62" s="17"/>
      <c r="O62" s="17"/>
      <c r="P62" s="17"/>
      <c r="Q62" s="17"/>
      <c r="R62" s="17"/>
      <c r="S62" s="17"/>
      <c r="T62" s="203"/>
      <c r="U62" s="17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17"/>
      <c r="H63" s="17"/>
      <c r="I63" s="200"/>
      <c r="J63" s="17"/>
      <c r="K63" s="31"/>
      <c r="L63" s="16"/>
      <c r="M63" s="17"/>
      <c r="N63" s="17"/>
      <c r="O63" s="17"/>
      <c r="P63" s="17"/>
      <c r="Q63" s="17"/>
      <c r="R63" s="17"/>
      <c r="S63" s="17"/>
      <c r="T63" s="203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17"/>
      <c r="H64" s="17"/>
      <c r="I64" s="200"/>
      <c r="J64" s="17"/>
      <c r="L64" s="16"/>
      <c r="M64" s="17"/>
      <c r="N64" s="17"/>
      <c r="O64" s="17"/>
      <c r="P64" s="17"/>
      <c r="Q64" s="17"/>
      <c r="R64" s="17"/>
      <c r="S64" s="17"/>
      <c r="T64" s="200"/>
      <c r="U64" s="17"/>
    </row>
    <row r="65" customFormat="false" ht="15.7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200"/>
      <c r="J65" s="17"/>
      <c r="K65" s="201"/>
      <c r="L65" s="16"/>
      <c r="M65" s="17"/>
      <c r="N65" s="17"/>
      <c r="O65" s="17"/>
      <c r="P65" s="17"/>
      <c r="Q65" s="17"/>
      <c r="R65" s="17"/>
      <c r="S65" s="17"/>
      <c r="T65" s="200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200"/>
      <c r="J66" s="17"/>
      <c r="L66" s="16"/>
      <c r="M66" s="17"/>
      <c r="N66" s="17"/>
      <c r="O66" s="17"/>
      <c r="P66" s="17"/>
      <c r="Q66" s="17"/>
      <c r="R66" s="17"/>
      <c r="S66" s="17"/>
      <c r="T66" s="200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200"/>
      <c r="J67" s="17"/>
      <c r="L67" s="16"/>
      <c r="M67" s="17"/>
      <c r="N67" s="17"/>
      <c r="O67" s="17"/>
      <c r="P67" s="17"/>
      <c r="Q67" s="17"/>
      <c r="R67" s="17"/>
      <c r="S67" s="17"/>
      <c r="T67" s="200"/>
      <c r="U67" s="17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7"/>
      <c r="H68" s="17"/>
      <c r="I68" s="200"/>
      <c r="J68" s="17"/>
      <c r="L68" s="16"/>
      <c r="M68" s="17"/>
      <c r="N68" s="17"/>
      <c r="O68" s="17"/>
      <c r="P68" s="17"/>
      <c r="Q68" s="17"/>
      <c r="R68" s="17"/>
      <c r="S68" s="17"/>
      <c r="T68" s="200"/>
      <c r="U68" s="17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2" t="s">
        <v>13</v>
      </c>
      <c r="G69" s="22" t="n">
        <f aca="false">SUM(G59:G68)</f>
        <v>0</v>
      </c>
      <c r="H69" s="22"/>
      <c r="I69" s="202"/>
      <c r="J69" s="22" t="n">
        <f aca="false">SUM(J59:J68)</f>
        <v>0</v>
      </c>
      <c r="L69" s="16"/>
      <c r="M69" s="17"/>
      <c r="N69" s="17"/>
      <c r="O69" s="17"/>
      <c r="P69" s="17"/>
      <c r="Q69" s="22" t="s">
        <v>13</v>
      </c>
      <c r="R69" s="22" t="n">
        <f aca="false">SUM(R59:R68)</f>
        <v>0</v>
      </c>
      <c r="S69" s="22"/>
      <c r="T69" s="202"/>
      <c r="U69" s="22" t="n">
        <f aca="false">SUM(U59:U68)</f>
        <v>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2" t="s">
        <v>16</v>
      </c>
      <c r="G70" s="22" t="n">
        <f aca="false">G69*0.99</f>
        <v>0</v>
      </c>
      <c r="H70" s="22"/>
      <c r="I70" s="202"/>
      <c r="J70" s="19"/>
      <c r="L70" s="16"/>
      <c r="M70" s="17"/>
      <c r="N70" s="17"/>
      <c r="O70" s="17"/>
      <c r="P70" s="17"/>
      <c r="Q70" s="22" t="s">
        <v>16</v>
      </c>
      <c r="R70" s="22" t="n">
        <f aca="false">R69*0.99</f>
        <v>0</v>
      </c>
      <c r="S70" s="22"/>
      <c r="T70" s="202"/>
      <c r="U70" s="19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6" t="s">
        <v>17</v>
      </c>
      <c r="G71" s="26"/>
      <c r="H71" s="26"/>
      <c r="I71" s="26"/>
      <c r="J71" s="108" t="n">
        <f aca="false">G70-J69</f>
        <v>0</v>
      </c>
      <c r="L71" s="16"/>
      <c r="M71" s="17"/>
      <c r="N71" s="17"/>
      <c r="O71" s="17"/>
      <c r="P71" s="17"/>
      <c r="Q71" s="26" t="s">
        <v>17</v>
      </c>
      <c r="R71" s="26"/>
      <c r="S71" s="26"/>
      <c r="T71" s="26"/>
      <c r="U71" s="108" t="n">
        <f aca="false">R70-U69</f>
        <v>0</v>
      </c>
    </row>
    <row r="75" customFormat="false" ht="26.25" hidden="false" customHeight="false" outlineLevel="0" collapsed="false">
      <c r="C75" s="125" t="s">
        <v>97</v>
      </c>
      <c r="D75" s="125"/>
      <c r="E75" s="125"/>
      <c r="N75" s="125" t="s">
        <v>167</v>
      </c>
      <c r="O75" s="125"/>
      <c r="P75" s="125"/>
    </row>
    <row r="76" customFormat="false" ht="11.25" hidden="false" customHeight="true" outlineLevel="0" collapsed="false">
      <c r="A76" s="5" t="s">
        <v>228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290</v>
      </c>
      <c r="G76" s="5" t="s">
        <v>8</v>
      </c>
      <c r="H76" s="5"/>
      <c r="I76" s="5" t="s">
        <v>317</v>
      </c>
      <c r="J76" s="5" t="s">
        <v>361</v>
      </c>
      <c r="L76" s="5" t="s">
        <v>228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290</v>
      </c>
      <c r="R76" s="5" t="s">
        <v>8</v>
      </c>
      <c r="S76" s="5"/>
      <c r="T76" s="5"/>
      <c r="U76" s="5" t="s">
        <v>361</v>
      </c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K81" s="31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.7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K83" s="201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7"/>
      <c r="G85" s="17"/>
      <c r="H85" s="17"/>
      <c r="I85" s="200"/>
      <c r="J85" s="17"/>
      <c r="L85" s="16"/>
      <c r="M85" s="17"/>
      <c r="N85" s="17"/>
      <c r="O85" s="17"/>
      <c r="P85" s="17"/>
      <c r="Q85" s="17"/>
      <c r="R85" s="17"/>
      <c r="S85" s="17"/>
      <c r="T85" s="200"/>
      <c r="U85" s="17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7"/>
      <c r="G86" s="17"/>
      <c r="H86" s="17"/>
      <c r="I86" s="200"/>
      <c r="J86" s="17"/>
      <c r="L86" s="16"/>
      <c r="M86" s="17"/>
      <c r="N86" s="17"/>
      <c r="O86" s="17"/>
      <c r="P86" s="17"/>
      <c r="Q86" s="17"/>
      <c r="R86" s="17"/>
      <c r="S86" s="17"/>
      <c r="T86" s="20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22" t="s">
        <v>13</v>
      </c>
      <c r="G87" s="22" t="n">
        <f aca="false">SUM(G77:G86)</f>
        <v>0</v>
      </c>
      <c r="H87" s="22"/>
      <c r="I87" s="202"/>
      <c r="J87" s="22" t="n">
        <f aca="false">SUM(J77:J86)</f>
        <v>0</v>
      </c>
      <c r="L87" s="16"/>
      <c r="M87" s="17"/>
      <c r="N87" s="17"/>
      <c r="O87" s="17"/>
      <c r="P87" s="17"/>
      <c r="Q87" s="22" t="s">
        <v>13</v>
      </c>
      <c r="R87" s="22" t="n">
        <f aca="false">SUM(R77:R86)</f>
        <v>0</v>
      </c>
      <c r="S87" s="22"/>
      <c r="T87" s="202"/>
      <c r="U87" s="22" t="n">
        <f aca="false">SUM(U77:U86)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22" t="s">
        <v>16</v>
      </c>
      <c r="G88" s="22" t="n">
        <f aca="false">G87*0.99</f>
        <v>0</v>
      </c>
      <c r="H88" s="22"/>
      <c r="I88" s="202"/>
      <c r="J88" s="19"/>
      <c r="L88" s="16"/>
      <c r="M88" s="17"/>
      <c r="N88" s="17"/>
      <c r="O88" s="17"/>
      <c r="P88" s="17"/>
      <c r="Q88" s="22" t="s">
        <v>16</v>
      </c>
      <c r="R88" s="22" t="n">
        <f aca="false">R87*0.99</f>
        <v>0</v>
      </c>
      <c r="S88" s="22"/>
      <c r="T88" s="202"/>
      <c r="U88" s="19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6" t="s">
        <v>17</v>
      </c>
      <c r="G89" s="26"/>
      <c r="H89" s="26"/>
      <c r="I89" s="26"/>
      <c r="J89" s="108" t="n">
        <f aca="false">G88-J87</f>
        <v>0</v>
      </c>
      <c r="L89" s="16"/>
      <c r="M89" s="17"/>
      <c r="N89" s="17"/>
      <c r="O89" s="17"/>
      <c r="P89" s="17"/>
      <c r="Q89" s="26" t="s">
        <v>17</v>
      </c>
      <c r="R89" s="26"/>
      <c r="S89" s="26"/>
      <c r="T89" s="26"/>
      <c r="U89" s="108" t="n">
        <f aca="false">R88-U87</f>
        <v>0</v>
      </c>
    </row>
    <row r="94" customFormat="false" ht="26.25" hidden="false" customHeight="false" outlineLevel="0" collapsed="false">
      <c r="C94" s="125" t="s">
        <v>102</v>
      </c>
      <c r="D94" s="125"/>
      <c r="E94" s="125"/>
      <c r="N94" s="125" t="s">
        <v>203</v>
      </c>
      <c r="O94" s="125"/>
      <c r="P94" s="125"/>
    </row>
    <row r="95" customFormat="false" ht="15" hidden="false" customHeight="false" outlineLevel="0" collapsed="false">
      <c r="A95" s="5" t="s">
        <v>228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290</v>
      </c>
      <c r="G95" s="5" t="s">
        <v>8</v>
      </c>
      <c r="H95" s="5"/>
      <c r="I95" s="5"/>
      <c r="J95" s="5" t="s">
        <v>361</v>
      </c>
      <c r="L95" s="5" t="s">
        <v>228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290</v>
      </c>
      <c r="R95" s="5" t="s">
        <v>8</v>
      </c>
      <c r="S95" s="5"/>
      <c r="T95" s="5"/>
      <c r="U95" s="5" t="s">
        <v>361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7"/>
      <c r="H96" s="17"/>
      <c r="I96" s="204"/>
      <c r="J96" s="17"/>
      <c r="L96" s="16"/>
      <c r="M96" s="17"/>
      <c r="N96" s="17"/>
      <c r="O96" s="17"/>
      <c r="P96" s="17"/>
      <c r="Q96" s="17"/>
      <c r="R96" s="17"/>
      <c r="S96" s="17"/>
      <c r="T96" s="200"/>
      <c r="U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7"/>
      <c r="H97" s="17"/>
      <c r="I97" s="204"/>
      <c r="J97" s="17"/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4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4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4"/>
      <c r="J100" s="17"/>
      <c r="K100" s="31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4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.7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K102" s="201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2" t="s">
        <v>13</v>
      </c>
      <c r="G106" s="22" t="n">
        <f aca="false">SUM(G96:G105)</f>
        <v>0</v>
      </c>
      <c r="H106" s="22"/>
      <c r="I106" s="202"/>
      <c r="J106" s="22" t="n">
        <f aca="false">SUM(J96:J105)</f>
        <v>0</v>
      </c>
      <c r="L106" s="16"/>
      <c r="M106" s="17"/>
      <c r="N106" s="17"/>
      <c r="O106" s="17"/>
      <c r="P106" s="17"/>
      <c r="Q106" s="22" t="s">
        <v>13</v>
      </c>
      <c r="R106" s="22" t="n">
        <f aca="false">SUM(R96:R105)</f>
        <v>0</v>
      </c>
      <c r="S106" s="22"/>
      <c r="T106" s="202"/>
      <c r="U106" s="22" t="n">
        <f aca="false">SUM(U96:U105)</f>
        <v>0</v>
      </c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2" t="s">
        <v>16</v>
      </c>
      <c r="G107" s="22" t="n">
        <f aca="false">G106*0.99</f>
        <v>0</v>
      </c>
      <c r="H107" s="22"/>
      <c r="I107" s="202"/>
      <c r="J107" s="19"/>
      <c r="L107" s="16"/>
      <c r="M107" s="17"/>
      <c r="N107" s="17"/>
      <c r="O107" s="17"/>
      <c r="P107" s="17"/>
      <c r="Q107" s="22" t="s">
        <v>16</v>
      </c>
      <c r="R107" s="22" t="n">
        <f aca="false">R106*0.99</f>
        <v>0</v>
      </c>
      <c r="S107" s="22"/>
      <c r="T107" s="202"/>
      <c r="U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6" t="s">
        <v>17</v>
      </c>
      <c r="G108" s="26"/>
      <c r="H108" s="26"/>
      <c r="I108" s="26"/>
      <c r="J108" s="108" t="n">
        <f aca="false">G107-J106</f>
        <v>0</v>
      </c>
      <c r="L108" s="16"/>
      <c r="M108" s="17"/>
      <c r="N108" s="17"/>
      <c r="O108" s="17"/>
      <c r="P108" s="17"/>
      <c r="Q108" s="26" t="s">
        <v>17</v>
      </c>
      <c r="R108" s="26"/>
      <c r="S108" s="26"/>
      <c r="T108" s="26"/>
      <c r="U108" s="108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2"/>
    <col collapsed="false" customWidth="true" hidden="false" outlineLevel="0" max="11" min="11" style="0" width="9.7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25" t="s">
        <v>0</v>
      </c>
      <c r="C1" s="125"/>
      <c r="D1" s="125"/>
      <c r="E1" s="125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05" t="s">
        <v>371</v>
      </c>
      <c r="H2" s="205" t="s">
        <v>372</v>
      </c>
      <c r="I2" s="5" t="s">
        <v>244</v>
      </c>
      <c r="J2" s="5" t="s">
        <v>373</v>
      </c>
      <c r="K2" s="5" t="s">
        <v>11</v>
      </c>
      <c r="L2" s="5" t="s">
        <v>374</v>
      </c>
      <c r="M2" s="5" t="s">
        <v>375</v>
      </c>
      <c r="P2" s="125" t="s">
        <v>1</v>
      </c>
      <c r="Q2" s="125"/>
      <c r="R2" s="125"/>
      <c r="S2" s="125"/>
      <c r="T2" s="125"/>
    </row>
    <row r="3" customFormat="false" ht="15" hidden="false" customHeight="false" outlineLevel="0" collapsed="false">
      <c r="A3" s="206" t="n">
        <v>45295</v>
      </c>
      <c r="B3" s="12" t="s">
        <v>104</v>
      </c>
      <c r="C3" s="12" t="s">
        <v>47</v>
      </c>
      <c r="D3" s="12" t="s">
        <v>376</v>
      </c>
      <c r="E3" s="12" t="s">
        <v>377</v>
      </c>
      <c r="F3" s="11" t="n">
        <v>150</v>
      </c>
      <c r="G3" s="11" t="n">
        <f aca="false">F3*0.99</f>
        <v>148.5</v>
      </c>
      <c r="H3" s="11" t="n">
        <f aca="false">G3*0.99</f>
        <v>147.015</v>
      </c>
      <c r="I3" s="11"/>
      <c r="J3" s="11" t="n">
        <f aca="false">G3*0.98</f>
        <v>145.53</v>
      </c>
      <c r="K3" s="61"/>
      <c r="L3" s="207" t="n">
        <f aca="false">H3-I3</f>
        <v>147.015</v>
      </c>
      <c r="M3" s="19" t="n">
        <f aca="false">L3*0.99</f>
        <v>145.54485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05" t="s">
        <v>371</v>
      </c>
      <c r="W3" s="205" t="s">
        <v>372</v>
      </c>
      <c r="X3" s="5" t="s">
        <v>244</v>
      </c>
      <c r="Y3" s="5" t="s">
        <v>373</v>
      </c>
      <c r="Z3" s="5" t="s">
        <v>11</v>
      </c>
      <c r="AA3" s="5" t="s">
        <v>374</v>
      </c>
      <c r="AB3" s="5" t="s">
        <v>375</v>
      </c>
    </row>
    <row r="4" customFormat="false" ht="13.8" hidden="false" customHeight="false" outlineLevel="0" collapsed="false">
      <c r="A4" s="206" t="n">
        <v>45301</v>
      </c>
      <c r="B4" s="12" t="s">
        <v>104</v>
      </c>
      <c r="C4" s="12" t="s">
        <v>47</v>
      </c>
      <c r="D4" s="12" t="s">
        <v>377</v>
      </c>
      <c r="E4" s="12" t="s">
        <v>88</v>
      </c>
      <c r="F4" s="11" t="n">
        <v>200</v>
      </c>
      <c r="G4" s="11" t="n">
        <f aca="false">F4*0.99</f>
        <v>198</v>
      </c>
      <c r="H4" s="11" t="n">
        <f aca="false">G4*0.99</f>
        <v>196.02</v>
      </c>
      <c r="I4" s="11"/>
      <c r="J4" s="11" t="n">
        <f aca="false">G4*0.98</f>
        <v>194.04</v>
      </c>
      <c r="K4" s="61"/>
      <c r="L4" s="207" t="n">
        <f aca="false">H4-I4</f>
        <v>196.02</v>
      </c>
      <c r="M4" s="19" t="n">
        <f aca="false">L4*0.99</f>
        <v>194.0598</v>
      </c>
      <c r="O4" s="206"/>
      <c r="P4" s="12"/>
      <c r="Q4" s="12"/>
      <c r="R4" s="12"/>
      <c r="S4" s="12"/>
      <c r="T4" s="12"/>
      <c r="U4" s="11"/>
      <c r="V4" s="11"/>
      <c r="W4" s="11"/>
      <c r="X4" s="11"/>
      <c r="Y4" s="11"/>
      <c r="Z4" s="61"/>
      <c r="AA4" s="207"/>
      <c r="AB4" s="19"/>
    </row>
    <row r="5" customFormat="false" ht="13.8" hidden="false" customHeight="false" outlineLevel="0" collapsed="false">
      <c r="A5" s="206" t="s">
        <v>295</v>
      </c>
      <c r="B5" s="85" t="s">
        <v>104</v>
      </c>
      <c r="C5" s="12" t="s">
        <v>47</v>
      </c>
      <c r="D5" s="12" t="s">
        <v>246</v>
      </c>
      <c r="E5" s="12" t="s">
        <v>377</v>
      </c>
      <c r="F5" s="11" t="n">
        <v>140</v>
      </c>
      <c r="G5" s="11" t="n">
        <f aca="false">F5*0.99</f>
        <v>138.6</v>
      </c>
      <c r="H5" s="11" t="n">
        <f aca="false">G5*0.99</f>
        <v>137.214</v>
      </c>
      <c r="I5" s="11"/>
      <c r="J5" s="11" t="n">
        <f aca="false">G5*0.98</f>
        <v>135.828</v>
      </c>
      <c r="K5" s="61"/>
      <c r="L5" s="207" t="n">
        <f aca="false">H5-I5</f>
        <v>137.214</v>
      </c>
      <c r="M5" s="19" t="n">
        <f aca="false">L5*0.99</f>
        <v>135.84186</v>
      </c>
      <c r="O5" s="206"/>
      <c r="P5" s="12"/>
      <c r="Q5" s="12"/>
      <c r="R5" s="12"/>
      <c r="S5" s="12"/>
      <c r="T5" s="12"/>
      <c r="U5" s="11"/>
      <c r="V5" s="11"/>
      <c r="W5" s="11"/>
      <c r="X5" s="11"/>
      <c r="Y5" s="11"/>
      <c r="Z5" s="61"/>
      <c r="AA5" s="207"/>
      <c r="AB5" s="19"/>
    </row>
    <row r="6" customFormat="false" ht="13.8" hidden="false" customHeight="false" outlineLevel="0" collapsed="false">
      <c r="A6" s="206" t="s">
        <v>295</v>
      </c>
      <c r="B6" s="12" t="s">
        <v>104</v>
      </c>
      <c r="C6" s="12" t="s">
        <v>47</v>
      </c>
      <c r="D6" s="12" t="s">
        <v>377</v>
      </c>
      <c r="E6" s="12" t="s">
        <v>378</v>
      </c>
      <c r="F6" s="11" t="n">
        <v>140</v>
      </c>
      <c r="G6" s="11" t="n">
        <f aca="false">F6*0.99</f>
        <v>138.6</v>
      </c>
      <c r="H6" s="11" t="n">
        <f aca="false">G6*0.99</f>
        <v>137.214</v>
      </c>
      <c r="I6" s="11"/>
      <c r="J6" s="11" t="n">
        <f aca="false">G6*0.98</f>
        <v>135.828</v>
      </c>
      <c r="K6" s="61"/>
      <c r="L6" s="207" t="n">
        <f aca="false">H6-I6</f>
        <v>137.214</v>
      </c>
      <c r="M6" s="19" t="n">
        <f aca="false">L6*0.99</f>
        <v>135.84186</v>
      </c>
      <c r="O6" s="206"/>
      <c r="P6" s="12"/>
      <c r="Q6" s="12"/>
      <c r="R6" s="12"/>
      <c r="S6" s="12"/>
      <c r="T6" s="12"/>
      <c r="U6" s="11"/>
      <c r="V6" s="11"/>
      <c r="W6" s="11"/>
      <c r="X6" s="11"/>
      <c r="Y6" s="11"/>
      <c r="Z6" s="61"/>
      <c r="AA6" s="207"/>
      <c r="AB6" s="19"/>
    </row>
    <row r="7" customFormat="false" ht="13.8" hidden="false" customHeight="false" outlineLevel="0" collapsed="false">
      <c r="A7" s="206" t="s">
        <v>295</v>
      </c>
      <c r="B7" s="12" t="s">
        <v>99</v>
      </c>
      <c r="C7" s="12" t="s">
        <v>38</v>
      </c>
      <c r="D7" s="12" t="s">
        <v>377</v>
      </c>
      <c r="E7" s="12" t="s">
        <v>379</v>
      </c>
      <c r="F7" s="11" t="n">
        <v>140</v>
      </c>
      <c r="G7" s="11" t="n">
        <f aca="false">F7*0.99</f>
        <v>138.6</v>
      </c>
      <c r="H7" s="11" t="n">
        <f aca="false">G7*0.99</f>
        <v>137.214</v>
      </c>
      <c r="I7" s="11"/>
      <c r="J7" s="11" t="n">
        <f aca="false">G7*0.98</f>
        <v>135.828</v>
      </c>
      <c r="K7" s="61"/>
      <c r="L7" s="207" t="n">
        <f aca="false">H7-I7</f>
        <v>137.214</v>
      </c>
      <c r="M7" s="19" t="n">
        <f aca="false">L7*0.99</f>
        <v>135.84186</v>
      </c>
      <c r="O7" s="206"/>
      <c r="P7" s="12"/>
      <c r="Q7" s="12"/>
      <c r="R7" s="12"/>
      <c r="S7" s="12"/>
      <c r="T7" s="12"/>
      <c r="U7" s="11"/>
      <c r="V7" s="11"/>
      <c r="W7" s="11"/>
      <c r="X7" s="11"/>
      <c r="Y7" s="11"/>
      <c r="Z7" s="61"/>
      <c r="AA7" s="207"/>
      <c r="AB7" s="19"/>
    </row>
    <row r="8" customFormat="false" ht="13.8" hidden="false" customHeight="false" outlineLevel="0" collapsed="false">
      <c r="A8" s="206" t="s">
        <v>129</v>
      </c>
      <c r="B8" s="12" t="s">
        <v>99</v>
      </c>
      <c r="C8" s="12" t="s">
        <v>38</v>
      </c>
      <c r="D8" s="12" t="s">
        <v>380</v>
      </c>
      <c r="E8" s="12" t="s">
        <v>377</v>
      </c>
      <c r="F8" s="11" t="n">
        <v>300</v>
      </c>
      <c r="G8" s="11"/>
      <c r="H8" s="11"/>
      <c r="I8" s="11"/>
      <c r="J8" s="11"/>
      <c r="K8" s="61"/>
      <c r="L8" s="207"/>
      <c r="M8" s="19"/>
      <c r="O8" s="206"/>
      <c r="P8" s="12"/>
      <c r="Q8" s="12"/>
      <c r="R8" s="12"/>
      <c r="S8" s="12"/>
      <c r="T8" s="12"/>
      <c r="U8" s="11"/>
      <c r="V8" s="11"/>
      <c r="W8" s="11"/>
      <c r="X8" s="11"/>
      <c r="Y8" s="11"/>
      <c r="Z8" s="61"/>
      <c r="AA8" s="207"/>
      <c r="AB8" s="19"/>
    </row>
    <row r="9" customFormat="false" ht="13.8" hidden="false" customHeight="false" outlineLevel="0" collapsed="false">
      <c r="A9" s="206"/>
      <c r="B9" s="12"/>
      <c r="C9" s="12"/>
      <c r="D9" s="12"/>
      <c r="E9" s="12"/>
      <c r="F9" s="11"/>
      <c r="G9" s="11"/>
      <c r="H9" s="11"/>
      <c r="I9" s="11"/>
      <c r="J9" s="11"/>
      <c r="K9" s="61"/>
      <c r="L9" s="207"/>
      <c r="M9" s="19"/>
      <c r="O9" s="206"/>
      <c r="P9" s="12"/>
      <c r="Q9" s="12"/>
      <c r="R9" s="12"/>
      <c r="S9" s="12"/>
      <c r="T9" s="12"/>
      <c r="U9" s="11"/>
      <c r="V9" s="11"/>
      <c r="W9" s="11"/>
      <c r="X9" s="11"/>
      <c r="Y9" s="11"/>
      <c r="Z9" s="61"/>
      <c r="AA9" s="207"/>
      <c r="AB9" s="19"/>
    </row>
    <row r="10" customFormat="false" ht="13.8" hidden="false" customHeight="false" outlineLevel="0" collapsed="false">
      <c r="A10" s="206"/>
      <c r="B10" s="12"/>
      <c r="C10" s="12"/>
      <c r="D10" s="12"/>
      <c r="E10" s="12"/>
      <c r="F10" s="11"/>
      <c r="G10" s="11"/>
      <c r="H10" s="11"/>
      <c r="I10" s="11"/>
      <c r="J10" s="11"/>
      <c r="K10" s="61"/>
      <c r="L10" s="207"/>
      <c r="M10" s="19"/>
      <c r="O10" s="206"/>
      <c r="P10" s="12"/>
      <c r="Q10" s="12"/>
      <c r="R10" s="12"/>
      <c r="S10" s="12"/>
      <c r="T10" s="12"/>
      <c r="U10" s="11"/>
      <c r="V10" s="11"/>
      <c r="W10" s="11"/>
      <c r="X10" s="11"/>
      <c r="Y10" s="11"/>
      <c r="Z10" s="61"/>
      <c r="AA10" s="207"/>
      <c r="AB10" s="19"/>
    </row>
    <row r="11" customFormat="false" ht="13.8" hidden="false" customHeight="false" outlineLevel="0" collapsed="false">
      <c r="A11" s="206"/>
      <c r="B11" s="12"/>
      <c r="C11" s="12"/>
      <c r="D11" s="12"/>
      <c r="E11" s="12"/>
      <c r="F11" s="11"/>
      <c r="G11" s="11"/>
      <c r="H11" s="11"/>
      <c r="I11" s="11"/>
      <c r="J11" s="11"/>
      <c r="K11" s="61"/>
      <c r="L11" s="207"/>
      <c r="M11" s="19"/>
      <c r="O11" s="206"/>
      <c r="P11" s="12"/>
      <c r="Q11" s="12"/>
      <c r="R11" s="12"/>
      <c r="S11" s="12"/>
      <c r="T11" s="12"/>
      <c r="U11" s="11"/>
      <c r="V11" s="11"/>
      <c r="W11" s="11"/>
      <c r="X11" s="11"/>
      <c r="Y11" s="11"/>
      <c r="Z11" s="61"/>
      <c r="AA11" s="207"/>
      <c r="AB11" s="19"/>
    </row>
    <row r="12" customFormat="false" ht="13.8" hidden="false" customHeight="false" outlineLevel="0" collapsed="false">
      <c r="A12" s="206"/>
      <c r="B12" s="12"/>
      <c r="C12" s="12"/>
      <c r="D12" s="12"/>
      <c r="E12" s="12"/>
      <c r="F12" s="11"/>
      <c r="G12" s="11"/>
      <c r="H12" s="11"/>
      <c r="I12" s="11"/>
      <c r="J12" s="11"/>
      <c r="K12" s="61"/>
      <c r="L12" s="207"/>
      <c r="M12" s="19"/>
      <c r="O12" s="206"/>
      <c r="P12" s="12"/>
      <c r="Q12" s="12"/>
      <c r="R12" s="12"/>
      <c r="S12" s="12"/>
      <c r="T12" s="12"/>
      <c r="U12" s="11"/>
      <c r="V12" s="11"/>
      <c r="W12" s="11"/>
      <c r="X12" s="11"/>
      <c r="Y12" s="11"/>
      <c r="Z12" s="61"/>
      <c r="AA12" s="207"/>
      <c r="AB12" s="19"/>
    </row>
    <row r="13" customFormat="false" ht="13.8" hidden="false" customHeight="false" outlineLevel="0" collapsed="false">
      <c r="A13" s="206"/>
      <c r="B13" s="12"/>
      <c r="C13" s="12"/>
      <c r="D13" s="12"/>
      <c r="E13" s="12"/>
      <c r="F13" s="11"/>
      <c r="G13" s="11"/>
      <c r="H13" s="11"/>
      <c r="I13" s="11"/>
      <c r="J13" s="11"/>
      <c r="K13" s="61"/>
      <c r="L13" s="207"/>
      <c r="M13" s="19"/>
      <c r="O13" s="206"/>
      <c r="P13" s="12"/>
      <c r="Q13" s="12"/>
      <c r="R13" s="12"/>
      <c r="S13" s="12"/>
      <c r="T13" s="12"/>
      <c r="U13" s="11"/>
      <c r="V13" s="11"/>
      <c r="W13" s="11"/>
      <c r="X13" s="11"/>
      <c r="Y13" s="11"/>
      <c r="Z13" s="61"/>
      <c r="AA13" s="207"/>
      <c r="AB13" s="19"/>
    </row>
    <row r="14" customFormat="false" ht="13.8" hidden="false" customHeight="false" outlineLevel="0" collapsed="false">
      <c r="A14" s="206"/>
      <c r="B14" s="12"/>
      <c r="C14" s="12"/>
      <c r="D14" s="12"/>
      <c r="E14" s="12"/>
      <c r="F14" s="11"/>
      <c r="G14" s="11"/>
      <c r="H14" s="11"/>
      <c r="I14" s="11"/>
      <c r="J14" s="11"/>
      <c r="K14" s="61"/>
      <c r="L14" s="207"/>
      <c r="M14" s="19"/>
      <c r="O14" s="206"/>
      <c r="P14" s="12"/>
      <c r="Q14" s="12"/>
      <c r="R14" s="12"/>
      <c r="S14" s="12"/>
      <c r="T14" s="12"/>
      <c r="U14" s="11"/>
      <c r="V14" s="11"/>
      <c r="W14" s="11"/>
      <c r="X14" s="11"/>
      <c r="Y14" s="11"/>
      <c r="Z14" s="61"/>
      <c r="AA14" s="207"/>
      <c r="AB14" s="19"/>
    </row>
    <row r="15" customFormat="false" ht="13.8" hidden="false" customHeight="false" outlineLevel="0" collapsed="false">
      <c r="A15" s="206"/>
      <c r="B15" s="12"/>
      <c r="C15" s="12"/>
      <c r="D15" s="12"/>
      <c r="E15" s="12"/>
      <c r="F15" s="11"/>
      <c r="G15" s="11"/>
      <c r="H15" s="11"/>
      <c r="I15" s="11"/>
      <c r="J15" s="11"/>
      <c r="K15" s="61"/>
      <c r="L15" s="207"/>
      <c r="M15" s="19"/>
      <c r="O15" s="206"/>
      <c r="P15" s="12"/>
      <c r="Q15" s="12"/>
      <c r="R15" s="12"/>
      <c r="S15" s="12"/>
      <c r="T15" s="12"/>
      <c r="U15" s="11"/>
      <c r="V15" s="11"/>
      <c r="W15" s="11"/>
      <c r="X15" s="11"/>
      <c r="Y15" s="11"/>
      <c r="Z15" s="61"/>
      <c r="AA15" s="207"/>
      <c r="AB15" s="19"/>
    </row>
    <row r="16" customFormat="false" ht="13.8" hidden="false" customHeight="false" outlineLevel="0" collapsed="false">
      <c r="A16" s="206"/>
      <c r="B16" s="12"/>
      <c r="C16" s="12"/>
      <c r="D16" s="12"/>
      <c r="E16" s="12"/>
      <c r="F16" s="11"/>
      <c r="G16" s="11"/>
      <c r="H16" s="11"/>
      <c r="I16" s="11"/>
      <c r="J16" s="11"/>
      <c r="K16" s="61"/>
      <c r="L16" s="207"/>
      <c r="M16" s="19"/>
      <c r="O16" s="206"/>
      <c r="P16" s="12"/>
      <c r="Q16" s="12"/>
      <c r="R16" s="12"/>
      <c r="S16" s="12"/>
      <c r="T16" s="12"/>
      <c r="U16" s="11"/>
      <c r="V16" s="11"/>
      <c r="W16" s="11"/>
      <c r="X16" s="11"/>
      <c r="Y16" s="11"/>
      <c r="Z16" s="61"/>
      <c r="AA16" s="207"/>
      <c r="AB16" s="19"/>
    </row>
    <row r="17" customFormat="false" ht="13.8" hidden="false" customHeight="false" outlineLevel="0" collapsed="false">
      <c r="A17" s="206"/>
      <c r="B17" s="12"/>
      <c r="C17" s="12"/>
      <c r="D17" s="12"/>
      <c r="E17" s="12"/>
      <c r="F17" s="11"/>
      <c r="G17" s="11"/>
      <c r="H17" s="11"/>
      <c r="I17" s="208"/>
      <c r="J17" s="11"/>
      <c r="K17" s="61"/>
      <c r="L17" s="207"/>
      <c r="M17" s="19"/>
      <c r="O17" s="206"/>
      <c r="P17" s="12"/>
      <c r="Q17" s="12"/>
      <c r="R17" s="12"/>
      <c r="S17" s="12"/>
      <c r="T17" s="12"/>
      <c r="U17" s="11"/>
      <c r="V17" s="11"/>
      <c r="W17" s="11"/>
      <c r="X17" s="11"/>
      <c r="Y17" s="11"/>
      <c r="Z17" s="61"/>
      <c r="AA17" s="207"/>
      <c r="AB17" s="19"/>
    </row>
    <row r="18" customFormat="false" ht="13.8" hidden="false" customHeight="false" outlineLevel="0" collapsed="false">
      <c r="A18" s="206"/>
      <c r="B18" s="12"/>
      <c r="C18" s="12"/>
      <c r="D18" s="12"/>
      <c r="E18" s="12"/>
      <c r="F18" s="11"/>
      <c r="G18" s="11"/>
      <c r="H18" s="11"/>
      <c r="I18" s="208"/>
      <c r="J18" s="11"/>
      <c r="K18" s="61"/>
      <c r="L18" s="207"/>
      <c r="M18" s="19"/>
      <c r="O18" s="206"/>
      <c r="P18" s="12"/>
      <c r="Q18" s="12"/>
      <c r="R18" s="12"/>
      <c r="S18" s="12"/>
      <c r="T18" s="12"/>
      <c r="U18" s="11"/>
      <c r="V18" s="11"/>
      <c r="W18" s="11"/>
      <c r="X18" s="208"/>
      <c r="Y18" s="11"/>
      <c r="Z18" s="61"/>
      <c r="AA18" s="207"/>
      <c r="AB18" s="19"/>
    </row>
    <row r="19" customFormat="false" ht="13.8" hidden="false" customHeight="false" outlineLevel="0" collapsed="false">
      <c r="A19" s="206"/>
      <c r="B19" s="12"/>
      <c r="C19" s="12"/>
      <c r="D19" s="12"/>
      <c r="E19" s="12"/>
      <c r="F19" s="11"/>
      <c r="G19" s="11"/>
      <c r="H19" s="11"/>
      <c r="I19" s="11"/>
      <c r="J19" s="11"/>
      <c r="K19" s="61"/>
      <c r="L19" s="207"/>
      <c r="M19" s="19"/>
      <c r="O19" s="206"/>
      <c r="P19" s="12"/>
      <c r="Q19" s="12"/>
      <c r="R19" s="12"/>
      <c r="S19" s="12"/>
      <c r="T19" s="12"/>
      <c r="U19" s="11"/>
      <c r="V19" s="11"/>
      <c r="W19" s="11"/>
      <c r="X19" s="208"/>
      <c r="Y19" s="11"/>
      <c r="Z19" s="61"/>
      <c r="AA19" s="207"/>
      <c r="AB19" s="19"/>
    </row>
    <row r="20" customFormat="false" ht="13.8" hidden="false" customHeight="false" outlineLevel="0" collapsed="false">
      <c r="A20" s="206"/>
      <c r="B20" s="12"/>
      <c r="C20" s="12"/>
      <c r="D20" s="12"/>
      <c r="E20" s="12"/>
      <c r="F20" s="11"/>
      <c r="G20" s="11"/>
      <c r="H20" s="11"/>
      <c r="I20" s="12"/>
      <c r="J20" s="11"/>
      <c r="K20" s="61"/>
      <c r="L20" s="207"/>
      <c r="M20" s="19"/>
      <c r="O20" s="206"/>
      <c r="P20" s="12"/>
      <c r="Q20" s="12"/>
      <c r="R20" s="12"/>
      <c r="S20" s="12"/>
      <c r="T20" s="12"/>
      <c r="U20" s="11"/>
      <c r="V20" s="11"/>
      <c r="W20" s="11"/>
      <c r="X20" s="11"/>
      <c r="Y20" s="11"/>
      <c r="Z20" s="61"/>
      <c r="AA20" s="207"/>
      <c r="AB20" s="19"/>
    </row>
    <row r="21" customFormat="false" ht="13.8" hidden="false" customHeight="false" outlineLevel="0" collapsed="false">
      <c r="A21" s="206"/>
      <c r="B21" s="12"/>
      <c r="C21" s="12"/>
      <c r="D21" s="12"/>
      <c r="E21" s="12"/>
      <c r="F21" s="11"/>
      <c r="G21" s="11"/>
      <c r="H21" s="11"/>
      <c r="I21" s="12"/>
      <c r="J21" s="11"/>
      <c r="K21" s="61"/>
      <c r="L21" s="207"/>
      <c r="M21" s="19"/>
      <c r="O21" s="206"/>
      <c r="P21" s="12"/>
      <c r="Q21" s="12"/>
      <c r="R21" s="12"/>
      <c r="S21" s="12"/>
      <c r="T21" s="12"/>
      <c r="U21" s="11"/>
      <c r="V21" s="11"/>
      <c r="W21" s="11"/>
      <c r="X21" s="12"/>
      <c r="Y21" s="11"/>
      <c r="Z21" s="61"/>
      <c r="AA21" s="207"/>
      <c r="AB21" s="19"/>
    </row>
    <row r="22" customFormat="false" ht="13.8" hidden="false" customHeight="false" outlineLevel="0" collapsed="false">
      <c r="A22" s="206"/>
      <c r="B22" s="12"/>
      <c r="C22" s="12"/>
      <c r="D22" s="12"/>
      <c r="E22" s="12"/>
      <c r="F22" s="11"/>
      <c r="G22" s="11"/>
      <c r="H22" s="11"/>
      <c r="I22" s="12"/>
      <c r="J22" s="11"/>
      <c r="K22" s="61"/>
      <c r="L22" s="207"/>
      <c r="M22" s="19"/>
      <c r="O22" s="206"/>
      <c r="P22" s="12"/>
      <c r="Q22" s="12"/>
      <c r="R22" s="12"/>
      <c r="S22" s="12"/>
      <c r="T22" s="12"/>
      <c r="U22" s="11"/>
      <c r="V22" s="11"/>
      <c r="W22" s="11"/>
      <c r="X22" s="12"/>
      <c r="Y22" s="11"/>
      <c r="Z22" s="61"/>
      <c r="AA22" s="207"/>
      <c r="AB22" s="19"/>
    </row>
    <row r="23" customFormat="false" ht="15" hidden="false" customHeight="false" outlineLevel="0" collapsed="false">
      <c r="A23" s="206"/>
      <c r="B23" s="12"/>
      <c r="C23" s="12"/>
      <c r="D23" s="12"/>
      <c r="E23" s="12"/>
      <c r="F23" s="21" t="s">
        <v>13</v>
      </c>
      <c r="G23" s="22" t="n">
        <f aca="false">SUM(G3:G22)</f>
        <v>762.3</v>
      </c>
      <c r="H23" s="22"/>
      <c r="I23" s="22" t="s">
        <v>381</v>
      </c>
      <c r="J23" s="22" t="n">
        <f aca="false">SUM(J3:J22)</f>
        <v>747.054</v>
      </c>
      <c r="K23" s="22"/>
      <c r="L23" s="22"/>
      <c r="M23" s="22" t="n">
        <f aca="false">SUM(M3:M22)</f>
        <v>747.13023</v>
      </c>
      <c r="O23" s="206"/>
      <c r="P23" s="12"/>
      <c r="Q23" s="12"/>
      <c r="R23" s="12"/>
      <c r="S23" s="12"/>
      <c r="T23" s="12"/>
      <c r="U23" s="11"/>
      <c r="V23" s="11"/>
      <c r="W23" s="11"/>
      <c r="X23" s="12"/>
      <c r="Y23" s="11"/>
      <c r="Z23" s="61"/>
      <c r="AA23" s="61"/>
      <c r="AB23" s="19"/>
    </row>
    <row r="24" customFormat="false" ht="15" hidden="false" customHeight="false" outlineLevel="0" collapsed="false">
      <c r="A24" s="206"/>
      <c r="B24" s="12"/>
      <c r="C24" s="12"/>
      <c r="D24" s="12"/>
      <c r="E24" s="12"/>
      <c r="F24" s="21" t="s">
        <v>382</v>
      </c>
      <c r="G24" s="209" t="n">
        <f aca="false">G23*0.99</f>
        <v>754.677</v>
      </c>
      <c r="H24" s="209"/>
      <c r="I24" s="17"/>
      <c r="J24" s="17"/>
      <c r="K24" s="19"/>
      <c r="L24" s="19"/>
      <c r="M24" s="19"/>
      <c r="O24" s="206"/>
      <c r="P24" s="12"/>
      <c r="Q24" s="12"/>
      <c r="R24" s="12"/>
      <c r="S24" s="12"/>
      <c r="T24" s="12"/>
      <c r="U24" s="21" t="s">
        <v>13</v>
      </c>
      <c r="V24" s="22" t="n">
        <f aca="false">SUM(V4:V23)</f>
        <v>0</v>
      </c>
      <c r="W24" s="22"/>
      <c r="X24" s="22" t="s">
        <v>381</v>
      </c>
      <c r="Y24" s="22" t="n">
        <f aca="false">SUM(Y4:Y23)</f>
        <v>0</v>
      </c>
      <c r="Z24" s="22"/>
      <c r="AA24" s="22"/>
      <c r="AB24" s="22" t="n">
        <f aca="false">SUM(AB4:AB23)</f>
        <v>0</v>
      </c>
    </row>
    <row r="25" customFormat="false" ht="15.75" hidden="false" customHeight="false" outlineLevel="0" collapsed="false">
      <c r="A25" s="8"/>
      <c r="B25" s="12"/>
      <c r="C25" s="12"/>
      <c r="D25" s="12"/>
      <c r="E25" s="12"/>
      <c r="F25" s="128" t="s">
        <v>17</v>
      </c>
      <c r="G25" s="128"/>
      <c r="H25" s="128"/>
      <c r="I25" s="128"/>
      <c r="J25" s="210"/>
      <c r="K25" s="211" t="n">
        <f aca="false">G24-J23</f>
        <v>7.62300000000005</v>
      </c>
      <c r="L25" s="212"/>
      <c r="M25" s="35"/>
      <c r="O25" s="206"/>
      <c r="P25" s="12"/>
      <c r="Q25" s="12"/>
      <c r="R25" s="12"/>
      <c r="S25" s="12"/>
      <c r="T25" s="12"/>
      <c r="U25" s="21" t="s">
        <v>382</v>
      </c>
      <c r="V25" s="209" t="n">
        <f aca="false">V24*0.99</f>
        <v>0</v>
      </c>
      <c r="W25" s="209"/>
      <c r="X25" s="17"/>
      <c r="Y25" s="17"/>
      <c r="Z25" s="19"/>
      <c r="AA25" s="19"/>
      <c r="AB25" s="19"/>
    </row>
    <row r="26" customFormat="false" ht="15.75" hidden="false" customHeight="false" outlineLevel="0" collapsed="false">
      <c r="O26" s="8"/>
      <c r="P26" s="12"/>
      <c r="Q26" s="12"/>
      <c r="R26" s="12"/>
      <c r="S26" s="12"/>
      <c r="T26" s="12"/>
      <c r="U26" s="128" t="s">
        <v>17</v>
      </c>
      <c r="V26" s="128"/>
      <c r="W26" s="128"/>
      <c r="X26" s="128"/>
      <c r="Y26" s="210"/>
      <c r="Z26" s="211" t="n">
        <f aca="false">V25-Y24</f>
        <v>0</v>
      </c>
      <c r="AA26" s="212"/>
      <c r="AB26" s="35"/>
    </row>
    <row r="30" customFormat="false" ht="26.25" hidden="false" customHeight="false" outlineLevel="0" collapsed="false">
      <c r="B30" s="125" t="s">
        <v>18</v>
      </c>
      <c r="C30" s="125"/>
      <c r="D30" s="125"/>
      <c r="E30" s="125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05" t="s">
        <v>371</v>
      </c>
      <c r="H31" s="205" t="s">
        <v>372</v>
      </c>
      <c r="I31" s="5" t="s">
        <v>244</v>
      </c>
      <c r="J31" s="5" t="s">
        <v>373</v>
      </c>
      <c r="K31" s="5" t="s">
        <v>11</v>
      </c>
      <c r="L31" s="5" t="s">
        <v>374</v>
      </c>
      <c r="M31" s="5" t="s">
        <v>375</v>
      </c>
      <c r="P31" s="125" t="s">
        <v>19</v>
      </c>
      <c r="Q31" s="125"/>
      <c r="R31" s="125"/>
      <c r="S31" s="125"/>
      <c r="T31" s="125"/>
    </row>
    <row r="32" customFormat="false" ht="15" hidden="false" customHeight="false" outlineLevel="0" collapsed="false">
      <c r="A32" s="206"/>
      <c r="B32" s="12"/>
      <c r="C32" s="12"/>
      <c r="D32" s="12"/>
      <c r="E32" s="12"/>
      <c r="F32" s="11"/>
      <c r="G32" s="11"/>
      <c r="H32" s="11"/>
      <c r="I32" s="11"/>
      <c r="J32" s="11"/>
      <c r="K32" s="61"/>
      <c r="L32" s="207"/>
      <c r="M32" s="11"/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05" t="s">
        <v>371</v>
      </c>
      <c r="W32" s="205" t="s">
        <v>372</v>
      </c>
      <c r="X32" s="5" t="s">
        <v>244</v>
      </c>
      <c r="Y32" s="5" t="s">
        <v>373</v>
      </c>
      <c r="Z32" s="5" t="s">
        <v>11</v>
      </c>
      <c r="AA32" s="5" t="s">
        <v>374</v>
      </c>
      <c r="AB32" s="5" t="s">
        <v>375</v>
      </c>
      <c r="AD32" s="30"/>
      <c r="AE32" s="30"/>
      <c r="AF32" s="30"/>
      <c r="AG32" s="30"/>
      <c r="AH32" s="30"/>
      <c r="AI32" s="30"/>
      <c r="AJ32" s="213"/>
      <c r="AK32" s="213"/>
      <c r="AL32" s="30"/>
      <c r="AM32" s="30"/>
      <c r="AN32" s="30"/>
      <c r="AO32" s="30"/>
    </row>
    <row r="33" customFormat="false" ht="15" hidden="false" customHeight="false" outlineLevel="0" collapsed="false">
      <c r="A33" s="206"/>
      <c r="B33" s="12"/>
      <c r="C33" s="12"/>
      <c r="D33" s="12"/>
      <c r="E33" s="12"/>
      <c r="F33" s="11"/>
      <c r="G33" s="11"/>
      <c r="H33" s="11"/>
      <c r="I33" s="11"/>
      <c r="J33" s="11"/>
      <c r="K33" s="61"/>
      <c r="L33" s="207"/>
      <c r="M33" s="11"/>
      <c r="O33" s="206"/>
      <c r="P33" s="12"/>
      <c r="Q33" s="12"/>
      <c r="R33" s="12"/>
      <c r="S33" s="12"/>
      <c r="T33" s="12"/>
      <c r="U33" s="11"/>
      <c r="V33" s="11"/>
      <c r="W33" s="11"/>
      <c r="X33" s="11"/>
      <c r="Y33" s="11"/>
      <c r="Z33" s="61"/>
      <c r="AA33" s="207"/>
      <c r="AB33" s="11"/>
      <c r="AD33" s="214"/>
      <c r="AI33" s="35"/>
      <c r="AJ33" s="35"/>
      <c r="AK33" s="35"/>
      <c r="AL33" s="35"/>
      <c r="AM33" s="35"/>
      <c r="AN33" s="215"/>
      <c r="AO33" s="35"/>
    </row>
    <row r="34" customFormat="false" ht="15" hidden="false" customHeight="false" outlineLevel="0" collapsed="false">
      <c r="A34" s="206"/>
      <c r="B34" s="12"/>
      <c r="C34" s="12"/>
      <c r="D34" s="12"/>
      <c r="E34" s="12"/>
      <c r="F34" s="11"/>
      <c r="G34" s="11"/>
      <c r="H34" s="11"/>
      <c r="I34" s="11"/>
      <c r="J34" s="11"/>
      <c r="K34" s="61"/>
      <c r="L34" s="207"/>
      <c r="M34" s="11"/>
      <c r="O34" s="206"/>
      <c r="P34" s="12"/>
      <c r="Q34" s="12"/>
      <c r="R34" s="12"/>
      <c r="S34" s="12"/>
      <c r="T34" s="12"/>
      <c r="U34" s="11"/>
      <c r="V34" s="11"/>
      <c r="W34" s="11"/>
      <c r="X34" s="11"/>
      <c r="Y34" s="11"/>
      <c r="Z34" s="61"/>
      <c r="AA34" s="207"/>
      <c r="AB34" s="11"/>
      <c r="AD34" s="214"/>
      <c r="AI34" s="35"/>
      <c r="AJ34" s="35"/>
      <c r="AK34" s="35"/>
      <c r="AL34" s="35"/>
      <c r="AM34" s="35"/>
      <c r="AN34" s="215"/>
      <c r="AO34" s="35"/>
    </row>
    <row r="35" customFormat="false" ht="15" hidden="false" customHeight="false" outlineLevel="0" collapsed="false">
      <c r="A35" s="206"/>
      <c r="B35" s="12"/>
      <c r="C35" s="12"/>
      <c r="D35" s="12"/>
      <c r="E35" s="12"/>
      <c r="F35" s="11"/>
      <c r="G35" s="11"/>
      <c r="H35" s="11"/>
      <c r="I35" s="11"/>
      <c r="J35" s="11"/>
      <c r="K35" s="61"/>
      <c r="L35" s="207"/>
      <c r="M35" s="11"/>
      <c r="O35" s="206"/>
      <c r="P35" s="12"/>
      <c r="Q35" s="12"/>
      <c r="R35" s="12"/>
      <c r="S35" s="12"/>
      <c r="T35" s="12"/>
      <c r="U35" s="11"/>
      <c r="V35" s="11"/>
      <c r="W35" s="11"/>
      <c r="X35" s="11"/>
      <c r="Y35" s="11"/>
      <c r="Z35" s="61"/>
      <c r="AA35" s="207"/>
      <c r="AB35" s="11"/>
      <c r="AD35" s="214"/>
      <c r="AI35" s="35"/>
      <c r="AJ35" s="35"/>
      <c r="AK35" s="35"/>
      <c r="AL35" s="35"/>
      <c r="AM35" s="35"/>
      <c r="AN35" s="215"/>
      <c r="AO35" s="35"/>
    </row>
    <row r="36" customFormat="false" ht="15" hidden="false" customHeight="false" outlineLevel="0" collapsed="false">
      <c r="A36" s="206"/>
      <c r="B36" s="12"/>
      <c r="C36" s="12"/>
      <c r="D36" s="12"/>
      <c r="E36" s="12"/>
      <c r="F36" s="11"/>
      <c r="G36" s="11"/>
      <c r="H36" s="11"/>
      <c r="I36" s="11"/>
      <c r="J36" s="11"/>
      <c r="K36" s="61"/>
      <c r="L36" s="207"/>
      <c r="M36" s="11"/>
      <c r="O36" s="206"/>
      <c r="P36" s="12"/>
      <c r="Q36" s="12"/>
      <c r="R36" s="12"/>
      <c r="S36" s="12"/>
      <c r="T36" s="12"/>
      <c r="U36" s="11"/>
      <c r="V36" s="11"/>
      <c r="W36" s="11"/>
      <c r="X36" s="11"/>
      <c r="Y36" s="11"/>
      <c r="Z36" s="61"/>
      <c r="AA36" s="207"/>
      <c r="AB36" s="11"/>
      <c r="AD36" s="30"/>
      <c r="AE36" s="30"/>
      <c r="AF36" s="30"/>
      <c r="AG36" s="30"/>
      <c r="AH36" s="30"/>
      <c r="AI36" s="30"/>
      <c r="AJ36" s="30"/>
      <c r="AK36" s="213"/>
      <c r="AL36" s="213"/>
      <c r="AM36" s="30"/>
      <c r="AN36" s="30"/>
      <c r="AO36" s="30"/>
    </row>
    <row r="37" customFormat="false" ht="15" hidden="false" customHeight="false" outlineLevel="0" collapsed="false">
      <c r="A37" s="206"/>
      <c r="B37" s="12"/>
      <c r="C37" s="12"/>
      <c r="D37" s="12"/>
      <c r="E37" s="12"/>
      <c r="F37" s="11"/>
      <c r="G37" s="11"/>
      <c r="H37" s="11"/>
      <c r="I37" s="11"/>
      <c r="J37" s="11"/>
      <c r="K37" s="61"/>
      <c r="L37" s="207"/>
      <c r="M37" s="11"/>
      <c r="O37" s="206"/>
      <c r="P37" s="12"/>
      <c r="Q37" s="12"/>
      <c r="R37" s="12"/>
      <c r="S37" s="12"/>
      <c r="T37" s="12"/>
      <c r="U37" s="11"/>
      <c r="V37" s="11"/>
      <c r="W37" s="11"/>
      <c r="X37" s="11"/>
      <c r="Y37" s="11"/>
      <c r="Z37" s="61"/>
      <c r="AA37" s="207"/>
      <c r="AB37" s="11"/>
      <c r="AD37" s="214"/>
      <c r="AJ37" s="35"/>
      <c r="AK37" s="35"/>
      <c r="AL37" s="35"/>
      <c r="AM37" s="35"/>
      <c r="AN37" s="35"/>
      <c r="AO37" s="216"/>
    </row>
    <row r="38" customFormat="false" ht="15" hidden="false" customHeight="false" outlineLevel="0" collapsed="false">
      <c r="A38" s="206"/>
      <c r="B38" s="12"/>
      <c r="C38" s="12"/>
      <c r="D38" s="12"/>
      <c r="E38" s="12"/>
      <c r="F38" s="11"/>
      <c r="G38" s="11"/>
      <c r="H38" s="11"/>
      <c r="I38" s="11"/>
      <c r="J38" s="11"/>
      <c r="K38" s="61"/>
      <c r="L38" s="207"/>
      <c r="M38" s="11"/>
      <c r="O38" s="206"/>
      <c r="P38" s="12"/>
      <c r="Q38" s="12"/>
      <c r="R38" s="12"/>
      <c r="S38" s="12"/>
      <c r="T38" s="12"/>
      <c r="U38" s="11"/>
      <c r="V38" s="11"/>
      <c r="W38" s="11"/>
      <c r="X38" s="11"/>
      <c r="Y38" s="11"/>
      <c r="Z38" s="61"/>
      <c r="AA38" s="207"/>
      <c r="AB38" s="11"/>
      <c r="AD38" s="214"/>
      <c r="AJ38" s="35"/>
      <c r="AK38" s="35"/>
      <c r="AL38" s="35"/>
      <c r="AM38" s="35"/>
      <c r="AN38" s="35"/>
      <c r="AO38" s="216"/>
      <c r="AP38" s="30"/>
      <c r="AQ38" s="30"/>
    </row>
    <row r="39" customFormat="false" ht="15" hidden="false" customHeight="false" outlineLevel="0" collapsed="false">
      <c r="A39" s="206"/>
      <c r="B39" s="12"/>
      <c r="C39" s="12"/>
      <c r="D39" s="12"/>
      <c r="E39" s="12"/>
      <c r="F39" s="11"/>
      <c r="G39" s="11"/>
      <c r="H39" s="11"/>
      <c r="I39" s="11"/>
      <c r="J39" s="11"/>
      <c r="K39" s="61"/>
      <c r="L39" s="207"/>
      <c r="M39" s="11"/>
      <c r="O39" s="206"/>
      <c r="P39" s="12"/>
      <c r="Q39" s="12"/>
      <c r="R39" s="12"/>
      <c r="S39" s="12"/>
      <c r="T39" s="12"/>
      <c r="U39" s="11"/>
      <c r="V39" s="11"/>
      <c r="W39" s="11"/>
      <c r="X39" s="11"/>
      <c r="Y39" s="11"/>
      <c r="Z39" s="61"/>
      <c r="AA39" s="207"/>
      <c r="AB39" s="11"/>
      <c r="AD39" s="214"/>
      <c r="AJ39" s="35"/>
      <c r="AK39" s="35"/>
      <c r="AL39" s="35"/>
      <c r="AM39" s="35"/>
      <c r="AN39" s="35"/>
      <c r="AO39" s="216"/>
    </row>
    <row r="40" customFormat="false" ht="15" hidden="false" customHeight="false" outlineLevel="0" collapsed="false">
      <c r="A40" s="206"/>
      <c r="B40" s="12"/>
      <c r="C40" s="12"/>
      <c r="D40" s="12"/>
      <c r="E40" s="12"/>
      <c r="F40" s="11"/>
      <c r="G40" s="11"/>
      <c r="H40" s="11"/>
      <c r="I40" s="11"/>
      <c r="J40" s="11"/>
      <c r="K40" s="61"/>
      <c r="L40" s="207"/>
      <c r="M40" s="11"/>
      <c r="O40" s="206"/>
      <c r="P40" s="12"/>
      <c r="Q40" s="12"/>
      <c r="R40" s="12"/>
      <c r="S40" s="12"/>
      <c r="T40" s="12"/>
      <c r="U40" s="11"/>
      <c r="V40" s="11"/>
      <c r="W40" s="11"/>
      <c r="X40" s="11"/>
      <c r="Y40" s="11"/>
      <c r="Z40" s="61"/>
      <c r="AA40" s="207"/>
      <c r="AB40" s="11"/>
      <c r="AD40" s="214"/>
      <c r="AJ40" s="35"/>
      <c r="AK40" s="35"/>
      <c r="AL40" s="35"/>
      <c r="AM40" s="35"/>
      <c r="AN40" s="35"/>
      <c r="AO40" s="216"/>
    </row>
    <row r="41" customFormat="false" ht="15" hidden="false" customHeight="false" outlineLevel="0" collapsed="false">
      <c r="A41" s="206"/>
      <c r="B41" s="12"/>
      <c r="C41" s="12"/>
      <c r="D41" s="12"/>
      <c r="E41" s="12"/>
      <c r="F41" s="11"/>
      <c r="G41" s="11"/>
      <c r="H41" s="11"/>
      <c r="I41" s="11"/>
      <c r="J41" s="11"/>
      <c r="K41" s="61"/>
      <c r="L41" s="207"/>
      <c r="M41" s="11"/>
      <c r="O41" s="206"/>
      <c r="P41" s="12"/>
      <c r="Q41" s="12"/>
      <c r="R41" s="12"/>
      <c r="S41" s="12"/>
      <c r="T41" s="12"/>
      <c r="U41" s="11"/>
      <c r="V41" s="11"/>
      <c r="W41" s="11"/>
      <c r="X41" s="11"/>
      <c r="Y41" s="11"/>
      <c r="Z41" s="61"/>
      <c r="AA41" s="207"/>
      <c r="AB41" s="11"/>
      <c r="AD41" s="214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05" t="s">
        <v>371</v>
      </c>
      <c r="AM41" s="205" t="s">
        <v>372</v>
      </c>
      <c r="AN41" s="5" t="s">
        <v>244</v>
      </c>
      <c r="AO41" s="5" t="s">
        <v>373</v>
      </c>
      <c r="AP41" s="5" t="s">
        <v>374</v>
      </c>
      <c r="AQ41" s="5" t="s">
        <v>375</v>
      </c>
    </row>
    <row r="42" customFormat="false" ht="15" hidden="false" customHeight="false" outlineLevel="0" collapsed="false">
      <c r="A42" s="206"/>
      <c r="B42" s="12"/>
      <c r="C42" s="12"/>
      <c r="D42" s="12"/>
      <c r="E42" s="12"/>
      <c r="F42" s="11"/>
      <c r="G42" s="11"/>
      <c r="H42" s="11"/>
      <c r="I42" s="11"/>
      <c r="J42" s="11"/>
      <c r="K42" s="61"/>
      <c r="L42" s="207"/>
      <c r="M42" s="11"/>
      <c r="O42" s="206"/>
      <c r="P42" s="12"/>
      <c r="Q42" s="12"/>
      <c r="R42" s="12"/>
      <c r="S42" s="12"/>
      <c r="T42" s="12"/>
      <c r="U42" s="11"/>
      <c r="V42" s="11"/>
      <c r="W42" s="11"/>
      <c r="X42" s="11"/>
      <c r="Y42" s="11"/>
      <c r="Z42" s="61"/>
      <c r="AA42" s="207"/>
      <c r="AB42" s="11"/>
      <c r="AF42" s="206" t="n">
        <v>45007</v>
      </c>
      <c r="AG42" s="12" t="s">
        <v>383</v>
      </c>
      <c r="AH42" s="12" t="s">
        <v>38</v>
      </c>
      <c r="AI42" s="12" t="s">
        <v>384</v>
      </c>
      <c r="AJ42" s="12" t="s">
        <v>385</v>
      </c>
      <c r="AK42" s="11" t="n">
        <v>580</v>
      </c>
      <c r="AL42" s="11" t="n">
        <v>574.2</v>
      </c>
      <c r="AM42" s="11" t="n">
        <v>568.458</v>
      </c>
      <c r="AN42" s="11" t="n">
        <v>180</v>
      </c>
      <c r="AO42" s="11" t="n">
        <v>562.716</v>
      </c>
      <c r="AP42" s="207" t="n">
        <v>388.458</v>
      </c>
      <c r="AQ42" s="19" t="n">
        <v>384.57342</v>
      </c>
    </row>
    <row r="43" customFormat="false" ht="15" hidden="false" customHeight="false" outlineLevel="0" collapsed="false">
      <c r="A43" s="206"/>
      <c r="B43" s="12"/>
      <c r="C43" s="12"/>
      <c r="D43" s="12"/>
      <c r="E43" s="12"/>
      <c r="F43" s="11"/>
      <c r="G43" s="11"/>
      <c r="H43" s="11"/>
      <c r="I43" s="11"/>
      <c r="J43" s="11"/>
      <c r="K43" s="61"/>
      <c r="L43" s="207"/>
      <c r="M43" s="11"/>
      <c r="O43" s="206"/>
      <c r="P43" s="12"/>
      <c r="Q43" s="12"/>
      <c r="R43" s="12"/>
      <c r="S43" s="12"/>
      <c r="T43" s="12"/>
      <c r="U43" s="11"/>
      <c r="V43" s="11"/>
      <c r="W43" s="11"/>
      <c r="X43" s="11"/>
      <c r="Y43" s="11"/>
      <c r="Z43" s="61"/>
      <c r="AA43" s="207"/>
      <c r="AB43" s="11"/>
      <c r="AF43" s="206" t="n">
        <v>45009</v>
      </c>
      <c r="AG43" s="12" t="s">
        <v>383</v>
      </c>
      <c r="AH43" s="12" t="s">
        <v>38</v>
      </c>
      <c r="AI43" s="12" t="s">
        <v>384</v>
      </c>
      <c r="AJ43" s="12" t="s">
        <v>386</v>
      </c>
      <c r="AK43" s="11" t="n">
        <v>175</v>
      </c>
      <c r="AL43" s="11" t="n">
        <v>173.25</v>
      </c>
      <c r="AM43" s="11" t="n">
        <v>171.5175</v>
      </c>
      <c r="AN43" s="11"/>
      <c r="AO43" s="11" t="n">
        <v>169.785</v>
      </c>
      <c r="AP43" s="207" t="n">
        <v>171.5175</v>
      </c>
      <c r="AQ43" s="19" t="n">
        <v>169.802325</v>
      </c>
    </row>
    <row r="44" customFormat="false" ht="15" hidden="false" customHeight="false" outlineLevel="0" collapsed="false">
      <c r="A44" s="206"/>
      <c r="B44" s="12"/>
      <c r="C44" s="12"/>
      <c r="D44" s="12"/>
      <c r="E44" s="12"/>
      <c r="F44" s="11"/>
      <c r="G44" s="11"/>
      <c r="H44" s="11"/>
      <c r="I44" s="11"/>
      <c r="J44" s="11"/>
      <c r="K44" s="61"/>
      <c r="L44" s="207"/>
      <c r="M44" s="11"/>
      <c r="O44" s="206"/>
      <c r="P44" s="12"/>
      <c r="Q44" s="12"/>
      <c r="R44" s="12"/>
      <c r="S44" s="12"/>
      <c r="T44" s="12"/>
      <c r="U44" s="11"/>
      <c r="V44" s="11"/>
      <c r="W44" s="11"/>
      <c r="X44" s="11"/>
      <c r="Y44" s="11"/>
      <c r="Z44" s="61"/>
      <c r="AA44" s="207"/>
      <c r="AB44" s="11"/>
    </row>
    <row r="45" customFormat="false" ht="15" hidden="false" customHeight="false" outlineLevel="0" collapsed="false">
      <c r="A45" s="206"/>
      <c r="B45" s="12"/>
      <c r="C45" s="12"/>
      <c r="D45" s="12"/>
      <c r="E45" s="12"/>
      <c r="F45" s="11"/>
      <c r="G45" s="11"/>
      <c r="H45" s="11"/>
      <c r="I45" s="11"/>
      <c r="J45" s="11"/>
      <c r="K45" s="61"/>
      <c r="L45" s="207"/>
      <c r="M45" s="11"/>
      <c r="O45" s="206"/>
      <c r="P45" s="12"/>
      <c r="Q45" s="12"/>
      <c r="R45" s="12"/>
      <c r="S45" s="12"/>
      <c r="T45" s="12"/>
      <c r="U45" s="11"/>
      <c r="V45" s="11"/>
      <c r="W45" s="11"/>
      <c r="X45" s="11"/>
      <c r="Y45" s="11"/>
      <c r="Z45" s="61"/>
      <c r="AA45" s="207"/>
      <c r="AB45" s="11"/>
      <c r="AD45" s="30"/>
      <c r="AE45" s="30"/>
      <c r="AF45" s="206" t="n">
        <v>45007</v>
      </c>
      <c r="AG45" s="12" t="s">
        <v>384</v>
      </c>
      <c r="AH45" s="12" t="s">
        <v>385</v>
      </c>
      <c r="AI45" s="19" t="n">
        <v>384.57342</v>
      </c>
      <c r="AJ45" s="30"/>
      <c r="AK45" s="213"/>
      <c r="AL45" s="213"/>
      <c r="AM45" s="30"/>
      <c r="AN45" s="30"/>
    </row>
    <row r="46" customFormat="false" ht="15" hidden="false" customHeight="false" outlineLevel="0" collapsed="false">
      <c r="A46" s="206"/>
      <c r="B46" s="12"/>
      <c r="C46" s="12"/>
      <c r="D46" s="12"/>
      <c r="E46" s="12"/>
      <c r="F46" s="11"/>
      <c r="G46" s="11"/>
      <c r="H46" s="11"/>
      <c r="I46" s="208"/>
      <c r="J46" s="11"/>
      <c r="K46" s="61"/>
      <c r="L46" s="207"/>
      <c r="M46" s="11"/>
      <c r="O46" s="206"/>
      <c r="P46" s="12"/>
      <c r="Q46" s="12"/>
      <c r="R46" s="12"/>
      <c r="S46" s="12"/>
      <c r="T46" s="12"/>
      <c r="U46" s="11"/>
      <c r="V46" s="11"/>
      <c r="W46" s="11"/>
      <c r="X46" s="11"/>
      <c r="Y46" s="11"/>
      <c r="Z46" s="61"/>
      <c r="AA46" s="207"/>
      <c r="AB46" s="11"/>
      <c r="AD46" s="214"/>
      <c r="AF46" s="206" t="n">
        <v>45009</v>
      </c>
      <c r="AG46" s="12" t="s">
        <v>384</v>
      </c>
      <c r="AH46" s="12" t="s">
        <v>386</v>
      </c>
      <c r="AI46" s="19" t="n">
        <v>169.802325</v>
      </c>
      <c r="AJ46" s="35"/>
      <c r="AK46" s="35"/>
      <c r="AL46" s="35"/>
      <c r="AM46" s="35"/>
      <c r="AN46" s="35"/>
      <c r="AO46" s="216"/>
    </row>
    <row r="47" customFormat="false" ht="15" hidden="false" customHeight="false" outlineLevel="0" collapsed="false">
      <c r="A47" s="206"/>
      <c r="B47" s="12"/>
      <c r="C47" s="12"/>
      <c r="D47" s="12"/>
      <c r="E47" s="12"/>
      <c r="F47" s="11"/>
      <c r="G47" s="11"/>
      <c r="H47" s="11"/>
      <c r="I47" s="208"/>
      <c r="J47" s="11"/>
      <c r="K47" s="61"/>
      <c r="L47" s="207"/>
      <c r="M47" s="11"/>
      <c r="O47" s="206"/>
      <c r="P47" s="12"/>
      <c r="Q47" s="12"/>
      <c r="R47" s="12"/>
      <c r="S47" s="12"/>
      <c r="T47" s="12"/>
      <c r="U47" s="11"/>
      <c r="V47" s="11"/>
      <c r="W47" s="11"/>
      <c r="X47" s="208"/>
      <c r="Y47" s="11"/>
      <c r="Z47" s="61"/>
      <c r="AA47" s="207"/>
      <c r="AB47" s="11"/>
      <c r="AD47" s="214"/>
      <c r="AJ47" s="35"/>
      <c r="AK47" s="35"/>
      <c r="AL47" s="35"/>
      <c r="AM47" s="35"/>
      <c r="AN47" s="35"/>
      <c r="AO47" s="216"/>
    </row>
    <row r="48" customFormat="false" ht="15" hidden="false" customHeight="false" outlineLevel="0" collapsed="false">
      <c r="A48" s="206"/>
      <c r="B48" s="12"/>
      <c r="C48" s="12"/>
      <c r="D48" s="12"/>
      <c r="E48" s="12"/>
      <c r="F48" s="11"/>
      <c r="G48" s="11"/>
      <c r="H48" s="11"/>
      <c r="I48" s="11"/>
      <c r="J48" s="11"/>
      <c r="K48" s="61"/>
      <c r="L48" s="207"/>
      <c r="M48" s="11"/>
      <c r="O48" s="206"/>
      <c r="P48" s="12"/>
      <c r="Q48" s="12"/>
      <c r="R48" s="12"/>
      <c r="S48" s="12"/>
      <c r="T48" s="12"/>
      <c r="U48" s="11"/>
      <c r="V48" s="11"/>
      <c r="W48" s="11"/>
      <c r="X48" s="208"/>
      <c r="Y48" s="11"/>
      <c r="Z48" s="61"/>
      <c r="AA48" s="207"/>
      <c r="AB48" s="11"/>
      <c r="AD48" s="214"/>
      <c r="AJ48" s="35"/>
      <c r="AK48" s="35"/>
      <c r="AL48" s="35"/>
      <c r="AM48" s="217"/>
      <c r="AN48" s="35"/>
      <c r="AO48" s="216"/>
    </row>
    <row r="49" customFormat="false" ht="15" hidden="false" customHeight="false" outlineLevel="0" collapsed="false">
      <c r="A49" s="206"/>
      <c r="B49" s="12"/>
      <c r="C49" s="12"/>
      <c r="D49" s="12"/>
      <c r="E49" s="12"/>
      <c r="F49" s="11"/>
      <c r="G49" s="11"/>
      <c r="H49" s="11"/>
      <c r="I49" s="12"/>
      <c r="J49" s="11"/>
      <c r="K49" s="61"/>
      <c r="L49" s="207"/>
      <c r="M49" s="11"/>
      <c r="O49" s="206"/>
      <c r="P49" s="12"/>
      <c r="Q49" s="12"/>
      <c r="R49" s="12"/>
      <c r="S49" s="12"/>
      <c r="T49" s="12"/>
      <c r="U49" s="11"/>
      <c r="V49" s="11"/>
      <c r="W49" s="11"/>
      <c r="X49" s="11"/>
      <c r="Y49" s="11"/>
      <c r="Z49" s="61"/>
      <c r="AA49" s="207"/>
      <c r="AB49" s="11"/>
      <c r="AC49" s="218" t="s">
        <v>278</v>
      </c>
      <c r="AD49" s="214"/>
      <c r="AJ49" s="35"/>
      <c r="AK49" s="35"/>
      <c r="AL49" s="35"/>
      <c r="AM49" s="217"/>
      <c r="AN49" s="35"/>
      <c r="AO49" s="216"/>
    </row>
    <row r="50" customFormat="false" ht="15" hidden="false" customHeight="false" outlineLevel="0" collapsed="false">
      <c r="A50" s="206"/>
      <c r="B50" s="12"/>
      <c r="C50" s="12"/>
      <c r="D50" s="12"/>
      <c r="E50" s="12"/>
      <c r="F50" s="11"/>
      <c r="G50" s="11"/>
      <c r="H50" s="11"/>
      <c r="I50" s="12"/>
      <c r="J50" s="11"/>
      <c r="K50" s="61"/>
      <c r="L50" s="207"/>
      <c r="M50" s="11"/>
      <c r="O50" s="206"/>
      <c r="P50" s="12"/>
      <c r="Q50" s="12"/>
      <c r="R50" s="12"/>
      <c r="S50" s="12"/>
      <c r="T50" s="12"/>
      <c r="U50" s="11"/>
      <c r="V50" s="11"/>
      <c r="W50" s="11"/>
      <c r="X50" s="12"/>
      <c r="Y50" s="11"/>
      <c r="Z50" s="61"/>
      <c r="AA50" s="207"/>
      <c r="AB50" s="11"/>
      <c r="AD50" s="214"/>
      <c r="AJ50" s="35"/>
      <c r="AK50" s="35"/>
      <c r="AL50" s="35"/>
      <c r="AM50" s="35"/>
      <c r="AN50" s="35"/>
      <c r="AO50" s="216"/>
    </row>
    <row r="51" customFormat="false" ht="15" hidden="false" customHeight="false" outlineLevel="0" collapsed="false">
      <c r="A51" s="206"/>
      <c r="B51" s="12"/>
      <c r="C51" s="12"/>
      <c r="D51" s="12"/>
      <c r="E51" s="12"/>
      <c r="F51" s="11"/>
      <c r="G51" s="11"/>
      <c r="H51" s="11"/>
      <c r="I51" s="12"/>
      <c r="J51" s="11"/>
      <c r="K51" s="61"/>
      <c r="L51" s="61"/>
      <c r="M51" s="19"/>
      <c r="O51" s="206"/>
      <c r="P51" s="12"/>
      <c r="Q51" s="12"/>
      <c r="R51" s="12"/>
      <c r="S51" s="12"/>
      <c r="T51" s="12"/>
      <c r="U51" s="11"/>
      <c r="V51" s="11"/>
      <c r="W51" s="11"/>
      <c r="X51" s="12"/>
      <c r="Y51" s="11"/>
      <c r="Z51" s="61"/>
      <c r="AA51" s="207"/>
      <c r="AB51" s="11"/>
      <c r="AK51" s="35"/>
      <c r="AL51" s="35"/>
      <c r="AN51" s="35"/>
    </row>
    <row r="52" customFormat="false" ht="15" hidden="false" customHeight="false" outlineLevel="0" collapsed="false">
      <c r="A52" s="206"/>
      <c r="B52" s="12"/>
      <c r="C52" s="12"/>
      <c r="D52" s="12"/>
      <c r="E52" s="12"/>
      <c r="F52" s="21" t="s">
        <v>13</v>
      </c>
      <c r="G52" s="22" t="n">
        <f aca="false">SUM(G32:G51)</f>
        <v>0</v>
      </c>
      <c r="H52" s="22"/>
      <c r="I52" s="22" t="s">
        <v>381</v>
      </c>
      <c r="J52" s="22" t="n">
        <f aca="false">SUM(J32:J51)</f>
        <v>0</v>
      </c>
      <c r="K52" s="22"/>
      <c r="L52" s="22"/>
      <c r="M52" s="22" t="n">
        <f aca="false">SUM(M32:M51)</f>
        <v>0</v>
      </c>
      <c r="O52" s="206"/>
      <c r="P52" s="12"/>
      <c r="Q52" s="12"/>
      <c r="R52" s="12"/>
      <c r="S52" s="12"/>
      <c r="T52" s="12"/>
      <c r="U52" s="11"/>
      <c r="V52" s="11"/>
      <c r="W52" s="11"/>
      <c r="X52" s="12"/>
      <c r="Y52" s="11"/>
      <c r="Z52" s="61"/>
      <c r="AA52" s="61"/>
      <c r="AB52" s="19"/>
    </row>
    <row r="53" customFormat="false" ht="15" hidden="false" customHeight="false" outlineLevel="0" collapsed="false">
      <c r="A53" s="206"/>
      <c r="B53" s="12"/>
      <c r="C53" s="12"/>
      <c r="D53" s="12"/>
      <c r="E53" s="12"/>
      <c r="F53" s="21" t="s">
        <v>382</v>
      </c>
      <c r="G53" s="209" t="n">
        <f aca="false">G52*0.99</f>
        <v>0</v>
      </c>
      <c r="H53" s="209"/>
      <c r="I53" s="17"/>
      <c r="J53" s="17"/>
      <c r="K53" s="19"/>
      <c r="L53" s="19"/>
      <c r="M53" s="19"/>
      <c r="O53" s="206"/>
      <c r="P53" s="12"/>
      <c r="Q53" s="12"/>
      <c r="R53" s="12"/>
      <c r="S53" s="12"/>
      <c r="T53" s="12"/>
      <c r="U53" s="21" t="s">
        <v>13</v>
      </c>
      <c r="V53" s="22" t="n">
        <f aca="false">SUM(V33:V52)</f>
        <v>0</v>
      </c>
      <c r="W53" s="22"/>
      <c r="X53" s="22" t="s">
        <v>381</v>
      </c>
      <c r="Y53" s="22" t="n">
        <f aca="false">SUM(Y33:Y52)</f>
        <v>0</v>
      </c>
      <c r="Z53" s="22"/>
      <c r="AA53" s="22"/>
      <c r="AB53" s="22" t="n">
        <f aca="false">SUM(AB33:AB52)</f>
        <v>0</v>
      </c>
    </row>
    <row r="54" customFormat="false" ht="15.75" hidden="false" customHeight="false" outlineLevel="0" collapsed="false">
      <c r="A54" s="8"/>
      <c r="B54" s="12"/>
      <c r="C54" s="12"/>
      <c r="D54" s="12"/>
      <c r="E54" s="12"/>
      <c r="F54" s="128" t="s">
        <v>17</v>
      </c>
      <c r="G54" s="128"/>
      <c r="H54" s="128"/>
      <c r="I54" s="128"/>
      <c r="J54" s="210"/>
      <c r="K54" s="211" t="n">
        <f aca="false">G53-J52</f>
        <v>0</v>
      </c>
      <c r="L54" s="212"/>
      <c r="M54" s="35"/>
      <c r="O54" s="206"/>
      <c r="P54" s="12"/>
      <c r="Q54" s="12"/>
      <c r="R54" s="12"/>
      <c r="S54" s="12"/>
      <c r="T54" s="12"/>
      <c r="U54" s="21" t="s">
        <v>382</v>
      </c>
      <c r="V54" s="209" t="n">
        <f aca="false">V53*0.99</f>
        <v>0</v>
      </c>
      <c r="W54" s="209"/>
      <c r="X54" s="17"/>
      <c r="Y54" s="17"/>
      <c r="Z54" s="19"/>
      <c r="AA54" s="19"/>
      <c r="AB54" s="19"/>
    </row>
    <row r="55" customFormat="false" ht="15.75" hidden="false" customHeight="false" outlineLevel="0" collapsed="false">
      <c r="O55" s="8"/>
      <c r="P55" s="12"/>
      <c r="Q55" s="12"/>
      <c r="R55" s="12"/>
      <c r="S55" s="12"/>
      <c r="T55" s="12"/>
      <c r="U55" s="128" t="s">
        <v>17</v>
      </c>
      <c r="V55" s="128"/>
      <c r="W55" s="128"/>
      <c r="X55" s="128"/>
      <c r="Y55" s="210"/>
      <c r="Z55" s="211" t="n">
        <f aca="false">V54-Y53</f>
        <v>0</v>
      </c>
      <c r="AA55" s="212"/>
      <c r="AB55" s="35"/>
    </row>
    <row r="60" customFormat="false" ht="26.25" hidden="false" customHeight="false" outlineLevel="0" collapsed="false">
      <c r="B60" s="125" t="s">
        <v>130</v>
      </c>
      <c r="C60" s="125"/>
      <c r="D60" s="125"/>
      <c r="E60" s="125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05" t="s">
        <v>371</v>
      </c>
      <c r="H61" s="205" t="s">
        <v>372</v>
      </c>
      <c r="I61" s="5" t="s">
        <v>244</v>
      </c>
      <c r="J61" s="5" t="s">
        <v>373</v>
      </c>
      <c r="K61" s="5" t="s">
        <v>11</v>
      </c>
      <c r="L61" s="5" t="s">
        <v>374</v>
      </c>
      <c r="M61" s="5" t="s">
        <v>375</v>
      </c>
      <c r="P61" s="125" t="s">
        <v>21</v>
      </c>
      <c r="Q61" s="125"/>
      <c r="R61" s="125"/>
      <c r="S61" s="125"/>
      <c r="T61" s="125"/>
    </row>
    <row r="62" customFormat="false" ht="15" hidden="false" customHeight="false" outlineLevel="0" collapsed="false">
      <c r="A62" s="206"/>
      <c r="B62" s="12"/>
      <c r="C62" s="12"/>
      <c r="D62" s="12"/>
      <c r="E62" s="12"/>
      <c r="F62" s="11"/>
      <c r="G62" s="11"/>
      <c r="H62" s="11"/>
      <c r="I62" s="11"/>
      <c r="J62" s="11"/>
      <c r="K62" s="61"/>
      <c r="L62" s="207"/>
      <c r="M62" s="11"/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05" t="s">
        <v>371</v>
      </c>
      <c r="W62" s="205" t="s">
        <v>372</v>
      </c>
      <c r="X62" s="5" t="s">
        <v>244</v>
      </c>
      <c r="Y62" s="5" t="s">
        <v>373</v>
      </c>
      <c r="Z62" s="5" t="s">
        <v>11</v>
      </c>
      <c r="AA62" s="5" t="s">
        <v>374</v>
      </c>
      <c r="AB62" s="5" t="s">
        <v>375</v>
      </c>
    </row>
    <row r="63" customFormat="false" ht="15" hidden="false" customHeight="false" outlineLevel="0" collapsed="false">
      <c r="A63" s="206"/>
      <c r="B63" s="12"/>
      <c r="C63" s="12"/>
      <c r="D63" s="12"/>
      <c r="E63" s="12"/>
      <c r="F63" s="11"/>
      <c r="G63" s="11"/>
      <c r="H63" s="11"/>
      <c r="I63" s="11"/>
      <c r="J63" s="11"/>
      <c r="K63" s="61"/>
      <c r="L63" s="207"/>
      <c r="M63" s="11"/>
      <c r="O63" s="206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61"/>
      <c r="AA63" s="207"/>
      <c r="AB63" s="11"/>
    </row>
    <row r="64" customFormat="false" ht="15" hidden="false" customHeight="false" outlineLevel="0" collapsed="false">
      <c r="A64" s="206"/>
      <c r="B64" s="12"/>
      <c r="C64" s="12"/>
      <c r="D64" s="12"/>
      <c r="E64" s="12"/>
      <c r="F64" s="11"/>
      <c r="G64" s="11"/>
      <c r="H64" s="11"/>
      <c r="I64" s="11"/>
      <c r="J64" s="11"/>
      <c r="K64" s="61"/>
      <c r="L64" s="207"/>
      <c r="M64" s="11"/>
      <c r="O64" s="206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61"/>
      <c r="AA64" s="207"/>
      <c r="AB64" s="11"/>
    </row>
    <row r="65" customFormat="false" ht="15" hidden="false" customHeight="false" outlineLevel="0" collapsed="false">
      <c r="A65" s="206"/>
      <c r="B65" s="12"/>
      <c r="C65" s="12"/>
      <c r="D65" s="12"/>
      <c r="E65" s="12"/>
      <c r="F65" s="11"/>
      <c r="G65" s="11"/>
      <c r="H65" s="11"/>
      <c r="I65" s="11"/>
      <c r="J65" s="11"/>
      <c r="K65" s="61"/>
      <c r="L65" s="207"/>
      <c r="M65" s="11"/>
      <c r="O65" s="206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61"/>
      <c r="AA65" s="207"/>
      <c r="AB65" s="11"/>
    </row>
    <row r="66" customFormat="false" ht="15" hidden="false" customHeight="false" outlineLevel="0" collapsed="false">
      <c r="A66" s="206"/>
      <c r="B66" s="12"/>
      <c r="C66" s="12"/>
      <c r="D66" s="12"/>
      <c r="E66" s="12"/>
      <c r="F66" s="11"/>
      <c r="G66" s="11"/>
      <c r="H66" s="11"/>
      <c r="I66" s="11"/>
      <c r="J66" s="11"/>
      <c r="K66" s="61"/>
      <c r="L66" s="207"/>
      <c r="M66" s="11"/>
      <c r="O66" s="206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61"/>
      <c r="AA66" s="207"/>
      <c r="AB66" s="11"/>
    </row>
    <row r="67" customFormat="false" ht="15" hidden="false" customHeight="false" outlineLevel="0" collapsed="false">
      <c r="A67" s="206"/>
      <c r="B67" s="12"/>
      <c r="C67" s="12"/>
      <c r="D67" s="12"/>
      <c r="E67" s="12"/>
      <c r="F67" s="11"/>
      <c r="G67" s="11"/>
      <c r="H67" s="11"/>
      <c r="I67" s="11"/>
      <c r="J67" s="11"/>
      <c r="K67" s="61"/>
      <c r="L67" s="207"/>
      <c r="M67" s="11"/>
      <c r="O67" s="206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61"/>
      <c r="AA67" s="207"/>
      <c r="AB67" s="11"/>
    </row>
    <row r="68" customFormat="false" ht="15" hidden="false" customHeight="false" outlineLevel="0" collapsed="false">
      <c r="A68" s="206"/>
      <c r="B68" s="12"/>
      <c r="C68" s="12"/>
      <c r="D68" s="12"/>
      <c r="E68" s="12"/>
      <c r="F68" s="11"/>
      <c r="G68" s="11"/>
      <c r="H68" s="11"/>
      <c r="I68" s="11"/>
      <c r="J68" s="11"/>
      <c r="K68" s="61"/>
      <c r="L68" s="207"/>
      <c r="M68" s="11"/>
      <c r="O68" s="206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61"/>
      <c r="AA68" s="207"/>
      <c r="AB68" s="11"/>
    </row>
    <row r="69" customFormat="false" ht="15" hidden="false" customHeight="false" outlineLevel="0" collapsed="false">
      <c r="A69" s="206"/>
      <c r="B69" s="12"/>
      <c r="C69" s="12"/>
      <c r="D69" s="12"/>
      <c r="E69" s="12"/>
      <c r="F69" s="11"/>
      <c r="G69" s="11"/>
      <c r="H69" s="11"/>
      <c r="I69" s="11"/>
      <c r="J69" s="11"/>
      <c r="K69" s="61"/>
      <c r="L69" s="207"/>
      <c r="M69" s="11"/>
      <c r="O69" s="206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61"/>
      <c r="AA69" s="207"/>
      <c r="AB69" s="11"/>
    </row>
    <row r="70" customFormat="false" ht="15" hidden="false" customHeight="false" outlineLevel="0" collapsed="false">
      <c r="A70" s="206"/>
      <c r="B70" s="12"/>
      <c r="C70" s="12"/>
      <c r="D70" s="12"/>
      <c r="E70" s="12"/>
      <c r="F70" s="11"/>
      <c r="G70" s="11"/>
      <c r="H70" s="11"/>
      <c r="I70" s="11"/>
      <c r="J70" s="11"/>
      <c r="K70" s="61"/>
      <c r="L70" s="207"/>
      <c r="M70" s="11"/>
      <c r="O70" s="206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61"/>
      <c r="AA70" s="207"/>
      <c r="AB70" s="11"/>
    </row>
    <row r="71" customFormat="false" ht="15" hidden="false" customHeight="false" outlineLevel="0" collapsed="false">
      <c r="A71" s="206"/>
      <c r="B71" s="12"/>
      <c r="C71" s="12"/>
      <c r="D71" s="12"/>
      <c r="E71" s="12"/>
      <c r="F71" s="11"/>
      <c r="G71" s="11"/>
      <c r="H71" s="11"/>
      <c r="I71" s="11"/>
      <c r="J71" s="11"/>
      <c r="K71" s="61"/>
      <c r="L71" s="207"/>
      <c r="M71" s="11"/>
      <c r="O71" s="206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61"/>
      <c r="AA71" s="207"/>
      <c r="AB71" s="11"/>
    </row>
    <row r="72" customFormat="false" ht="15" hidden="false" customHeight="false" outlineLevel="0" collapsed="false">
      <c r="A72" s="206"/>
      <c r="B72" s="12"/>
      <c r="C72" s="12"/>
      <c r="D72" s="12"/>
      <c r="E72" s="12"/>
      <c r="F72" s="11"/>
      <c r="G72" s="11"/>
      <c r="H72" s="11"/>
      <c r="I72" s="11"/>
      <c r="J72" s="11"/>
      <c r="K72" s="61"/>
      <c r="L72" s="207"/>
      <c r="M72" s="11"/>
      <c r="O72" s="206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61"/>
      <c r="AA72" s="207"/>
      <c r="AB72" s="11"/>
    </row>
    <row r="73" customFormat="false" ht="15" hidden="false" customHeight="false" outlineLevel="0" collapsed="false">
      <c r="A73" s="206"/>
      <c r="B73" s="12"/>
      <c r="C73" s="12"/>
      <c r="D73" s="12"/>
      <c r="E73" s="12"/>
      <c r="F73" s="11"/>
      <c r="G73" s="11"/>
      <c r="H73" s="11"/>
      <c r="I73" s="11"/>
      <c r="J73" s="11"/>
      <c r="K73" s="61"/>
      <c r="L73" s="207"/>
      <c r="M73" s="11"/>
      <c r="O73" s="206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61"/>
      <c r="AA73" s="207"/>
      <c r="AB73" s="11"/>
    </row>
    <row r="74" customFormat="false" ht="15" hidden="false" customHeight="false" outlineLevel="0" collapsed="false">
      <c r="A74" s="206"/>
      <c r="B74" s="12"/>
      <c r="C74" s="12"/>
      <c r="D74" s="12"/>
      <c r="E74" s="12"/>
      <c r="F74" s="11"/>
      <c r="G74" s="11"/>
      <c r="H74" s="11"/>
      <c r="I74" s="11"/>
      <c r="J74" s="11"/>
      <c r="K74" s="61"/>
      <c r="L74" s="207"/>
      <c r="M74" s="11"/>
      <c r="O74" s="206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61"/>
      <c r="AA74" s="207"/>
      <c r="AB74" s="11"/>
    </row>
    <row r="75" customFormat="false" ht="15" hidden="false" customHeight="false" outlineLevel="0" collapsed="false">
      <c r="A75" s="206"/>
      <c r="B75" s="12"/>
      <c r="C75" s="12"/>
      <c r="D75" s="12"/>
      <c r="E75" s="12"/>
      <c r="F75" s="11"/>
      <c r="G75" s="11"/>
      <c r="H75" s="11"/>
      <c r="I75" s="11"/>
      <c r="J75" s="11"/>
      <c r="K75" s="61"/>
      <c r="L75" s="207"/>
      <c r="M75" s="11"/>
      <c r="O75" s="206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61"/>
      <c r="AA75" s="207"/>
      <c r="AB75" s="11"/>
    </row>
    <row r="76" customFormat="false" ht="15" hidden="false" customHeight="false" outlineLevel="0" collapsed="false">
      <c r="A76" s="206"/>
      <c r="B76" s="12"/>
      <c r="C76" s="12"/>
      <c r="D76" s="12"/>
      <c r="E76" s="12"/>
      <c r="F76" s="11"/>
      <c r="G76" s="11"/>
      <c r="H76" s="11"/>
      <c r="I76" s="208"/>
      <c r="J76" s="11"/>
      <c r="K76" s="61"/>
      <c r="L76" s="207"/>
      <c r="M76" s="11"/>
      <c r="O76" s="206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61"/>
      <c r="AA76" s="207"/>
      <c r="AB76" s="11"/>
    </row>
    <row r="77" customFormat="false" ht="15" hidden="false" customHeight="false" outlineLevel="0" collapsed="false">
      <c r="A77" s="206"/>
      <c r="B77" s="12"/>
      <c r="C77" s="12"/>
      <c r="D77" s="12"/>
      <c r="E77" s="12"/>
      <c r="F77" s="11"/>
      <c r="G77" s="11"/>
      <c r="H77" s="11"/>
      <c r="I77" s="208"/>
      <c r="J77" s="11"/>
      <c r="K77" s="61"/>
      <c r="L77" s="207"/>
      <c r="M77" s="11"/>
      <c r="O77" s="206"/>
      <c r="P77" s="12"/>
      <c r="Q77" s="12"/>
      <c r="R77" s="12"/>
      <c r="S77" s="12"/>
      <c r="T77" s="12"/>
      <c r="U77" s="11"/>
      <c r="V77" s="11"/>
      <c r="W77" s="11"/>
      <c r="X77" s="208"/>
      <c r="Y77" s="11"/>
      <c r="Z77" s="61"/>
      <c r="AA77" s="207"/>
      <c r="AB77" s="11"/>
      <c r="AF77" s="30"/>
      <c r="AG77" s="30"/>
      <c r="AH77" s="30"/>
      <c r="AI77" s="30"/>
      <c r="AJ77" s="30"/>
      <c r="AK77" s="30"/>
      <c r="AL77" s="30"/>
      <c r="AM77" s="213"/>
      <c r="AN77" s="30"/>
    </row>
    <row r="78" customFormat="false" ht="15" hidden="false" customHeight="false" outlineLevel="0" collapsed="false">
      <c r="A78" s="206"/>
      <c r="B78" s="12"/>
      <c r="C78" s="12"/>
      <c r="D78" s="12"/>
      <c r="E78" s="12"/>
      <c r="F78" s="11"/>
      <c r="G78" s="11"/>
      <c r="H78" s="11"/>
      <c r="I78" s="11"/>
      <c r="J78" s="11"/>
      <c r="K78" s="61"/>
      <c r="L78" s="207"/>
      <c r="M78" s="11"/>
      <c r="O78" s="206"/>
      <c r="P78" s="12"/>
      <c r="Q78" s="12"/>
      <c r="R78" s="12"/>
      <c r="S78" s="12"/>
      <c r="T78" s="12"/>
      <c r="U78" s="11"/>
      <c r="V78" s="11"/>
      <c r="W78" s="11"/>
      <c r="X78" s="208"/>
      <c r="Y78" s="11"/>
      <c r="Z78" s="61"/>
      <c r="AA78" s="207"/>
      <c r="AB78" s="11"/>
      <c r="AF78" s="214"/>
      <c r="AL78" s="35"/>
      <c r="AM78" s="35"/>
      <c r="AN78" s="35"/>
    </row>
    <row r="79" customFormat="false" ht="15" hidden="false" customHeight="false" outlineLevel="0" collapsed="false">
      <c r="A79" s="206"/>
      <c r="B79" s="12"/>
      <c r="C79" s="12"/>
      <c r="D79" s="12"/>
      <c r="E79" s="12"/>
      <c r="F79" s="11"/>
      <c r="G79" s="11"/>
      <c r="H79" s="11"/>
      <c r="I79" s="12"/>
      <c r="J79" s="11"/>
      <c r="K79" s="61"/>
      <c r="L79" s="207"/>
      <c r="M79" s="11"/>
      <c r="O79" s="206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61"/>
      <c r="AA79" s="207"/>
      <c r="AB79" s="11"/>
      <c r="AF79" s="214"/>
      <c r="AL79" s="35"/>
      <c r="AM79" s="35"/>
      <c r="AN79" s="35"/>
    </row>
    <row r="80" customFormat="false" ht="15" hidden="false" customHeight="false" outlineLevel="0" collapsed="false">
      <c r="A80" s="206"/>
      <c r="B80" s="12"/>
      <c r="C80" s="12"/>
      <c r="D80" s="12"/>
      <c r="E80" s="12"/>
      <c r="F80" s="11"/>
      <c r="G80" s="11"/>
      <c r="H80" s="11"/>
      <c r="I80" s="12"/>
      <c r="J80" s="11"/>
      <c r="K80" s="61"/>
      <c r="L80" s="207"/>
      <c r="M80" s="11"/>
      <c r="O80" s="206"/>
      <c r="P80" s="12"/>
      <c r="Q80" s="12"/>
      <c r="R80" s="12"/>
      <c r="S80" s="12"/>
      <c r="T80" s="12"/>
      <c r="U80" s="11"/>
      <c r="V80" s="11"/>
      <c r="W80" s="11"/>
      <c r="X80" s="12"/>
      <c r="Y80" s="11"/>
      <c r="Z80" s="61"/>
      <c r="AA80" s="207"/>
      <c r="AB80" s="11"/>
    </row>
    <row r="81" customFormat="false" ht="15" hidden="false" customHeight="false" outlineLevel="0" collapsed="false">
      <c r="A81" s="206"/>
      <c r="B81" s="12"/>
      <c r="C81" s="12"/>
      <c r="D81" s="12"/>
      <c r="E81" s="12"/>
      <c r="F81" s="11"/>
      <c r="G81" s="11"/>
      <c r="H81" s="11"/>
      <c r="I81" s="12"/>
      <c r="J81" s="11"/>
      <c r="K81" s="61"/>
      <c r="L81" s="61"/>
      <c r="M81" s="11"/>
      <c r="O81" s="206"/>
      <c r="P81" s="12"/>
      <c r="Q81" s="12"/>
      <c r="R81" s="12"/>
      <c r="S81" s="12"/>
      <c r="T81" s="12"/>
      <c r="U81" s="11"/>
      <c r="V81" s="11"/>
      <c r="W81" s="11"/>
      <c r="X81" s="12"/>
      <c r="Y81" s="11"/>
      <c r="Z81" s="61"/>
      <c r="AA81" s="207"/>
      <c r="AB81" s="11"/>
    </row>
    <row r="82" customFormat="false" ht="15" hidden="false" customHeight="false" outlineLevel="0" collapsed="false">
      <c r="A82" s="206"/>
      <c r="B82" s="12"/>
      <c r="C82" s="12"/>
      <c r="D82" s="12"/>
      <c r="E82" s="12"/>
      <c r="F82" s="21" t="s">
        <v>13</v>
      </c>
      <c r="G82" s="22" t="n">
        <f aca="false">SUM(G62:G81)</f>
        <v>0</v>
      </c>
      <c r="H82" s="22"/>
      <c r="I82" s="22" t="s">
        <v>381</v>
      </c>
      <c r="J82" s="22" t="n">
        <f aca="false">SUM(J62:J81)</f>
        <v>0</v>
      </c>
      <c r="K82" s="22"/>
      <c r="L82" s="22"/>
      <c r="M82" s="22" t="n">
        <f aca="false">SUM(M62:M81)</f>
        <v>0</v>
      </c>
      <c r="O82" s="206"/>
      <c r="P82" s="12"/>
      <c r="Q82" s="12"/>
      <c r="R82" s="12"/>
      <c r="S82" s="12"/>
      <c r="T82" s="12"/>
      <c r="U82" s="11"/>
      <c r="V82" s="11"/>
      <c r="W82" s="11"/>
      <c r="X82" s="12"/>
      <c r="Y82" s="11"/>
      <c r="Z82" s="61"/>
      <c r="AA82" s="61"/>
      <c r="AB82" s="19"/>
    </row>
    <row r="83" customFormat="false" ht="15" hidden="false" customHeight="false" outlineLevel="0" collapsed="false">
      <c r="A83" s="206"/>
      <c r="B83" s="12"/>
      <c r="C83" s="12"/>
      <c r="D83" s="12"/>
      <c r="E83" s="12"/>
      <c r="F83" s="21" t="s">
        <v>382</v>
      </c>
      <c r="G83" s="209" t="n">
        <f aca="false">G82*0.99</f>
        <v>0</v>
      </c>
      <c r="H83" s="209"/>
      <c r="I83" s="17"/>
      <c r="J83" s="17"/>
      <c r="K83" s="19"/>
      <c r="L83" s="19"/>
      <c r="M83" s="19"/>
      <c r="O83" s="206"/>
      <c r="P83" s="12"/>
      <c r="Q83" s="12"/>
      <c r="R83" s="12"/>
      <c r="S83" s="12"/>
      <c r="T83" s="12"/>
      <c r="U83" s="21" t="s">
        <v>13</v>
      </c>
      <c r="V83" s="22" t="n">
        <f aca="false">SUM(V63:V82)</f>
        <v>0</v>
      </c>
      <c r="W83" s="22"/>
      <c r="X83" s="22" t="s">
        <v>381</v>
      </c>
      <c r="Y83" s="22" t="n">
        <f aca="false">SUM(Y63:Y82)</f>
        <v>0</v>
      </c>
      <c r="Z83" s="22"/>
      <c r="AA83" s="22"/>
      <c r="AB83" s="22" t="n">
        <f aca="false">SUM(AB63:AB82)</f>
        <v>0</v>
      </c>
    </row>
    <row r="84" customFormat="false" ht="15.75" hidden="false" customHeight="false" outlineLevel="0" collapsed="false">
      <c r="A84" s="8"/>
      <c r="B84" s="12"/>
      <c r="C84" s="12"/>
      <c r="D84" s="12"/>
      <c r="E84" s="12"/>
      <c r="F84" s="128" t="s">
        <v>17</v>
      </c>
      <c r="G84" s="128"/>
      <c r="H84" s="128"/>
      <c r="I84" s="128"/>
      <c r="J84" s="210"/>
      <c r="K84" s="211" t="n">
        <f aca="false">G83-J82</f>
        <v>0</v>
      </c>
      <c r="L84" s="212"/>
      <c r="M84" s="35"/>
      <c r="O84" s="206"/>
      <c r="P84" s="12"/>
      <c r="Q84" s="12"/>
      <c r="R84" s="12"/>
      <c r="S84" s="12"/>
      <c r="T84" s="12"/>
      <c r="U84" s="21" t="s">
        <v>382</v>
      </c>
      <c r="V84" s="209" t="n">
        <f aca="false">V83*0.99</f>
        <v>0</v>
      </c>
      <c r="W84" s="209"/>
      <c r="X84" s="17"/>
      <c r="Y84" s="17"/>
      <c r="Z84" s="19"/>
      <c r="AA84" s="19"/>
      <c r="AB84" s="19"/>
    </row>
    <row r="85" customFormat="false" ht="15.75" hidden="false" customHeight="false" outlineLevel="0" collapsed="false">
      <c r="O85" s="8"/>
      <c r="P85" s="12"/>
      <c r="Q85" s="12"/>
      <c r="R85" s="12"/>
      <c r="S85" s="12"/>
      <c r="T85" s="12"/>
      <c r="U85" s="128" t="s">
        <v>17</v>
      </c>
      <c r="V85" s="128"/>
      <c r="W85" s="128"/>
      <c r="X85" s="128"/>
      <c r="Y85" s="210"/>
      <c r="Z85" s="211" t="n">
        <f aca="false">V84-Y83</f>
        <v>0</v>
      </c>
      <c r="AA85" s="212"/>
      <c r="AB85" s="35"/>
    </row>
    <row r="91" customFormat="false" ht="26.25" hidden="false" customHeight="false" outlineLevel="0" collapsed="false">
      <c r="B91" s="125" t="s">
        <v>74</v>
      </c>
      <c r="C91" s="125"/>
      <c r="D91" s="125"/>
      <c r="E91" s="125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05" t="s">
        <v>371</v>
      </c>
      <c r="H92" s="205" t="s">
        <v>372</v>
      </c>
      <c r="I92" s="5" t="s">
        <v>244</v>
      </c>
      <c r="J92" s="5" t="s">
        <v>373</v>
      </c>
      <c r="K92" s="5" t="s">
        <v>11</v>
      </c>
      <c r="L92" s="5" t="s">
        <v>374</v>
      </c>
      <c r="M92" s="5" t="s">
        <v>375</v>
      </c>
      <c r="P92" s="125" t="s">
        <v>75</v>
      </c>
      <c r="Q92" s="125"/>
      <c r="R92" s="125"/>
      <c r="S92" s="125"/>
      <c r="T92" s="125"/>
    </row>
    <row r="93" customFormat="false" ht="15" hidden="false" customHeight="false" outlineLevel="0" collapsed="false">
      <c r="A93" s="206" t="n">
        <v>45118</v>
      </c>
      <c r="B93" s="12" t="s">
        <v>99</v>
      </c>
      <c r="C93" s="12" t="s">
        <v>38</v>
      </c>
      <c r="D93" s="12" t="s">
        <v>387</v>
      </c>
      <c r="E93" s="12" t="s">
        <v>56</v>
      </c>
      <c r="F93" s="11" t="n">
        <v>175</v>
      </c>
      <c r="G93" s="11" t="n">
        <f aca="false">F93*0.99</f>
        <v>173.25</v>
      </c>
      <c r="H93" s="11" t="n">
        <f aca="false">G93*0.99</f>
        <v>171.5175</v>
      </c>
      <c r="I93" s="11"/>
      <c r="J93" s="11" t="n">
        <f aca="false">G93*0.98</f>
        <v>169.785</v>
      </c>
      <c r="K93" s="61" t="n">
        <v>631</v>
      </c>
      <c r="L93" s="207" t="n">
        <f aca="false">H93-I93</f>
        <v>171.5175</v>
      </c>
      <c r="M93" s="19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05" t="s">
        <v>371</v>
      </c>
      <c r="W93" s="205" t="s">
        <v>372</v>
      </c>
      <c r="X93" s="5" t="s">
        <v>244</v>
      </c>
      <c r="Y93" s="5" t="s">
        <v>373</v>
      </c>
      <c r="Z93" s="5" t="s">
        <v>11</v>
      </c>
      <c r="AA93" s="5" t="s">
        <v>374</v>
      </c>
      <c r="AB93" s="5" t="s">
        <v>375</v>
      </c>
    </row>
    <row r="94" customFormat="false" ht="15" hidden="false" customHeight="false" outlineLevel="0" collapsed="false">
      <c r="A94" s="206" t="n">
        <v>45126</v>
      </c>
      <c r="B94" s="12" t="s">
        <v>99</v>
      </c>
      <c r="C94" s="12" t="s">
        <v>38</v>
      </c>
      <c r="D94" s="12" t="s">
        <v>246</v>
      </c>
      <c r="E94" s="12" t="s">
        <v>377</v>
      </c>
      <c r="F94" s="11" t="n">
        <v>150</v>
      </c>
      <c r="G94" s="11" t="n">
        <f aca="false">F94*0.99</f>
        <v>148.5</v>
      </c>
      <c r="H94" s="11" t="n">
        <f aca="false">G94*0.99</f>
        <v>147.015</v>
      </c>
      <c r="I94" s="11"/>
      <c r="J94" s="11" t="n">
        <f aca="false">G94*0.98</f>
        <v>145.53</v>
      </c>
      <c r="K94" s="61" t="n">
        <v>631</v>
      </c>
      <c r="L94" s="207" t="n">
        <f aca="false">H94-I94</f>
        <v>147.015</v>
      </c>
      <c r="M94" s="19" t="n">
        <f aca="false">L94*0.99</f>
        <v>145.54485</v>
      </c>
      <c r="O94" s="206" t="n">
        <v>45108</v>
      </c>
      <c r="P94" s="12" t="s">
        <v>388</v>
      </c>
      <c r="Q94" s="12" t="s">
        <v>55</v>
      </c>
      <c r="R94" s="12" t="s">
        <v>387</v>
      </c>
      <c r="S94" s="12" t="s">
        <v>331</v>
      </c>
      <c r="T94" s="12"/>
      <c r="U94" s="11" t="n">
        <v>240</v>
      </c>
      <c r="V94" s="11" t="n">
        <f aca="false">U94*0.99</f>
        <v>237.6</v>
      </c>
      <c r="W94" s="11" t="n">
        <f aca="false">V94*0.99</f>
        <v>235.224</v>
      </c>
      <c r="X94" s="11" t="n">
        <v>100</v>
      </c>
      <c r="Y94" s="11" t="n">
        <f aca="false">V94*0.98</f>
        <v>232.848</v>
      </c>
      <c r="Z94" s="219" t="n">
        <v>640</v>
      </c>
      <c r="AA94" s="207" t="n">
        <f aca="false">W94-X94</f>
        <v>135.224</v>
      </c>
      <c r="AB94" s="19" t="n">
        <f aca="false">AA94*0.99</f>
        <v>133.87176</v>
      </c>
    </row>
    <row r="95" customFormat="false" ht="15" hidden="false" customHeight="false" outlineLevel="0" collapsed="false">
      <c r="A95" s="206" t="n">
        <v>45108</v>
      </c>
      <c r="B95" s="12" t="s">
        <v>104</v>
      </c>
      <c r="C95" s="12" t="s">
        <v>47</v>
      </c>
      <c r="D95" s="12" t="s">
        <v>389</v>
      </c>
      <c r="E95" s="12"/>
      <c r="F95" s="11" t="n">
        <v>100</v>
      </c>
      <c r="G95" s="11" t="n">
        <f aca="false">F95*0.99</f>
        <v>99</v>
      </c>
      <c r="H95" s="11" t="n">
        <f aca="false">G95*0.99</f>
        <v>98.01</v>
      </c>
      <c r="I95" s="11"/>
      <c r="J95" s="11" t="n">
        <f aca="false">G95*0.98</f>
        <v>97.02</v>
      </c>
      <c r="K95" s="61" t="n">
        <v>632</v>
      </c>
      <c r="L95" s="207" t="n">
        <f aca="false">H95-I95</f>
        <v>98.01</v>
      </c>
      <c r="M95" s="19" t="n">
        <f aca="false">L95*0.99</f>
        <v>97.0299</v>
      </c>
      <c r="O95" s="206" t="n">
        <v>45147</v>
      </c>
      <c r="P95" s="12" t="s">
        <v>32</v>
      </c>
      <c r="Q95" s="12" t="s">
        <v>47</v>
      </c>
      <c r="R95" s="12" t="s">
        <v>252</v>
      </c>
      <c r="S95" s="12" t="s">
        <v>384</v>
      </c>
      <c r="T95" s="12"/>
      <c r="U95" s="11" t="n">
        <v>150</v>
      </c>
      <c r="V95" s="11" t="n">
        <f aca="false">U95*0.99</f>
        <v>148.5</v>
      </c>
      <c r="W95" s="11" t="n">
        <f aca="false">V95*0.99</f>
        <v>147.015</v>
      </c>
      <c r="X95" s="11"/>
      <c r="Y95" s="11" t="n">
        <f aca="false">V95*0.98</f>
        <v>145.53</v>
      </c>
      <c r="Z95" s="61" t="n">
        <v>660</v>
      </c>
      <c r="AA95" s="207" t="n">
        <f aca="false">W95-X95</f>
        <v>147.015</v>
      </c>
      <c r="AB95" s="19" t="n">
        <f aca="false">AA95*0.99</f>
        <v>145.54485</v>
      </c>
    </row>
    <row r="96" customFormat="false" ht="15" hidden="false" customHeight="false" outlineLevel="0" collapsed="false">
      <c r="A96" s="206" t="n">
        <v>45108</v>
      </c>
      <c r="B96" s="12" t="s">
        <v>104</v>
      </c>
      <c r="C96" s="12" t="s">
        <v>47</v>
      </c>
      <c r="D96" s="12" t="s">
        <v>389</v>
      </c>
      <c r="E96" s="12"/>
      <c r="F96" s="11" t="n">
        <v>100</v>
      </c>
      <c r="G96" s="11" t="n">
        <f aca="false">F96*0.99</f>
        <v>99</v>
      </c>
      <c r="H96" s="11" t="n">
        <f aca="false">G96*0.99</f>
        <v>98.01</v>
      </c>
      <c r="I96" s="11"/>
      <c r="J96" s="11" t="n">
        <f aca="false">G96*0.98</f>
        <v>97.02</v>
      </c>
      <c r="K96" s="61" t="n">
        <v>632</v>
      </c>
      <c r="L96" s="207" t="n">
        <f aca="false">H96-I96</f>
        <v>98.01</v>
      </c>
      <c r="M96" s="19" t="n">
        <f aca="false">L96*0.99</f>
        <v>97.0299</v>
      </c>
      <c r="O96" s="206" t="n">
        <v>45147</v>
      </c>
      <c r="P96" s="12" t="s">
        <v>37</v>
      </c>
      <c r="Q96" s="12" t="s">
        <v>38</v>
      </c>
      <c r="R96" s="12" t="s">
        <v>387</v>
      </c>
      <c r="S96" s="12" t="s">
        <v>26</v>
      </c>
      <c r="T96" s="12"/>
      <c r="U96" s="11" t="n">
        <v>200</v>
      </c>
      <c r="V96" s="11" t="n">
        <f aca="false">U96*0.99</f>
        <v>198</v>
      </c>
      <c r="W96" s="11" t="n">
        <f aca="false">V96*0.99</f>
        <v>196.02</v>
      </c>
      <c r="X96" s="11"/>
      <c r="Y96" s="11" t="n">
        <f aca="false">V96*0.98</f>
        <v>194.04</v>
      </c>
      <c r="Z96" s="220" t="n">
        <v>659</v>
      </c>
      <c r="AA96" s="207" t="n">
        <f aca="false">W96-X96</f>
        <v>196.02</v>
      </c>
      <c r="AB96" s="19" t="n">
        <f aca="false">AA96*0.99</f>
        <v>194.0598</v>
      </c>
    </row>
    <row r="97" customFormat="false" ht="15" hidden="false" customHeight="false" outlineLevel="0" collapsed="false">
      <c r="A97" s="206" t="n">
        <v>45128</v>
      </c>
      <c r="B97" s="12" t="s">
        <v>104</v>
      </c>
      <c r="C97" s="12" t="s">
        <v>55</v>
      </c>
      <c r="D97" s="12" t="s">
        <v>387</v>
      </c>
      <c r="E97" s="12" t="s">
        <v>88</v>
      </c>
      <c r="F97" s="11" t="n">
        <v>150</v>
      </c>
      <c r="G97" s="11" t="n">
        <f aca="false">F97*0.99</f>
        <v>148.5</v>
      </c>
      <c r="H97" s="11" t="n">
        <f aca="false">G97*0.99</f>
        <v>147.015</v>
      </c>
      <c r="I97" s="11"/>
      <c r="J97" s="11" t="n">
        <f aca="false">G97*0.98</f>
        <v>145.53</v>
      </c>
      <c r="K97" s="61" t="n">
        <v>641</v>
      </c>
      <c r="L97" s="207" t="n">
        <f aca="false">H97-I97</f>
        <v>147.015</v>
      </c>
      <c r="M97" s="19" t="n">
        <f aca="false">L97*0.99</f>
        <v>145.54485</v>
      </c>
      <c r="O97" s="206" t="n">
        <v>45149</v>
      </c>
      <c r="P97" s="12" t="s">
        <v>32</v>
      </c>
      <c r="Q97" s="12" t="s">
        <v>47</v>
      </c>
      <c r="R97" s="12" t="s">
        <v>387</v>
      </c>
      <c r="S97" s="12" t="s">
        <v>390</v>
      </c>
      <c r="T97" s="12"/>
      <c r="U97" s="11" t="n">
        <v>150</v>
      </c>
      <c r="V97" s="11" t="n">
        <f aca="false">U97*0.99</f>
        <v>148.5</v>
      </c>
      <c r="W97" s="11" t="n">
        <f aca="false">V97*0.99</f>
        <v>147.015</v>
      </c>
      <c r="X97" s="11"/>
      <c r="Y97" s="11" t="n">
        <f aca="false">V97*0.98</f>
        <v>145.53</v>
      </c>
      <c r="Z97" s="61" t="n">
        <v>660</v>
      </c>
      <c r="AA97" s="207" t="n">
        <f aca="false">W97-X97</f>
        <v>147.015</v>
      </c>
      <c r="AB97" s="19" t="n">
        <f aca="false">AA97*0.99</f>
        <v>145.54485</v>
      </c>
    </row>
    <row r="98" customFormat="false" ht="15" hidden="false" customHeight="false" outlineLevel="0" collapsed="false">
      <c r="A98" s="206"/>
      <c r="B98" s="12"/>
      <c r="C98" s="12"/>
      <c r="D98" s="12"/>
      <c r="E98" s="12"/>
      <c r="F98" s="11"/>
      <c r="G98" s="11" t="n">
        <f aca="false">F98*0.99</f>
        <v>0</v>
      </c>
      <c r="H98" s="11" t="n">
        <f aca="false">G98*0.99</f>
        <v>0</v>
      </c>
      <c r="I98" s="11"/>
      <c r="J98" s="11" t="n">
        <f aca="false">G98*0.98</f>
        <v>0</v>
      </c>
      <c r="K98" s="61"/>
      <c r="L98" s="207" t="n">
        <f aca="false">H98-I98</f>
        <v>0</v>
      </c>
      <c r="M98" s="19" t="n">
        <f aca="false">L98*0.99</f>
        <v>0</v>
      </c>
      <c r="O98" s="206" t="n">
        <v>45149</v>
      </c>
      <c r="P98" s="12" t="s">
        <v>37</v>
      </c>
      <c r="Q98" s="12" t="s">
        <v>38</v>
      </c>
      <c r="R98" s="12" t="s">
        <v>387</v>
      </c>
      <c r="S98" s="12" t="s">
        <v>26</v>
      </c>
      <c r="T98" s="12"/>
      <c r="U98" s="11" t="n">
        <v>150</v>
      </c>
      <c r="V98" s="11" t="n">
        <f aca="false">U98*0.99</f>
        <v>148.5</v>
      </c>
      <c r="W98" s="11" t="n">
        <f aca="false">V98*0.99</f>
        <v>147.015</v>
      </c>
      <c r="X98" s="11"/>
      <c r="Y98" s="11" t="n">
        <f aca="false">V98*0.98</f>
        <v>145.53</v>
      </c>
      <c r="Z98" s="220" t="n">
        <v>659</v>
      </c>
      <c r="AA98" s="207" t="n">
        <f aca="false">W98-X98</f>
        <v>147.015</v>
      </c>
      <c r="AB98" s="19" t="n">
        <f aca="false">AA98*0.99</f>
        <v>145.54485</v>
      </c>
    </row>
    <row r="99" customFormat="false" ht="15" hidden="false" customHeight="false" outlineLevel="0" collapsed="false">
      <c r="A99" s="206"/>
      <c r="B99" s="12"/>
      <c r="C99" s="12"/>
      <c r="D99" s="12"/>
      <c r="E99" s="12"/>
      <c r="F99" s="11"/>
      <c r="G99" s="11" t="n">
        <f aca="false">F99*0.99</f>
        <v>0</v>
      </c>
      <c r="H99" s="11" t="n">
        <f aca="false">G99*0.99</f>
        <v>0</v>
      </c>
      <c r="I99" s="11"/>
      <c r="J99" s="11" t="n">
        <f aca="false">G99*0.98</f>
        <v>0</v>
      </c>
      <c r="K99" s="61"/>
      <c r="L99" s="207" t="n">
        <f aca="false">H99-I99</f>
        <v>0</v>
      </c>
      <c r="M99" s="19" t="n">
        <f aca="false">L99*0.99</f>
        <v>0</v>
      </c>
      <c r="O99" s="206" t="n">
        <v>45152</v>
      </c>
      <c r="P99" s="12" t="s">
        <v>32</v>
      </c>
      <c r="Q99" s="12" t="s">
        <v>47</v>
      </c>
      <c r="R99" s="12" t="s">
        <v>387</v>
      </c>
      <c r="S99" s="12" t="s">
        <v>56</v>
      </c>
      <c r="T99" s="12"/>
      <c r="U99" s="11" t="n">
        <v>175</v>
      </c>
      <c r="V99" s="11" t="n">
        <f aca="false">U99*0.99</f>
        <v>173.25</v>
      </c>
      <c r="W99" s="11" t="n">
        <f aca="false">V99*0.99</f>
        <v>171.5175</v>
      </c>
      <c r="X99" s="11"/>
      <c r="Y99" s="11" t="n">
        <f aca="false">V99*0.98</f>
        <v>169.785</v>
      </c>
      <c r="Z99" s="61" t="n">
        <v>660</v>
      </c>
      <c r="AA99" s="207" t="n">
        <f aca="false">W99-X99</f>
        <v>171.5175</v>
      </c>
      <c r="AB99" s="19" t="n">
        <f aca="false">AA99*0.99</f>
        <v>169.802325</v>
      </c>
    </row>
    <row r="100" customFormat="false" ht="15" hidden="false" customHeight="false" outlineLevel="0" collapsed="false">
      <c r="A100" s="206"/>
      <c r="B100" s="12"/>
      <c r="C100" s="12"/>
      <c r="D100" s="12"/>
      <c r="E100" s="12"/>
      <c r="F100" s="11"/>
      <c r="G100" s="11" t="n">
        <f aca="false">F100*0.99</f>
        <v>0</v>
      </c>
      <c r="H100" s="11" t="n">
        <f aca="false">G100*0.99</f>
        <v>0</v>
      </c>
      <c r="I100" s="11"/>
      <c r="J100" s="11" t="n">
        <f aca="false">G100*0.98</f>
        <v>0</v>
      </c>
      <c r="K100" s="61"/>
      <c r="L100" s="207" t="n">
        <f aca="false">H100-I100</f>
        <v>0</v>
      </c>
      <c r="M100" s="19" t="n">
        <f aca="false">L100*0.99</f>
        <v>0</v>
      </c>
      <c r="O100" s="206" t="n">
        <v>45152</v>
      </c>
      <c r="P100" s="12" t="s">
        <v>37</v>
      </c>
      <c r="Q100" s="12" t="s">
        <v>38</v>
      </c>
      <c r="R100" s="12" t="s">
        <v>387</v>
      </c>
      <c r="S100" s="12" t="s">
        <v>391</v>
      </c>
      <c r="T100" s="12"/>
      <c r="U100" s="11" t="n">
        <v>550</v>
      </c>
      <c r="V100" s="11" t="n">
        <f aca="false">U100*0.99</f>
        <v>544.5</v>
      </c>
      <c r="W100" s="11" t="n">
        <f aca="false">V100*0.99</f>
        <v>539.055</v>
      </c>
      <c r="X100" s="11" t="n">
        <v>100</v>
      </c>
      <c r="Y100" s="11" t="n">
        <f aca="false">V100*0.98</f>
        <v>533.61</v>
      </c>
      <c r="Z100" s="220" t="n">
        <v>659</v>
      </c>
      <c r="AA100" s="207" t="n">
        <f aca="false">W100-X100</f>
        <v>439.055</v>
      </c>
      <c r="AB100" s="19" t="n">
        <f aca="false">AA100*0.99</f>
        <v>434.66445</v>
      </c>
    </row>
    <row r="101" customFormat="false" ht="15" hidden="false" customHeight="false" outlineLevel="0" collapsed="false">
      <c r="A101" s="206"/>
      <c r="B101" s="12"/>
      <c r="C101" s="12"/>
      <c r="D101" s="12"/>
      <c r="E101" s="12"/>
      <c r="F101" s="11"/>
      <c r="G101" s="11" t="n">
        <f aca="false">F101*0.99</f>
        <v>0</v>
      </c>
      <c r="H101" s="11" t="n">
        <f aca="false">G101*0.99</f>
        <v>0</v>
      </c>
      <c r="I101" s="11"/>
      <c r="J101" s="11" t="n">
        <f aca="false">G101*0.98</f>
        <v>0</v>
      </c>
      <c r="K101" s="61"/>
      <c r="L101" s="207" t="n">
        <f aca="false">H101-I101</f>
        <v>0</v>
      </c>
      <c r="M101" s="19" t="n">
        <f aca="false">L101*0.99</f>
        <v>0</v>
      </c>
      <c r="O101" s="206" t="n">
        <v>45153</v>
      </c>
      <c r="P101" s="12" t="s">
        <v>37</v>
      </c>
      <c r="Q101" s="12" t="s">
        <v>38</v>
      </c>
      <c r="R101" s="12" t="s">
        <v>392</v>
      </c>
      <c r="S101" s="12" t="s">
        <v>384</v>
      </c>
      <c r="T101" s="12"/>
      <c r="U101" s="11" t="n">
        <v>300</v>
      </c>
      <c r="V101" s="11" t="n">
        <f aca="false">U101*0.99</f>
        <v>297</v>
      </c>
      <c r="W101" s="11" t="n">
        <f aca="false">V101*0.99</f>
        <v>294.03</v>
      </c>
      <c r="X101" s="11"/>
      <c r="Y101" s="11" t="n">
        <f aca="false">V101*0.98</f>
        <v>291.06</v>
      </c>
      <c r="Z101" s="220" t="n">
        <v>659</v>
      </c>
      <c r="AA101" s="207" t="n">
        <f aca="false">W101-X101</f>
        <v>294.03</v>
      </c>
      <c r="AB101" s="19" t="n">
        <f aca="false">AA101*0.99</f>
        <v>291.0897</v>
      </c>
    </row>
    <row r="102" customFormat="false" ht="15" hidden="false" customHeight="false" outlineLevel="0" collapsed="false">
      <c r="A102" s="206"/>
      <c r="B102" s="12"/>
      <c r="C102" s="12"/>
      <c r="D102" s="12"/>
      <c r="E102" s="12"/>
      <c r="F102" s="11"/>
      <c r="G102" s="11" t="n">
        <f aca="false">F102*0.99</f>
        <v>0</v>
      </c>
      <c r="H102" s="11" t="n">
        <f aca="false">G102*0.99</f>
        <v>0</v>
      </c>
      <c r="I102" s="11"/>
      <c r="J102" s="11" t="n">
        <f aca="false">G102*0.98</f>
        <v>0</v>
      </c>
      <c r="K102" s="61"/>
      <c r="L102" s="207" t="n">
        <f aca="false">H102-I102</f>
        <v>0</v>
      </c>
      <c r="M102" s="19" t="n">
        <f aca="false">L102*0.99</f>
        <v>0</v>
      </c>
      <c r="O102" s="206" t="n">
        <v>45153</v>
      </c>
      <c r="P102" s="12" t="s">
        <v>32</v>
      </c>
      <c r="Q102" s="12" t="s">
        <v>47</v>
      </c>
      <c r="R102" s="12" t="s">
        <v>387</v>
      </c>
      <c r="S102" s="12" t="s">
        <v>390</v>
      </c>
      <c r="T102" s="12"/>
      <c r="U102" s="11" t="n">
        <v>150</v>
      </c>
      <c r="V102" s="11" t="n">
        <f aca="false">U102*0.99</f>
        <v>148.5</v>
      </c>
      <c r="W102" s="11" t="n">
        <f aca="false">V102*0.99</f>
        <v>147.015</v>
      </c>
      <c r="X102" s="11"/>
      <c r="Y102" s="11" t="n">
        <f aca="false">V102*0.98</f>
        <v>145.53</v>
      </c>
      <c r="Z102" s="61" t="n">
        <v>660</v>
      </c>
      <c r="AA102" s="207" t="n">
        <f aca="false">W102-X102</f>
        <v>147.015</v>
      </c>
      <c r="AB102" s="19" t="n">
        <f aca="false">AA102*0.99</f>
        <v>145.54485</v>
      </c>
    </row>
    <row r="103" customFormat="false" ht="15" hidden="false" customHeight="false" outlineLevel="0" collapsed="false">
      <c r="A103" s="206"/>
      <c r="B103" s="12"/>
      <c r="C103" s="12"/>
      <c r="D103" s="12"/>
      <c r="E103" s="12"/>
      <c r="F103" s="11"/>
      <c r="G103" s="11" t="n">
        <f aca="false">F103*0.99</f>
        <v>0</v>
      </c>
      <c r="H103" s="11" t="n">
        <f aca="false">G103*0.99</f>
        <v>0</v>
      </c>
      <c r="I103" s="11"/>
      <c r="J103" s="11" t="n">
        <f aca="false">G103*0.98</f>
        <v>0</v>
      </c>
      <c r="K103" s="61"/>
      <c r="L103" s="207" t="n">
        <f aca="false">H103-I103</f>
        <v>0</v>
      </c>
      <c r="M103" s="19" t="n">
        <f aca="false">L103*0.99</f>
        <v>0</v>
      </c>
      <c r="O103" s="206" t="n">
        <v>45154</v>
      </c>
      <c r="P103" s="12" t="s">
        <v>37</v>
      </c>
      <c r="Q103" s="12" t="s">
        <v>38</v>
      </c>
      <c r="R103" s="12" t="s">
        <v>387</v>
      </c>
      <c r="S103" s="12" t="s">
        <v>393</v>
      </c>
      <c r="T103" s="12"/>
      <c r="U103" s="11" t="n">
        <v>240</v>
      </c>
      <c r="V103" s="11" t="n">
        <f aca="false">U103*0.99</f>
        <v>237.6</v>
      </c>
      <c r="W103" s="11" t="n">
        <f aca="false">V103*0.99</f>
        <v>235.224</v>
      </c>
      <c r="X103" s="11" t="n">
        <v>100</v>
      </c>
      <c r="Y103" s="11" t="n">
        <f aca="false">V103*0.98</f>
        <v>232.848</v>
      </c>
      <c r="Z103" s="220" t="n">
        <v>659</v>
      </c>
      <c r="AA103" s="207" t="n">
        <f aca="false">W103-X103</f>
        <v>135.224</v>
      </c>
      <c r="AB103" s="19" t="n">
        <f aca="false">AA103*0.99</f>
        <v>133.87176</v>
      </c>
    </row>
    <row r="104" customFormat="false" ht="15" hidden="false" customHeight="false" outlineLevel="0" collapsed="false">
      <c r="A104" s="206"/>
      <c r="B104" s="12"/>
      <c r="C104" s="12"/>
      <c r="D104" s="12"/>
      <c r="E104" s="12"/>
      <c r="F104" s="11"/>
      <c r="G104" s="11" t="n">
        <f aca="false">F104*0.99</f>
        <v>0</v>
      </c>
      <c r="H104" s="11" t="n">
        <f aca="false">G104*0.99</f>
        <v>0</v>
      </c>
      <c r="I104" s="11"/>
      <c r="J104" s="11" t="n">
        <f aca="false">G104*0.98</f>
        <v>0</v>
      </c>
      <c r="K104" s="61"/>
      <c r="L104" s="207" t="n">
        <f aca="false">H104-I104</f>
        <v>0</v>
      </c>
      <c r="M104" s="19" t="n">
        <f aca="false">L104*0.99</f>
        <v>0</v>
      </c>
      <c r="O104" s="206" t="n">
        <v>45156</v>
      </c>
      <c r="P104" s="12" t="s">
        <v>37</v>
      </c>
      <c r="Q104" s="12" t="s">
        <v>38</v>
      </c>
      <c r="R104" s="12" t="s">
        <v>387</v>
      </c>
      <c r="S104" s="12" t="s">
        <v>88</v>
      </c>
      <c r="T104" s="12"/>
      <c r="U104" s="11" t="n">
        <v>150</v>
      </c>
      <c r="V104" s="11" t="n">
        <f aca="false">U104*0.99</f>
        <v>148.5</v>
      </c>
      <c r="W104" s="11" t="n">
        <f aca="false">V104*0.99</f>
        <v>147.015</v>
      </c>
      <c r="X104" s="11"/>
      <c r="Y104" s="11" t="n">
        <f aca="false">V104*0.98</f>
        <v>145.53</v>
      </c>
      <c r="Z104" s="220" t="n">
        <v>659</v>
      </c>
      <c r="AA104" s="207" t="n">
        <f aca="false">W104-X104</f>
        <v>147.015</v>
      </c>
      <c r="AB104" s="19" t="n">
        <f aca="false">AA104*0.99</f>
        <v>145.54485</v>
      </c>
    </row>
    <row r="105" customFormat="false" ht="15" hidden="false" customHeight="false" outlineLevel="0" collapsed="false">
      <c r="A105" s="206"/>
      <c r="B105" s="12"/>
      <c r="C105" s="12"/>
      <c r="D105" s="12"/>
      <c r="E105" s="12"/>
      <c r="F105" s="11"/>
      <c r="G105" s="11" t="n">
        <f aca="false">F105*0.99</f>
        <v>0</v>
      </c>
      <c r="H105" s="11" t="n">
        <f aca="false">G105*0.99</f>
        <v>0</v>
      </c>
      <c r="I105" s="11"/>
      <c r="J105" s="11" t="n">
        <f aca="false">G105*0.98</f>
        <v>0</v>
      </c>
      <c r="K105" s="61"/>
      <c r="L105" s="207" t="n">
        <f aca="false">H105-I105</f>
        <v>0</v>
      </c>
      <c r="M105" s="19" t="n">
        <f aca="false">L105*0.99</f>
        <v>0</v>
      </c>
      <c r="O105" s="206" t="n">
        <v>45156</v>
      </c>
      <c r="P105" s="12" t="s">
        <v>32</v>
      </c>
      <c r="Q105" s="12" t="s">
        <v>47</v>
      </c>
      <c r="R105" s="12" t="s">
        <v>387</v>
      </c>
      <c r="S105" s="12" t="s">
        <v>378</v>
      </c>
      <c r="T105" s="12"/>
      <c r="U105" s="11" t="n">
        <v>240</v>
      </c>
      <c r="V105" s="11" t="n">
        <f aca="false">U105*0.99</f>
        <v>237.6</v>
      </c>
      <c r="W105" s="11" t="n">
        <f aca="false">V105*0.99</f>
        <v>235.224</v>
      </c>
      <c r="X105" s="11" t="n">
        <v>90</v>
      </c>
      <c r="Y105" s="11" t="n">
        <f aca="false">V105*0.98</f>
        <v>232.848</v>
      </c>
      <c r="Z105" s="61" t="n">
        <v>660</v>
      </c>
      <c r="AA105" s="207" t="n">
        <f aca="false">W105-X105</f>
        <v>145.224</v>
      </c>
      <c r="AB105" s="19" t="n">
        <f aca="false">AA105*0.99</f>
        <v>143.77176</v>
      </c>
    </row>
    <row r="106" customFormat="false" ht="15" hidden="false" customHeight="false" outlineLevel="0" collapsed="false">
      <c r="A106" s="206"/>
      <c r="B106" s="12"/>
      <c r="C106" s="12"/>
      <c r="D106" s="12"/>
      <c r="E106" s="12"/>
      <c r="F106" s="11"/>
      <c r="G106" s="11" t="n">
        <f aca="false">F106*0.99</f>
        <v>0</v>
      </c>
      <c r="H106" s="11" t="n">
        <f aca="false">G106*0.99</f>
        <v>0</v>
      </c>
      <c r="I106" s="11"/>
      <c r="J106" s="11" t="n">
        <f aca="false">G106*0.98</f>
        <v>0</v>
      </c>
      <c r="K106" s="61"/>
      <c r="L106" s="207" t="n">
        <f aca="false">H106-I106</f>
        <v>0</v>
      </c>
      <c r="M106" s="19" t="n">
        <f aca="false">L106*0.99</f>
        <v>0</v>
      </c>
      <c r="O106" s="206" t="n">
        <v>45157</v>
      </c>
      <c r="P106" s="12" t="s">
        <v>37</v>
      </c>
      <c r="Q106" s="12" t="s">
        <v>38</v>
      </c>
      <c r="R106" s="12" t="s">
        <v>387</v>
      </c>
      <c r="S106" s="12" t="s">
        <v>394</v>
      </c>
      <c r="T106" s="12"/>
      <c r="U106" s="11" t="n">
        <v>580</v>
      </c>
      <c r="V106" s="11" t="n">
        <f aca="false">U106*0.99</f>
        <v>574.2</v>
      </c>
      <c r="W106" s="11" t="n">
        <f aca="false">V106*0.99</f>
        <v>568.458</v>
      </c>
      <c r="X106" s="11" t="n">
        <v>220</v>
      </c>
      <c r="Y106" s="11" t="n">
        <f aca="false">V106*0.98</f>
        <v>562.716</v>
      </c>
      <c r="Z106" s="220" t="n">
        <v>659</v>
      </c>
      <c r="AA106" s="207" t="n">
        <f aca="false">W106-X106</f>
        <v>348.458</v>
      </c>
      <c r="AB106" s="19" t="n">
        <f aca="false">AA106*0.99</f>
        <v>344.97342</v>
      </c>
    </row>
    <row r="107" customFormat="false" ht="14.25" hidden="false" customHeight="true" outlineLevel="0" collapsed="false">
      <c r="A107" s="206"/>
      <c r="B107" s="12"/>
      <c r="C107" s="12"/>
      <c r="D107" s="12"/>
      <c r="E107" s="12"/>
      <c r="F107" s="11"/>
      <c r="G107" s="11" t="n">
        <f aca="false">F107*0.99</f>
        <v>0</v>
      </c>
      <c r="H107" s="11" t="n">
        <f aca="false">G107*0.99</f>
        <v>0</v>
      </c>
      <c r="I107" s="208"/>
      <c r="J107" s="11" t="n">
        <f aca="false">G107*0.98</f>
        <v>0</v>
      </c>
      <c r="K107" s="61"/>
      <c r="L107" s="207" t="n">
        <f aca="false">H107-I107</f>
        <v>0</v>
      </c>
      <c r="M107" s="19" t="n">
        <f aca="false">L107*0.99</f>
        <v>0</v>
      </c>
      <c r="O107" s="206" t="n">
        <v>45158</v>
      </c>
      <c r="P107" s="12" t="s">
        <v>32</v>
      </c>
      <c r="Q107" s="12" t="s">
        <v>47</v>
      </c>
      <c r="R107" s="12" t="s">
        <v>395</v>
      </c>
      <c r="S107" s="12"/>
      <c r="T107" s="12"/>
      <c r="U107" s="11" t="n">
        <v>100</v>
      </c>
      <c r="V107" s="11" t="n">
        <f aca="false">U107*0.99</f>
        <v>99</v>
      </c>
      <c r="W107" s="11" t="n">
        <f aca="false">V107*0.99</f>
        <v>98.01</v>
      </c>
      <c r="X107" s="11"/>
      <c r="Y107" s="11" t="n">
        <f aca="false">V107*0.98</f>
        <v>97.02</v>
      </c>
      <c r="Z107" s="61" t="n">
        <v>660</v>
      </c>
      <c r="AA107" s="207" t="n">
        <f aca="false">W107-X107</f>
        <v>98.01</v>
      </c>
      <c r="AB107" s="19" t="n">
        <f aca="false">AA107*0.99</f>
        <v>97.0299</v>
      </c>
    </row>
    <row r="108" customFormat="false" ht="15" hidden="false" customHeight="false" outlineLevel="0" collapsed="false">
      <c r="A108" s="206"/>
      <c r="B108" s="12"/>
      <c r="C108" s="12"/>
      <c r="D108" s="12"/>
      <c r="E108" s="12"/>
      <c r="F108" s="11"/>
      <c r="G108" s="11" t="n">
        <f aca="false">F108*0.99</f>
        <v>0</v>
      </c>
      <c r="H108" s="11" t="n">
        <f aca="false">G108*0.99</f>
        <v>0</v>
      </c>
      <c r="I108" s="208"/>
      <c r="J108" s="11" t="n">
        <f aca="false">G108*0.98</f>
        <v>0</v>
      </c>
      <c r="K108" s="61"/>
      <c r="L108" s="207" t="n">
        <f aca="false">H108-I108</f>
        <v>0</v>
      </c>
      <c r="M108" s="19" t="n">
        <f aca="false">L108*0.99</f>
        <v>0</v>
      </c>
      <c r="O108" s="206" t="n">
        <v>45160</v>
      </c>
      <c r="P108" s="12" t="s">
        <v>37</v>
      </c>
      <c r="Q108" s="12" t="s">
        <v>38</v>
      </c>
      <c r="R108" s="12" t="s">
        <v>396</v>
      </c>
      <c r="S108" s="12" t="s">
        <v>384</v>
      </c>
      <c r="T108" s="12"/>
      <c r="U108" s="11" t="n">
        <v>300</v>
      </c>
      <c r="V108" s="11" t="n">
        <f aca="false">U108*0.99</f>
        <v>297</v>
      </c>
      <c r="W108" s="11" t="n">
        <f aca="false">V108*0.99</f>
        <v>294.03</v>
      </c>
      <c r="X108" s="208"/>
      <c r="Y108" s="11" t="n">
        <f aca="false">V108*0.98</f>
        <v>291.06</v>
      </c>
      <c r="Z108" s="61" t="n">
        <v>675</v>
      </c>
      <c r="AA108" s="207" t="n">
        <f aca="false">W108-X108</f>
        <v>294.03</v>
      </c>
      <c r="AB108" s="19" t="n">
        <f aca="false">AA108*0.99</f>
        <v>291.0897</v>
      </c>
    </row>
    <row r="109" customFormat="false" ht="15" hidden="false" customHeight="false" outlineLevel="0" collapsed="false">
      <c r="A109" s="206"/>
      <c r="B109" s="12"/>
      <c r="C109" s="12"/>
      <c r="D109" s="12"/>
      <c r="E109" s="12"/>
      <c r="F109" s="11"/>
      <c r="G109" s="11" t="n">
        <f aca="false">F109*0.99</f>
        <v>0</v>
      </c>
      <c r="H109" s="11" t="n">
        <f aca="false">G109*0.99</f>
        <v>0</v>
      </c>
      <c r="I109" s="11"/>
      <c r="J109" s="11" t="n">
        <f aca="false">G109*0.98</f>
        <v>0</v>
      </c>
      <c r="K109" s="61"/>
      <c r="L109" s="207" t="n">
        <f aca="false">H109-I109</f>
        <v>0</v>
      </c>
      <c r="M109" s="19" t="n">
        <f aca="false">L109*0.99</f>
        <v>0</v>
      </c>
      <c r="O109" s="206" t="n">
        <v>45163</v>
      </c>
      <c r="P109" s="12" t="s">
        <v>32</v>
      </c>
      <c r="Q109" s="12" t="s">
        <v>47</v>
      </c>
      <c r="R109" s="12" t="s">
        <v>387</v>
      </c>
      <c r="S109" s="12" t="s">
        <v>393</v>
      </c>
      <c r="T109" s="12"/>
      <c r="U109" s="11" t="n">
        <v>240</v>
      </c>
      <c r="V109" s="11" t="n">
        <f aca="false">U109*0.99</f>
        <v>237.6</v>
      </c>
      <c r="W109" s="11" t="n">
        <f aca="false">V109*0.99</f>
        <v>235.224</v>
      </c>
      <c r="X109" s="208" t="n">
        <v>90</v>
      </c>
      <c r="Y109" s="11" t="n">
        <f aca="false">V109*0.98</f>
        <v>232.848</v>
      </c>
      <c r="Z109" s="61" t="n">
        <v>674</v>
      </c>
      <c r="AA109" s="207" t="n">
        <f aca="false">W109-X109</f>
        <v>145.224</v>
      </c>
      <c r="AB109" s="19" t="n">
        <f aca="false">AA109*0.99</f>
        <v>143.77176</v>
      </c>
    </row>
    <row r="110" customFormat="false" ht="15" hidden="false" customHeight="false" outlineLevel="0" collapsed="false">
      <c r="A110" s="206"/>
      <c r="B110" s="12"/>
      <c r="C110" s="12"/>
      <c r="D110" s="12"/>
      <c r="E110" s="12"/>
      <c r="F110" s="11"/>
      <c r="G110" s="11" t="n">
        <f aca="false">F110*0.99</f>
        <v>0</v>
      </c>
      <c r="H110" s="11" t="n">
        <f aca="false">G110*0.99</f>
        <v>0</v>
      </c>
      <c r="I110" s="12"/>
      <c r="J110" s="11" t="n">
        <f aca="false">G110*0.98</f>
        <v>0</v>
      </c>
      <c r="K110" s="61"/>
      <c r="L110" s="207" t="n">
        <f aca="false">H110-I110</f>
        <v>0</v>
      </c>
      <c r="M110" s="19" t="n">
        <f aca="false">L110*0.99</f>
        <v>0</v>
      </c>
      <c r="O110" s="206" t="n">
        <v>45168</v>
      </c>
      <c r="P110" s="12" t="s">
        <v>37</v>
      </c>
      <c r="Q110" s="12" t="s">
        <v>38</v>
      </c>
      <c r="R110" s="12" t="s">
        <v>387</v>
      </c>
      <c r="S110" s="12" t="s">
        <v>88</v>
      </c>
      <c r="T110" s="12"/>
      <c r="U110" s="11" t="n">
        <v>150</v>
      </c>
      <c r="V110" s="11" t="n">
        <f aca="false">U110*0.99</f>
        <v>148.5</v>
      </c>
      <c r="W110" s="11" t="n">
        <f aca="false">V110*0.99</f>
        <v>147.015</v>
      </c>
      <c r="X110" s="11"/>
      <c r="Y110" s="11" t="n">
        <f aca="false">V110*0.98</f>
        <v>145.53</v>
      </c>
      <c r="Z110" s="61" t="n">
        <v>675</v>
      </c>
      <c r="AA110" s="207" t="n">
        <f aca="false">W110-X110</f>
        <v>147.015</v>
      </c>
      <c r="AB110" s="19" t="n">
        <f aca="false">AA110*0.99</f>
        <v>145.54485</v>
      </c>
    </row>
    <row r="111" customFormat="false" ht="15" hidden="false" customHeight="false" outlineLevel="0" collapsed="false">
      <c r="A111" s="206"/>
      <c r="B111" s="12"/>
      <c r="C111" s="12"/>
      <c r="D111" s="12"/>
      <c r="E111" s="12"/>
      <c r="F111" s="11"/>
      <c r="G111" s="11" t="n">
        <f aca="false">F111*0.99</f>
        <v>0</v>
      </c>
      <c r="H111" s="11" t="n">
        <f aca="false">G111*0.99</f>
        <v>0</v>
      </c>
      <c r="I111" s="12"/>
      <c r="J111" s="11" t="n">
        <f aca="false">G111*0.98</f>
        <v>0</v>
      </c>
      <c r="K111" s="61"/>
      <c r="L111" s="207" t="n">
        <f aca="false">H111-I111</f>
        <v>0</v>
      </c>
      <c r="M111" s="19" t="n">
        <f aca="false">L111*0.99</f>
        <v>0</v>
      </c>
      <c r="O111" s="206" t="n">
        <v>45159</v>
      </c>
      <c r="P111" s="12" t="s">
        <v>32</v>
      </c>
      <c r="Q111" s="12" t="s">
        <v>47</v>
      </c>
      <c r="R111" s="12" t="s">
        <v>387</v>
      </c>
      <c r="S111" s="12" t="s">
        <v>88</v>
      </c>
      <c r="T111" s="12"/>
      <c r="U111" s="11" t="n">
        <v>150</v>
      </c>
      <c r="V111" s="11" t="n">
        <f aca="false">U111*0.99</f>
        <v>148.5</v>
      </c>
      <c r="W111" s="11" t="n">
        <f aca="false">V111*0.99</f>
        <v>147.015</v>
      </c>
      <c r="X111" s="12"/>
      <c r="Y111" s="11" t="n">
        <f aca="false">V111*0.98</f>
        <v>145.53</v>
      </c>
      <c r="Z111" s="61" t="n">
        <v>674</v>
      </c>
      <c r="AA111" s="207" t="n">
        <f aca="false">W111-X111</f>
        <v>147.015</v>
      </c>
      <c r="AB111" s="19" t="n">
        <f aca="false">AA111*0.99</f>
        <v>145.54485</v>
      </c>
    </row>
    <row r="112" customFormat="false" ht="15" hidden="false" customHeight="false" outlineLevel="0" collapsed="false">
      <c r="A112" s="206"/>
      <c r="B112" s="12"/>
      <c r="C112" s="12"/>
      <c r="D112" s="12"/>
      <c r="E112" s="12"/>
      <c r="F112" s="11"/>
      <c r="G112" s="11"/>
      <c r="H112" s="11"/>
      <c r="I112" s="12"/>
      <c r="J112" s="11"/>
      <c r="K112" s="61"/>
      <c r="L112" s="61"/>
      <c r="M112" s="19"/>
      <c r="O112" s="206"/>
      <c r="P112" s="12"/>
      <c r="Q112" s="12"/>
      <c r="R112" s="12"/>
      <c r="S112" s="12"/>
      <c r="T112" s="12"/>
      <c r="U112" s="11"/>
      <c r="V112" s="11" t="n">
        <f aca="false">U112*0.99</f>
        <v>0</v>
      </c>
      <c r="W112" s="11" t="n">
        <f aca="false">V112*0.99</f>
        <v>0</v>
      </c>
      <c r="X112" s="12"/>
      <c r="Y112" s="11" t="n">
        <f aca="false">V112*0.98</f>
        <v>0</v>
      </c>
      <c r="Z112" s="61"/>
      <c r="AA112" s="207" t="n">
        <f aca="false">W112-X112</f>
        <v>0</v>
      </c>
      <c r="AB112" s="19" t="n">
        <f aca="false">AA112*0.99</f>
        <v>0</v>
      </c>
    </row>
    <row r="113" customFormat="false" ht="15" hidden="false" customHeight="false" outlineLevel="0" collapsed="false">
      <c r="A113" s="206"/>
      <c r="B113" s="12"/>
      <c r="C113" s="12"/>
      <c r="D113" s="12"/>
      <c r="E113" s="12"/>
      <c r="F113" s="21" t="s">
        <v>13</v>
      </c>
      <c r="G113" s="22" t="n">
        <f aca="false">SUM(G93:G112)</f>
        <v>668.25</v>
      </c>
      <c r="H113" s="22"/>
      <c r="I113" s="22" t="s">
        <v>381</v>
      </c>
      <c r="J113" s="22" t="n">
        <f aca="false">SUM(J93:J112)</f>
        <v>654.885</v>
      </c>
      <c r="K113" s="22"/>
      <c r="L113" s="22"/>
      <c r="M113" s="22" t="n">
        <f aca="false">SUM(M93:M112)</f>
        <v>654.951825</v>
      </c>
      <c r="O113" s="206"/>
      <c r="P113" s="12"/>
      <c r="Q113" s="12"/>
      <c r="R113" s="12"/>
      <c r="S113" s="12"/>
      <c r="T113" s="12"/>
      <c r="U113" s="11"/>
      <c r="V113" s="11"/>
      <c r="W113" s="11"/>
      <c r="X113" s="12"/>
      <c r="Y113" s="11"/>
      <c r="Z113" s="61"/>
      <c r="AA113" s="61"/>
      <c r="AB113" s="19"/>
    </row>
    <row r="114" customFormat="false" ht="15" hidden="false" customHeight="false" outlineLevel="0" collapsed="false">
      <c r="A114" s="206"/>
      <c r="B114" s="12"/>
      <c r="C114" s="12"/>
      <c r="D114" s="12"/>
      <c r="E114" s="12"/>
      <c r="F114" s="21" t="s">
        <v>382</v>
      </c>
      <c r="G114" s="209" t="n">
        <f aca="false">G113*0.99</f>
        <v>661.5675</v>
      </c>
      <c r="H114" s="209"/>
      <c r="I114" s="17"/>
      <c r="J114" s="17"/>
      <c r="K114" s="19"/>
      <c r="L114" s="19"/>
      <c r="M114" s="19"/>
      <c r="O114" s="206"/>
      <c r="P114" s="12"/>
      <c r="Q114" s="12"/>
      <c r="R114" s="12"/>
      <c r="S114" s="12"/>
      <c r="T114" s="12"/>
      <c r="U114" s="21" t="s">
        <v>13</v>
      </c>
      <c r="V114" s="22" t="n">
        <f aca="false">SUM(V94:V113)</f>
        <v>4172.85</v>
      </c>
      <c r="W114" s="22"/>
      <c r="X114" s="22" t="s">
        <v>381</v>
      </c>
      <c r="Y114" s="22" t="n">
        <f aca="false">SUM(Y94:Y113)</f>
        <v>4089.393</v>
      </c>
      <c r="Z114" s="22"/>
      <c r="AA114" s="22"/>
      <c r="AB114" s="22" t="n">
        <f aca="false">SUM(AB94:AB113)</f>
        <v>3396.810285</v>
      </c>
    </row>
    <row r="115" customFormat="false" ht="15.75" hidden="false" customHeight="false" outlineLevel="0" collapsed="false">
      <c r="A115" s="8"/>
      <c r="B115" s="12"/>
      <c r="C115" s="12"/>
      <c r="D115" s="12"/>
      <c r="E115" s="12"/>
      <c r="F115" s="128" t="s">
        <v>17</v>
      </c>
      <c r="G115" s="128"/>
      <c r="H115" s="128"/>
      <c r="I115" s="128"/>
      <c r="J115" s="210"/>
      <c r="K115" s="211" t="n">
        <f aca="false">G114-J113</f>
        <v>6.6825</v>
      </c>
      <c r="L115" s="212"/>
      <c r="M115" s="35"/>
      <c r="O115" s="206"/>
      <c r="P115" s="12"/>
      <c r="Q115" s="12"/>
      <c r="R115" s="12"/>
      <c r="S115" s="12"/>
      <c r="T115" s="12"/>
      <c r="U115" s="21" t="s">
        <v>382</v>
      </c>
      <c r="V115" s="209" t="n">
        <f aca="false">V114*0.99</f>
        <v>4131.1215</v>
      </c>
      <c r="W115" s="209"/>
      <c r="X115" s="17"/>
      <c r="Y115" s="17"/>
      <c r="Z115" s="19"/>
      <c r="AA115" s="19"/>
      <c r="AB115" s="19"/>
    </row>
    <row r="116" customFormat="false" ht="15.75" hidden="false" customHeight="false" outlineLevel="0" collapsed="false">
      <c r="O116" s="8"/>
      <c r="P116" s="12"/>
      <c r="Q116" s="12"/>
      <c r="R116" s="12"/>
      <c r="S116" s="12"/>
      <c r="T116" s="12"/>
      <c r="U116" s="128" t="s">
        <v>17</v>
      </c>
      <c r="V116" s="128"/>
      <c r="W116" s="128"/>
      <c r="X116" s="128"/>
      <c r="Y116" s="210"/>
      <c r="Z116" s="211" t="n">
        <f aca="false">V115-Y114</f>
        <v>41.7284999999993</v>
      </c>
      <c r="AA116" s="212"/>
      <c r="AB116" s="35"/>
    </row>
    <row r="123" customFormat="false" ht="26.25" hidden="false" customHeight="false" outlineLevel="0" collapsed="false">
      <c r="B123" s="125" t="s">
        <v>97</v>
      </c>
      <c r="C123" s="125"/>
      <c r="D123" s="125"/>
      <c r="E123" s="125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05" t="s">
        <v>371</v>
      </c>
      <c r="H124" s="205" t="s">
        <v>372</v>
      </c>
      <c r="I124" s="5" t="s">
        <v>244</v>
      </c>
      <c r="J124" s="5" t="s">
        <v>373</v>
      </c>
      <c r="K124" s="5" t="s">
        <v>11</v>
      </c>
      <c r="L124" s="5" t="s">
        <v>397</v>
      </c>
      <c r="M124" s="5" t="s">
        <v>375</v>
      </c>
      <c r="P124" s="125" t="s">
        <v>167</v>
      </c>
      <c r="Q124" s="125"/>
      <c r="R124" s="125"/>
      <c r="S124" s="125"/>
      <c r="T124" s="125"/>
    </row>
    <row r="125" customFormat="false" ht="15" hidden="false" customHeight="false" outlineLevel="0" collapsed="false">
      <c r="A125" s="206" t="n">
        <v>45175</v>
      </c>
      <c r="B125" s="12" t="s">
        <v>71</v>
      </c>
      <c r="C125" s="12" t="s">
        <v>47</v>
      </c>
      <c r="D125" s="12" t="s">
        <v>384</v>
      </c>
      <c r="E125" s="12" t="s">
        <v>26</v>
      </c>
      <c r="F125" s="11" t="n">
        <v>150</v>
      </c>
      <c r="G125" s="11" t="n">
        <f aca="false">F125*0.99</f>
        <v>148.5</v>
      </c>
      <c r="H125" s="11" t="n">
        <f aca="false">G125*0.99</f>
        <v>147.015</v>
      </c>
      <c r="I125" s="11"/>
      <c r="J125" s="11" t="n">
        <f aca="false">G125*0.98</f>
        <v>145.53</v>
      </c>
      <c r="K125" s="221" t="n">
        <v>697</v>
      </c>
      <c r="L125" s="207" t="n">
        <f aca="false">H125-I125</f>
        <v>147.015</v>
      </c>
      <c r="M125" s="19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05" t="s">
        <v>371</v>
      </c>
      <c r="W125" s="205" t="s">
        <v>372</v>
      </c>
      <c r="X125" s="5" t="s">
        <v>244</v>
      </c>
      <c r="Y125" s="5" t="s">
        <v>373</v>
      </c>
      <c r="Z125" s="5" t="s">
        <v>11</v>
      </c>
      <c r="AA125" s="5" t="s">
        <v>374</v>
      </c>
      <c r="AB125" s="5" t="s">
        <v>375</v>
      </c>
    </row>
    <row r="126" customFormat="false" ht="15" hidden="false" customHeight="false" outlineLevel="0" collapsed="false">
      <c r="A126" s="206" t="n">
        <v>45176</v>
      </c>
      <c r="B126" s="12" t="s">
        <v>71</v>
      </c>
      <c r="C126" s="12" t="s">
        <v>47</v>
      </c>
      <c r="D126" s="12" t="s">
        <v>384</v>
      </c>
      <c r="E126" s="12" t="s">
        <v>379</v>
      </c>
      <c r="F126" s="11" t="n">
        <v>240</v>
      </c>
      <c r="G126" s="11" t="n">
        <f aca="false">F126*0.99</f>
        <v>237.6</v>
      </c>
      <c r="H126" s="11" t="n">
        <f aca="false">G126*0.99</f>
        <v>235.224</v>
      </c>
      <c r="I126" s="11" t="n">
        <v>100</v>
      </c>
      <c r="J126" s="11" t="n">
        <f aca="false">G126*0.98</f>
        <v>232.848</v>
      </c>
      <c r="K126" s="221" t="n">
        <v>697</v>
      </c>
      <c r="L126" s="207" t="n">
        <f aca="false">H126-I126</f>
        <v>135.224</v>
      </c>
      <c r="M126" s="19" t="n">
        <f aca="false">L126*0.99</f>
        <v>133.87176</v>
      </c>
      <c r="O126" s="222" t="n">
        <v>45205</v>
      </c>
      <c r="P126" s="135" t="s">
        <v>79</v>
      </c>
      <c r="Q126" s="135" t="s">
        <v>33</v>
      </c>
      <c r="R126" s="135" t="s">
        <v>398</v>
      </c>
      <c r="S126" s="135" t="s">
        <v>399</v>
      </c>
      <c r="T126" s="135"/>
      <c r="U126" s="223" t="n">
        <v>340</v>
      </c>
      <c r="V126" s="223" t="n">
        <f aca="false">U126*0.99</f>
        <v>336.6</v>
      </c>
      <c r="W126" s="223" t="n">
        <f aca="false">V126*0.99</f>
        <v>333.234</v>
      </c>
      <c r="X126" s="223" t="n">
        <v>170</v>
      </c>
      <c r="Y126" s="223" t="n">
        <f aca="false">W126*0.96</f>
        <v>319.90464</v>
      </c>
      <c r="Z126" s="224" t="n">
        <v>735</v>
      </c>
      <c r="AA126" s="225" t="n">
        <f aca="false">W126-X126</f>
        <v>163.234</v>
      </c>
      <c r="AB126" s="223" t="n">
        <f aca="false">AA126*0.96</f>
        <v>156.70464</v>
      </c>
    </row>
    <row r="127" customFormat="false" ht="15" hidden="false" customHeight="false" outlineLevel="0" collapsed="false">
      <c r="A127" s="206" t="n">
        <v>45177</v>
      </c>
      <c r="B127" s="12" t="s">
        <v>104</v>
      </c>
      <c r="C127" s="12" t="s">
        <v>47</v>
      </c>
      <c r="D127" s="12" t="s">
        <v>384</v>
      </c>
      <c r="E127" s="12" t="s">
        <v>56</v>
      </c>
      <c r="F127" s="11" t="n">
        <v>175</v>
      </c>
      <c r="G127" s="11" t="n">
        <f aca="false">F127*0.99</f>
        <v>173.25</v>
      </c>
      <c r="H127" s="11" t="n">
        <f aca="false">G127*0.99</f>
        <v>171.5175</v>
      </c>
      <c r="I127" s="11"/>
      <c r="J127" s="11" t="n">
        <f aca="false">G127*0.98</f>
        <v>169.785</v>
      </c>
      <c r="K127" s="221" t="n">
        <v>697</v>
      </c>
      <c r="L127" s="207" t="n">
        <f aca="false">H127-I127</f>
        <v>171.5175</v>
      </c>
      <c r="M127" s="19" t="n">
        <f aca="false">L127*0.99</f>
        <v>169.802325</v>
      </c>
      <c r="O127" s="222" t="n">
        <v>45208</v>
      </c>
      <c r="P127" s="135" t="s">
        <v>400</v>
      </c>
      <c r="Q127" s="135" t="s">
        <v>33</v>
      </c>
      <c r="R127" s="135" t="s">
        <v>401</v>
      </c>
      <c r="S127" s="135" t="s">
        <v>393</v>
      </c>
      <c r="T127" s="135"/>
      <c r="U127" s="223" t="n">
        <v>240</v>
      </c>
      <c r="V127" s="223" t="n">
        <f aca="false">U127*0.99</f>
        <v>237.6</v>
      </c>
      <c r="W127" s="223" t="n">
        <f aca="false">V127*0.99</f>
        <v>235.224</v>
      </c>
      <c r="X127" s="223"/>
      <c r="Y127" s="223" t="n">
        <f aca="false">W127*0.96</f>
        <v>225.81504</v>
      </c>
      <c r="Z127" s="224" t="n">
        <v>735</v>
      </c>
      <c r="AA127" s="225" t="n">
        <f aca="false">W127-X127</f>
        <v>235.224</v>
      </c>
      <c r="AB127" s="223" t="n">
        <f aca="false">AA127*0.96</f>
        <v>225.81504</v>
      </c>
    </row>
    <row r="128" customFormat="false" ht="15" hidden="false" customHeight="false" outlineLevel="0" collapsed="false">
      <c r="A128" s="206" t="n">
        <v>45177</v>
      </c>
      <c r="B128" s="12" t="s">
        <v>104</v>
      </c>
      <c r="C128" s="12" t="s">
        <v>47</v>
      </c>
      <c r="D128" s="12" t="s">
        <v>402</v>
      </c>
      <c r="E128" s="12"/>
      <c r="F128" s="11" t="n">
        <v>40</v>
      </c>
      <c r="G128" s="11" t="n">
        <f aca="false">F128*0.99</f>
        <v>39.6</v>
      </c>
      <c r="H128" s="11" t="n">
        <f aca="false">G128*0.99</f>
        <v>39.204</v>
      </c>
      <c r="I128" s="11"/>
      <c r="J128" s="11" t="n">
        <f aca="false">G128*0.98</f>
        <v>38.808</v>
      </c>
      <c r="K128" s="221" t="n">
        <v>697</v>
      </c>
      <c r="L128" s="207" t="n">
        <f aca="false">H128-I128</f>
        <v>39.204</v>
      </c>
      <c r="M128" s="19" t="n">
        <f aca="false">L128*0.99</f>
        <v>38.81196</v>
      </c>
      <c r="O128" s="222" t="n">
        <v>45211</v>
      </c>
      <c r="P128" s="135" t="s">
        <v>99</v>
      </c>
      <c r="Q128" s="135" t="s">
        <v>38</v>
      </c>
      <c r="R128" s="135" t="s">
        <v>398</v>
      </c>
      <c r="S128" s="135" t="s">
        <v>399</v>
      </c>
      <c r="T128" s="135"/>
      <c r="U128" s="223" t="n">
        <v>340</v>
      </c>
      <c r="V128" s="223" t="n">
        <f aca="false">U128*0.99</f>
        <v>336.6</v>
      </c>
      <c r="W128" s="223" t="n">
        <f aca="false">V128*0.99</f>
        <v>333.234</v>
      </c>
      <c r="X128" s="223" t="n">
        <v>170</v>
      </c>
      <c r="Y128" s="223" t="n">
        <f aca="false">W128*0.96</f>
        <v>319.90464</v>
      </c>
      <c r="Z128" s="224" t="n">
        <v>736</v>
      </c>
      <c r="AA128" s="225" t="n">
        <f aca="false">W128-X128</f>
        <v>163.234</v>
      </c>
      <c r="AB128" s="223" t="n">
        <f aca="false">AA128*0.96</f>
        <v>156.70464</v>
      </c>
    </row>
    <row r="129" customFormat="false" ht="15" hidden="false" customHeight="false" outlineLevel="0" collapsed="false">
      <c r="A129" s="206" t="n">
        <v>45156</v>
      </c>
      <c r="B129" s="12" t="s">
        <v>71</v>
      </c>
      <c r="C129" s="12" t="s">
        <v>47</v>
      </c>
      <c r="D129" s="12" t="s">
        <v>384</v>
      </c>
      <c r="E129" s="12" t="s">
        <v>56</v>
      </c>
      <c r="F129" s="11" t="n">
        <v>175</v>
      </c>
      <c r="G129" s="11" t="n">
        <f aca="false">F129*0.99</f>
        <v>173.25</v>
      </c>
      <c r="H129" s="11" t="n">
        <f aca="false">G129*0.99</f>
        <v>171.5175</v>
      </c>
      <c r="I129" s="11"/>
      <c r="J129" s="11" t="n">
        <f aca="false">G129*0.98</f>
        <v>169.785</v>
      </c>
      <c r="K129" s="221" t="n">
        <v>697</v>
      </c>
      <c r="L129" s="207" t="n">
        <f aca="false">H129-I129</f>
        <v>171.5175</v>
      </c>
      <c r="M129" s="19" t="n">
        <f aca="false">L129*0.99</f>
        <v>169.802325</v>
      </c>
      <c r="O129" s="222"/>
      <c r="P129" s="135"/>
      <c r="Q129" s="135"/>
      <c r="R129" s="135"/>
      <c r="S129" s="135"/>
      <c r="T129" s="135"/>
      <c r="U129" s="223"/>
      <c r="V129" s="223" t="n">
        <f aca="false">U129*0.99</f>
        <v>0</v>
      </c>
      <c r="W129" s="223" t="n">
        <f aca="false">V129*0.99</f>
        <v>0</v>
      </c>
      <c r="X129" s="223"/>
      <c r="Y129" s="223" t="n">
        <f aca="false">W129*0.96</f>
        <v>0</v>
      </c>
      <c r="Z129" s="224"/>
      <c r="AA129" s="225" t="n">
        <f aca="false">W129-X129</f>
        <v>0</v>
      </c>
      <c r="AB129" s="223" t="n">
        <f aca="false">AA129*0.96</f>
        <v>0</v>
      </c>
    </row>
    <row r="130" customFormat="false" ht="15" hidden="false" customHeight="false" outlineLevel="0" collapsed="false">
      <c r="A130" s="206" t="n">
        <v>45187</v>
      </c>
      <c r="B130" s="12" t="s">
        <v>99</v>
      </c>
      <c r="C130" s="12" t="s">
        <v>38</v>
      </c>
      <c r="D130" s="12" t="s">
        <v>384</v>
      </c>
      <c r="E130" s="12" t="s">
        <v>385</v>
      </c>
      <c r="F130" s="11" t="n">
        <v>550</v>
      </c>
      <c r="G130" s="11" t="n">
        <f aca="false">F130*0.99</f>
        <v>544.5</v>
      </c>
      <c r="H130" s="11" t="n">
        <f aca="false">G130*0.99</f>
        <v>539.055</v>
      </c>
      <c r="I130" s="11"/>
      <c r="J130" s="11" t="n">
        <f aca="false">G130*0.98</f>
        <v>533.61</v>
      </c>
      <c r="K130" s="226" t="n">
        <v>698</v>
      </c>
      <c r="L130" s="207" t="n">
        <f aca="false">H130-I130</f>
        <v>539.055</v>
      </c>
      <c r="M130" s="19" t="n">
        <f aca="false">L130*0.99</f>
        <v>533.66445</v>
      </c>
      <c r="O130" s="222" t="n">
        <v>45212</v>
      </c>
      <c r="P130" s="135" t="s">
        <v>99</v>
      </c>
      <c r="Q130" s="135" t="s">
        <v>38</v>
      </c>
      <c r="R130" s="135" t="s">
        <v>401</v>
      </c>
      <c r="S130" s="135" t="s">
        <v>88</v>
      </c>
      <c r="T130" s="135"/>
      <c r="U130" s="223" t="n">
        <v>150</v>
      </c>
      <c r="V130" s="223" t="n">
        <f aca="false">U130*0.99</f>
        <v>148.5</v>
      </c>
      <c r="W130" s="223" t="n">
        <f aca="false">V130*0.99</f>
        <v>147.015</v>
      </c>
      <c r="X130" s="223"/>
      <c r="Y130" s="223" t="n">
        <f aca="false">W130*0.96</f>
        <v>141.1344</v>
      </c>
      <c r="Z130" s="224" t="n">
        <v>736</v>
      </c>
      <c r="AA130" s="225" t="n">
        <f aca="false">W130-X130</f>
        <v>147.015</v>
      </c>
      <c r="AB130" s="223" t="n">
        <f aca="false">AA130*0.96</f>
        <v>141.1344</v>
      </c>
    </row>
    <row r="131" customFormat="false" ht="15" hidden="false" customHeight="false" outlineLevel="0" collapsed="false">
      <c r="A131" s="206" t="n">
        <v>45187</v>
      </c>
      <c r="B131" s="12" t="s">
        <v>99</v>
      </c>
      <c r="C131" s="12" t="s">
        <v>38</v>
      </c>
      <c r="D131" s="12" t="s">
        <v>403</v>
      </c>
      <c r="E131" s="12"/>
      <c r="F131" s="11" t="n">
        <v>42</v>
      </c>
      <c r="G131" s="11" t="n">
        <f aca="false">F131*0.99</f>
        <v>41.58</v>
      </c>
      <c r="H131" s="11" t="n">
        <f aca="false">G131*0.99</f>
        <v>41.1642</v>
      </c>
      <c r="I131" s="11"/>
      <c r="J131" s="11" t="n">
        <f aca="false">G131*0.98</f>
        <v>40.7484</v>
      </c>
      <c r="K131" s="226" t="n">
        <v>698</v>
      </c>
      <c r="L131" s="207" t="n">
        <f aca="false">H131-I131</f>
        <v>41.1642</v>
      </c>
      <c r="M131" s="19" t="n">
        <f aca="false">L131*0.99</f>
        <v>40.752558</v>
      </c>
      <c r="O131" s="222" t="n">
        <v>45215</v>
      </c>
      <c r="P131" s="135" t="s">
        <v>99</v>
      </c>
      <c r="Q131" s="135" t="s">
        <v>38</v>
      </c>
      <c r="R131" s="135" t="s">
        <v>401</v>
      </c>
      <c r="S131" s="135" t="s">
        <v>404</v>
      </c>
      <c r="T131" s="135"/>
      <c r="U131" s="223" t="n">
        <v>550</v>
      </c>
      <c r="V131" s="223" t="n">
        <f aca="false">U131*0.99</f>
        <v>544.5</v>
      </c>
      <c r="W131" s="223" t="n">
        <f aca="false">V131*0.99</f>
        <v>539.055</v>
      </c>
      <c r="X131" s="223" t="n">
        <v>270</v>
      </c>
      <c r="Y131" s="223" t="n">
        <f aca="false">W131*0.96</f>
        <v>517.4928</v>
      </c>
      <c r="Z131" s="224" t="n">
        <v>736</v>
      </c>
      <c r="AA131" s="225" t="n">
        <f aca="false">W131-X131</f>
        <v>269.055</v>
      </c>
      <c r="AB131" s="223" t="n">
        <f aca="false">AA131*0.96</f>
        <v>258.2928</v>
      </c>
    </row>
    <row r="132" customFormat="false" ht="15" hidden="false" customHeight="false" outlineLevel="0" collapsed="false">
      <c r="A132" s="206" t="n">
        <v>45187</v>
      </c>
      <c r="B132" s="12" t="s">
        <v>99</v>
      </c>
      <c r="C132" s="12" t="s">
        <v>38</v>
      </c>
      <c r="D132" s="12" t="s">
        <v>402</v>
      </c>
      <c r="E132" s="12"/>
      <c r="F132" s="11" t="n">
        <v>45</v>
      </c>
      <c r="G132" s="11" t="n">
        <f aca="false">F132*0.99</f>
        <v>44.55</v>
      </c>
      <c r="H132" s="11" t="n">
        <f aca="false">G132*0.99</f>
        <v>44.1045</v>
      </c>
      <c r="I132" s="11"/>
      <c r="J132" s="11" t="n">
        <f aca="false">G132*0.98</f>
        <v>43.659</v>
      </c>
      <c r="K132" s="226" t="n">
        <v>698</v>
      </c>
      <c r="L132" s="207" t="n">
        <f aca="false">H132-I132</f>
        <v>44.1045</v>
      </c>
      <c r="M132" s="19" t="n">
        <f aca="false">L132*0.99</f>
        <v>43.663455</v>
      </c>
      <c r="O132" s="222" t="n">
        <v>45216</v>
      </c>
      <c r="P132" s="135" t="s">
        <v>99</v>
      </c>
      <c r="Q132" s="135" t="s">
        <v>38</v>
      </c>
      <c r="R132" s="135" t="s">
        <v>405</v>
      </c>
      <c r="S132" s="135" t="s">
        <v>399</v>
      </c>
      <c r="T132" s="135"/>
      <c r="U132" s="223" t="n">
        <v>340</v>
      </c>
      <c r="V132" s="223" t="n">
        <f aca="false">U132*0.99</f>
        <v>336.6</v>
      </c>
      <c r="W132" s="223" t="n">
        <f aca="false">V132*0.99</f>
        <v>333.234</v>
      </c>
      <c r="X132" s="223" t="n">
        <v>170</v>
      </c>
      <c r="Y132" s="223" t="n">
        <f aca="false">W132*0.96</f>
        <v>319.90464</v>
      </c>
      <c r="Z132" s="224" t="n">
        <v>736</v>
      </c>
      <c r="AA132" s="225" t="n">
        <f aca="false">W132-X132</f>
        <v>163.234</v>
      </c>
      <c r="AB132" s="223" t="n">
        <f aca="false">AA132*0.96</f>
        <v>156.70464</v>
      </c>
    </row>
    <row r="133" customFormat="false" ht="15" hidden="false" customHeight="false" outlineLevel="0" collapsed="false">
      <c r="A133" s="206" t="n">
        <v>44825</v>
      </c>
      <c r="B133" s="12" t="s">
        <v>79</v>
      </c>
      <c r="C133" s="12" t="s">
        <v>33</v>
      </c>
      <c r="D133" s="12" t="s">
        <v>246</v>
      </c>
      <c r="E133" s="12" t="s">
        <v>377</v>
      </c>
      <c r="F133" s="11" t="n">
        <v>150</v>
      </c>
      <c r="G133" s="11" t="n">
        <f aca="false">F133*0.99</f>
        <v>148.5</v>
      </c>
      <c r="H133" s="11" t="n">
        <f aca="false">G133*0.99</f>
        <v>147.015</v>
      </c>
      <c r="I133" s="11"/>
      <c r="J133" s="11" t="n">
        <f aca="false">H133*0.96</f>
        <v>141.1344</v>
      </c>
      <c r="K133" s="61"/>
      <c r="L133" s="207" t="n">
        <f aca="false">H133-I133</f>
        <v>147.015</v>
      </c>
      <c r="M133" s="19" t="n">
        <f aca="false">L133*0.96</f>
        <v>141.1344</v>
      </c>
      <c r="O133" s="222" t="n">
        <v>45217</v>
      </c>
      <c r="P133" s="135" t="s">
        <v>99</v>
      </c>
      <c r="Q133" s="135" t="s">
        <v>38</v>
      </c>
      <c r="R133" s="135" t="s">
        <v>406</v>
      </c>
      <c r="S133" s="135" t="s">
        <v>377</v>
      </c>
      <c r="T133" s="135"/>
      <c r="U133" s="223" t="n">
        <v>150</v>
      </c>
      <c r="V133" s="223" t="n">
        <f aca="false">U133*0.99</f>
        <v>148.5</v>
      </c>
      <c r="W133" s="223" t="n">
        <f aca="false">V133*0.99</f>
        <v>147.015</v>
      </c>
      <c r="X133" s="223"/>
      <c r="Y133" s="223" t="n">
        <f aca="false">W133*0.96</f>
        <v>141.1344</v>
      </c>
      <c r="Z133" s="224" t="n">
        <v>736</v>
      </c>
      <c r="AA133" s="225" t="n">
        <f aca="false">W133-X133</f>
        <v>147.015</v>
      </c>
      <c r="AB133" s="223" t="n">
        <f aca="false">AA133*0.96</f>
        <v>141.1344</v>
      </c>
    </row>
    <row r="134" customFormat="false" ht="15" hidden="false" customHeight="false" outlineLevel="0" collapsed="false">
      <c r="A134" s="206" t="n">
        <v>45191</v>
      </c>
      <c r="B134" s="12" t="s">
        <v>79</v>
      </c>
      <c r="C134" s="12" t="s">
        <v>33</v>
      </c>
      <c r="D134" s="12" t="s">
        <v>384</v>
      </c>
      <c r="E134" s="12" t="s">
        <v>331</v>
      </c>
      <c r="F134" s="11" t="n">
        <v>270</v>
      </c>
      <c r="G134" s="11" t="n">
        <f aca="false">F134*0.99</f>
        <v>267.3</v>
      </c>
      <c r="H134" s="11" t="n">
        <f aca="false">G134*0.99</f>
        <v>264.627</v>
      </c>
      <c r="I134" s="11" t="n">
        <v>120</v>
      </c>
      <c r="J134" s="11" t="n">
        <f aca="false">H134*0.96</f>
        <v>254.04192</v>
      </c>
      <c r="K134" s="61"/>
      <c r="L134" s="207" t="n">
        <f aca="false">H134-I134</f>
        <v>144.627</v>
      </c>
      <c r="M134" s="19" t="n">
        <f aca="false">L134*0.96</f>
        <v>138.84192</v>
      </c>
      <c r="O134" s="222"/>
      <c r="P134" s="135"/>
      <c r="Q134" s="135"/>
      <c r="R134" s="135"/>
      <c r="S134" s="135"/>
      <c r="T134" s="135"/>
      <c r="U134" s="223"/>
      <c r="V134" s="223" t="n">
        <f aca="false">U134*0.99</f>
        <v>0</v>
      </c>
      <c r="W134" s="223" t="n">
        <f aca="false">V134*0.99</f>
        <v>0</v>
      </c>
      <c r="X134" s="223"/>
      <c r="Y134" s="223" t="n">
        <f aca="false">W134*0.96</f>
        <v>0</v>
      </c>
      <c r="Z134" s="224"/>
      <c r="AA134" s="225"/>
      <c r="AB134" s="223"/>
    </row>
    <row r="135" customFormat="false" ht="15" hidden="false" customHeight="false" outlineLevel="0" collapsed="false">
      <c r="A135" s="206" t="n">
        <v>45192</v>
      </c>
      <c r="B135" s="12" t="s">
        <v>71</v>
      </c>
      <c r="C135" s="12" t="s">
        <v>47</v>
      </c>
      <c r="D135" s="12" t="s">
        <v>384</v>
      </c>
      <c r="E135" s="12" t="s">
        <v>393</v>
      </c>
      <c r="F135" s="11" t="n">
        <v>240</v>
      </c>
      <c r="G135" s="11" t="n">
        <f aca="false">F135*0.99</f>
        <v>237.6</v>
      </c>
      <c r="H135" s="11" t="n">
        <f aca="false">G135*0.99</f>
        <v>235.224</v>
      </c>
      <c r="I135" s="11" t="n">
        <v>100</v>
      </c>
      <c r="J135" s="11" t="n">
        <f aca="false">H135*0.96</f>
        <v>225.81504</v>
      </c>
      <c r="K135" s="61"/>
      <c r="L135" s="207" t="n">
        <f aca="false">H135-I135</f>
        <v>135.224</v>
      </c>
      <c r="M135" s="19" t="n">
        <f aca="false">L135*0.96</f>
        <v>129.81504</v>
      </c>
      <c r="O135" s="222" t="n">
        <v>45218</v>
      </c>
      <c r="P135" s="135" t="s">
        <v>99</v>
      </c>
      <c r="Q135" s="135" t="s">
        <v>38</v>
      </c>
      <c r="R135" s="135" t="s">
        <v>401</v>
      </c>
      <c r="S135" s="135" t="s">
        <v>160</v>
      </c>
      <c r="T135" s="135"/>
      <c r="U135" s="223" t="n">
        <v>670</v>
      </c>
      <c r="V135" s="223" t="n">
        <f aca="false">U135*0.99</f>
        <v>663.3</v>
      </c>
      <c r="W135" s="223" t="n">
        <f aca="false">V135*0.99</f>
        <v>656.667</v>
      </c>
      <c r="X135" s="223" t="n">
        <v>330</v>
      </c>
      <c r="Y135" s="223" t="n">
        <f aca="false">W135*0.96</f>
        <v>630.40032</v>
      </c>
      <c r="Z135" s="224" t="n">
        <v>736</v>
      </c>
      <c r="AA135" s="225" t="n">
        <f aca="false">W135-X135</f>
        <v>326.667</v>
      </c>
      <c r="AB135" s="223" t="n">
        <f aca="false">AA135*0.96</f>
        <v>313.60032</v>
      </c>
    </row>
    <row r="136" customFormat="false" ht="15" hidden="false" customHeight="false" outlineLevel="0" collapsed="false">
      <c r="A136" s="227" t="n">
        <v>45194</v>
      </c>
      <c r="B136" s="46" t="s">
        <v>71</v>
      </c>
      <c r="C136" s="46" t="s">
        <v>47</v>
      </c>
      <c r="D136" s="46" t="s">
        <v>407</v>
      </c>
      <c r="E136" s="46"/>
      <c r="F136" s="228" t="n">
        <v>100</v>
      </c>
      <c r="G136" s="228" t="n">
        <f aca="false">F136*0.99</f>
        <v>99</v>
      </c>
      <c r="H136" s="228" t="n">
        <f aca="false">G136*0.99</f>
        <v>98.01</v>
      </c>
      <c r="I136" s="228"/>
      <c r="J136" s="228" t="n">
        <f aca="false">H136*0.96</f>
        <v>94.0896</v>
      </c>
      <c r="K136" s="229" t="n">
        <v>737</v>
      </c>
      <c r="L136" s="230" t="n">
        <f aca="false">H136-I136</f>
        <v>98.01</v>
      </c>
      <c r="M136" s="228" t="n">
        <f aca="false">L136*0.96</f>
        <v>94.0896</v>
      </c>
      <c r="O136" s="222" t="n">
        <v>45218</v>
      </c>
      <c r="P136" s="135" t="s">
        <v>79</v>
      </c>
      <c r="Q136" s="135" t="s">
        <v>33</v>
      </c>
      <c r="R136" s="135" t="s">
        <v>401</v>
      </c>
      <c r="S136" s="135" t="s">
        <v>331</v>
      </c>
      <c r="T136" s="135"/>
      <c r="U136" s="223" t="n">
        <v>267</v>
      </c>
      <c r="V136" s="223" t="n">
        <f aca="false">U136*0.99</f>
        <v>264.33</v>
      </c>
      <c r="W136" s="223" t="n">
        <f aca="false">V136*0.99</f>
        <v>261.6867</v>
      </c>
      <c r="X136" s="223" t="n">
        <v>100</v>
      </c>
      <c r="Y136" s="223" t="n">
        <f aca="false">W136*0.96</f>
        <v>251.219232</v>
      </c>
      <c r="Z136" s="224" t="n">
        <v>735</v>
      </c>
      <c r="AA136" s="225" t="n">
        <f aca="false">W136-X136</f>
        <v>161.6867</v>
      </c>
      <c r="AB136" s="223" t="n">
        <f aca="false">AA136*0.96</f>
        <v>155.219232</v>
      </c>
    </row>
    <row r="137" customFormat="false" ht="15" hidden="false" customHeight="false" outlineLevel="0" collapsed="false">
      <c r="A137" s="206" t="n">
        <v>45197</v>
      </c>
      <c r="B137" s="12" t="s">
        <v>99</v>
      </c>
      <c r="C137" s="12" t="s">
        <v>38</v>
      </c>
      <c r="D137" s="12" t="s">
        <v>384</v>
      </c>
      <c r="E137" s="12" t="s">
        <v>278</v>
      </c>
      <c r="F137" s="11" t="n">
        <v>150</v>
      </c>
      <c r="G137" s="11" t="n">
        <f aca="false">F137*0.99</f>
        <v>148.5</v>
      </c>
      <c r="H137" s="11" t="n">
        <f aca="false">G137*0.99</f>
        <v>147.015</v>
      </c>
      <c r="I137" s="11"/>
      <c r="J137" s="11" t="n">
        <f aca="false">H137*0.96</f>
        <v>141.1344</v>
      </c>
      <c r="K137" s="61"/>
      <c r="L137" s="207" t="n">
        <f aca="false">H137-I137</f>
        <v>147.015</v>
      </c>
      <c r="M137" s="19" t="n">
        <f aca="false">L137*0.96</f>
        <v>141.1344</v>
      </c>
      <c r="O137" s="222" t="n">
        <v>45201</v>
      </c>
      <c r="P137" s="135" t="s">
        <v>408</v>
      </c>
      <c r="Q137" s="135" t="s">
        <v>47</v>
      </c>
      <c r="R137" s="135" t="s">
        <v>278</v>
      </c>
      <c r="S137" s="135"/>
      <c r="T137" s="135"/>
      <c r="U137" s="223" t="n">
        <v>100</v>
      </c>
      <c r="V137" s="223" t="n">
        <f aca="false">U137*0.99</f>
        <v>99</v>
      </c>
      <c r="W137" s="223" t="n">
        <f aca="false">V137*0.99</f>
        <v>98.01</v>
      </c>
      <c r="X137" s="223"/>
      <c r="Y137" s="223" t="n">
        <f aca="false">W137*0.96</f>
        <v>94.0896</v>
      </c>
      <c r="Z137" s="224" t="n">
        <v>737</v>
      </c>
      <c r="AA137" s="225" t="n">
        <f aca="false">W137-X137</f>
        <v>98.01</v>
      </c>
      <c r="AB137" s="223" t="n">
        <f aca="false">AA137*0.96</f>
        <v>94.0896</v>
      </c>
    </row>
    <row r="138" customFormat="false" ht="15" hidden="false" customHeight="false" outlineLevel="0" collapsed="false">
      <c r="A138" s="206" t="n">
        <v>45167</v>
      </c>
      <c r="B138" s="12" t="s">
        <v>99</v>
      </c>
      <c r="C138" s="12" t="s">
        <v>38</v>
      </c>
      <c r="D138" s="12" t="s">
        <v>384</v>
      </c>
      <c r="E138" s="12" t="s">
        <v>26</v>
      </c>
      <c r="F138" s="11" t="n">
        <v>150</v>
      </c>
      <c r="G138" s="11" t="n">
        <f aca="false">F138*0.99</f>
        <v>148.5</v>
      </c>
      <c r="H138" s="11" t="n">
        <f aca="false">G138*0.99</f>
        <v>147.015</v>
      </c>
      <c r="I138" s="11"/>
      <c r="J138" s="11" t="n">
        <f aca="false">H138*0.96</f>
        <v>141.1344</v>
      </c>
      <c r="K138" s="61"/>
      <c r="L138" s="207" t="n">
        <f aca="false">H138-I138</f>
        <v>147.015</v>
      </c>
      <c r="M138" s="19" t="n">
        <f aca="false">L138*0.96</f>
        <v>141.1344</v>
      </c>
      <c r="O138" s="206" t="n">
        <v>45223</v>
      </c>
      <c r="P138" s="12" t="s">
        <v>90</v>
      </c>
      <c r="Q138" s="12" t="s">
        <v>33</v>
      </c>
      <c r="R138" s="53" t="s">
        <v>401</v>
      </c>
      <c r="S138" s="53" t="s">
        <v>56</v>
      </c>
      <c r="T138" s="12"/>
      <c r="U138" s="11" t="n">
        <v>175</v>
      </c>
      <c r="V138" s="11" t="n">
        <f aca="false">U138*0.99</f>
        <v>173.25</v>
      </c>
      <c r="W138" s="11" t="n">
        <f aca="false">V138*0.99</f>
        <v>171.5175</v>
      </c>
      <c r="X138" s="11"/>
      <c r="Y138" s="11" t="n">
        <f aca="false">W138*0.96</f>
        <v>164.6568</v>
      </c>
      <c r="Z138" s="231" t="n">
        <v>749</v>
      </c>
      <c r="AA138" s="207" t="n">
        <f aca="false">W138-X138</f>
        <v>171.5175</v>
      </c>
      <c r="AB138" s="19" t="n">
        <f aca="false">AA138*0.96</f>
        <v>164.6568</v>
      </c>
    </row>
    <row r="139" customFormat="false" ht="15" hidden="false" customHeight="false" outlineLevel="0" collapsed="false">
      <c r="A139" s="206" t="n">
        <v>45198</v>
      </c>
      <c r="B139" s="12" t="s">
        <v>104</v>
      </c>
      <c r="C139" s="12" t="s">
        <v>47</v>
      </c>
      <c r="D139" s="12" t="s">
        <v>384</v>
      </c>
      <c r="E139" s="12" t="s">
        <v>331</v>
      </c>
      <c r="F139" s="11" t="n">
        <v>240</v>
      </c>
      <c r="G139" s="11" t="n">
        <f aca="false">F139*0.99</f>
        <v>237.6</v>
      </c>
      <c r="H139" s="11" t="n">
        <f aca="false">G139*0.99</f>
        <v>235.224</v>
      </c>
      <c r="I139" s="208" t="n">
        <v>100</v>
      </c>
      <c r="J139" s="11" t="n">
        <f aca="false">H139*0.96</f>
        <v>225.81504</v>
      </c>
      <c r="K139" s="61"/>
      <c r="L139" s="207" t="n">
        <f aca="false">H139-I139</f>
        <v>135.224</v>
      </c>
      <c r="M139" s="19" t="n">
        <f aca="false">L139*0.96</f>
        <v>129.81504</v>
      </c>
      <c r="O139" s="206" t="n">
        <v>45225</v>
      </c>
      <c r="P139" s="12" t="s">
        <v>99</v>
      </c>
      <c r="Q139" s="12" t="s">
        <v>38</v>
      </c>
      <c r="R139" s="53" t="s">
        <v>398</v>
      </c>
      <c r="S139" s="53" t="s">
        <v>377</v>
      </c>
      <c r="T139" s="12"/>
      <c r="U139" s="11" t="n">
        <v>340</v>
      </c>
      <c r="V139" s="11" t="n">
        <f aca="false">U139*0.99</f>
        <v>336.6</v>
      </c>
      <c r="W139" s="11" t="n">
        <f aca="false">V139*0.99</f>
        <v>333.234</v>
      </c>
      <c r="X139" s="11" t="n">
        <v>170</v>
      </c>
      <c r="Y139" s="11" t="n">
        <f aca="false">W139*0.96</f>
        <v>319.90464</v>
      </c>
      <c r="Z139" s="61" t="n">
        <v>750</v>
      </c>
      <c r="AA139" s="207" t="n">
        <f aca="false">W139-X139</f>
        <v>163.234</v>
      </c>
      <c r="AB139" s="19" t="n">
        <f aca="false">AA139*0.96</f>
        <v>156.70464</v>
      </c>
    </row>
    <row r="140" customFormat="false" ht="15" hidden="false" customHeight="false" outlineLevel="0" collapsed="false">
      <c r="A140" s="227" t="n">
        <v>45198</v>
      </c>
      <c r="B140" s="46" t="s">
        <v>409</v>
      </c>
      <c r="C140" s="46" t="s">
        <v>47</v>
      </c>
      <c r="D140" s="46"/>
      <c r="E140" s="46"/>
      <c r="F140" s="228" t="n">
        <v>100</v>
      </c>
      <c r="G140" s="228" t="n">
        <f aca="false">F140*0.99</f>
        <v>99</v>
      </c>
      <c r="H140" s="228" t="n">
        <f aca="false">G140*0.99</f>
        <v>98.01</v>
      </c>
      <c r="I140" s="232"/>
      <c r="J140" s="228" t="n">
        <f aca="false">H140*0.96</f>
        <v>94.0896</v>
      </c>
      <c r="K140" s="229" t="n">
        <v>737</v>
      </c>
      <c r="L140" s="230" t="n">
        <f aca="false">H140-I140</f>
        <v>98.01</v>
      </c>
      <c r="M140" s="228" t="n">
        <f aca="false">L140*0.96</f>
        <v>94.0896</v>
      </c>
      <c r="O140" s="206" t="n">
        <v>45227</v>
      </c>
      <c r="P140" s="12" t="s">
        <v>99</v>
      </c>
      <c r="Q140" s="12" t="s">
        <v>38</v>
      </c>
      <c r="R140" s="53" t="s">
        <v>401</v>
      </c>
      <c r="S140" s="53" t="s">
        <v>160</v>
      </c>
      <c r="T140" s="12"/>
      <c r="U140" s="11" t="n">
        <v>670</v>
      </c>
      <c r="V140" s="11" t="n">
        <f aca="false">U140*0.99</f>
        <v>663.3</v>
      </c>
      <c r="W140" s="11" t="n">
        <f aca="false">V140*0.99</f>
        <v>656.667</v>
      </c>
      <c r="X140" s="11"/>
      <c r="Y140" s="11" t="n">
        <f aca="false">W140*0.96</f>
        <v>630.40032</v>
      </c>
      <c r="Z140" s="61" t="n">
        <v>750</v>
      </c>
      <c r="AA140" s="207" t="n">
        <f aca="false">W140-X140</f>
        <v>656.667</v>
      </c>
      <c r="AB140" s="19" t="n">
        <f aca="false">AA140*0.96</f>
        <v>630.40032</v>
      </c>
    </row>
    <row r="141" customFormat="false" ht="15" hidden="false" customHeight="false" outlineLevel="0" collapsed="false">
      <c r="A141" s="206" t="n">
        <v>45199</v>
      </c>
      <c r="B141" s="12" t="s">
        <v>104</v>
      </c>
      <c r="C141" s="12" t="s">
        <v>33</v>
      </c>
      <c r="D141" s="12" t="s">
        <v>384</v>
      </c>
      <c r="E141" s="12" t="s">
        <v>26</v>
      </c>
      <c r="F141" s="11" t="n">
        <v>150</v>
      </c>
      <c r="G141" s="11" t="n">
        <f aca="false">F141*0.99</f>
        <v>148.5</v>
      </c>
      <c r="H141" s="11" t="n">
        <f aca="false">G141*0.99</f>
        <v>147.015</v>
      </c>
      <c r="I141" s="11"/>
      <c r="J141" s="11" t="n">
        <f aca="false">H141*0.96</f>
        <v>141.1344</v>
      </c>
      <c r="K141" s="61"/>
      <c r="L141" s="207" t="n">
        <f aca="false">H141-I141</f>
        <v>147.015</v>
      </c>
      <c r="M141" s="19" t="n">
        <f aca="false">L141*0.96</f>
        <v>141.1344</v>
      </c>
      <c r="O141" s="206" t="n">
        <v>45230</v>
      </c>
      <c r="P141" s="12" t="s">
        <v>104</v>
      </c>
      <c r="Q141" s="12" t="s">
        <v>33</v>
      </c>
      <c r="R141" s="53" t="s">
        <v>401</v>
      </c>
      <c r="S141" s="53" t="s">
        <v>410</v>
      </c>
      <c r="T141" s="12"/>
      <c r="U141" s="11" t="n">
        <v>150</v>
      </c>
      <c r="V141" s="11" t="n">
        <f aca="false">U141*0.99</f>
        <v>148.5</v>
      </c>
      <c r="W141" s="11" t="n">
        <f aca="false">V141*0.99</f>
        <v>147.015</v>
      </c>
      <c r="X141" s="208"/>
      <c r="Y141" s="11" t="n">
        <f aca="false">W141*0.96</f>
        <v>141.1344</v>
      </c>
      <c r="Z141" s="231" t="n">
        <v>749</v>
      </c>
      <c r="AA141" s="207" t="n">
        <f aca="false">W141-X141</f>
        <v>147.015</v>
      </c>
      <c r="AB141" s="19" t="n">
        <f aca="false">AA141*0.96</f>
        <v>141.1344</v>
      </c>
    </row>
    <row r="142" customFormat="false" ht="15" hidden="false" customHeight="false" outlineLevel="0" collapsed="false">
      <c r="A142" s="206"/>
      <c r="B142" s="12"/>
      <c r="C142" s="12"/>
      <c r="D142" s="12"/>
      <c r="E142" s="12"/>
      <c r="F142" s="11"/>
      <c r="G142" s="11" t="n">
        <f aca="false">F142*0.99</f>
        <v>0</v>
      </c>
      <c r="H142" s="11" t="n">
        <f aca="false">G142*0.99</f>
        <v>0</v>
      </c>
      <c r="I142" s="12"/>
      <c r="J142" s="11" t="n">
        <f aca="false">H142*0.96</f>
        <v>0</v>
      </c>
      <c r="K142" s="61"/>
      <c r="L142" s="207" t="n">
        <f aca="false">H142-I142</f>
        <v>0</v>
      </c>
      <c r="M142" s="19" t="n">
        <f aca="false">L142*0.96</f>
        <v>0</v>
      </c>
      <c r="O142" s="206" t="n">
        <v>45230</v>
      </c>
      <c r="P142" s="12" t="s">
        <v>99</v>
      </c>
      <c r="Q142" s="12" t="s">
        <v>38</v>
      </c>
      <c r="R142" s="53" t="s">
        <v>401</v>
      </c>
      <c r="S142" s="53" t="s">
        <v>410</v>
      </c>
      <c r="T142" s="12"/>
      <c r="U142" s="11" t="n">
        <v>150</v>
      </c>
      <c r="V142" s="11" t="n">
        <f aca="false">U142*0.99</f>
        <v>148.5</v>
      </c>
      <c r="W142" s="11" t="n">
        <f aca="false">V142*0.99</f>
        <v>147.015</v>
      </c>
      <c r="X142" s="208"/>
      <c r="Y142" s="11" t="n">
        <f aca="false">W142*0.96</f>
        <v>141.1344</v>
      </c>
      <c r="Z142" s="61" t="n">
        <v>750</v>
      </c>
      <c r="AA142" s="207" t="n">
        <f aca="false">W142-X142</f>
        <v>147.015</v>
      </c>
      <c r="AB142" s="19" t="n">
        <f aca="false">AA142*0.96</f>
        <v>141.1344</v>
      </c>
    </row>
    <row r="143" customFormat="false" ht="15" hidden="false" customHeight="false" outlineLevel="0" collapsed="false">
      <c r="A143" s="206"/>
      <c r="B143" s="12"/>
      <c r="C143" s="12"/>
      <c r="D143" s="12"/>
      <c r="E143" s="12"/>
      <c r="F143" s="11"/>
      <c r="G143" s="11" t="n">
        <f aca="false">F143*0.99</f>
        <v>0</v>
      </c>
      <c r="H143" s="11" t="n">
        <f aca="false">G143*0.99</f>
        <v>0</v>
      </c>
      <c r="I143" s="12"/>
      <c r="J143" s="11" t="n">
        <f aca="false">H143*0.96</f>
        <v>0</v>
      </c>
      <c r="K143" s="61"/>
      <c r="L143" s="207" t="n">
        <f aca="false">H143-I143</f>
        <v>0</v>
      </c>
      <c r="M143" s="19" t="n">
        <f aca="false">L143*0.96</f>
        <v>0</v>
      </c>
      <c r="O143" s="206" t="n">
        <v>45230</v>
      </c>
      <c r="P143" s="12" t="s">
        <v>164</v>
      </c>
      <c r="Q143" s="12" t="s">
        <v>58</v>
      </c>
      <c r="R143" s="12" t="s">
        <v>401</v>
      </c>
      <c r="S143" s="12" t="s">
        <v>410</v>
      </c>
      <c r="T143" s="12"/>
      <c r="U143" s="11" t="n">
        <v>150</v>
      </c>
      <c r="V143" s="11" t="n">
        <f aca="false">U143*0.99</f>
        <v>148.5</v>
      </c>
      <c r="W143" s="11" t="n">
        <f aca="false">V143*0.99</f>
        <v>147.015</v>
      </c>
      <c r="X143" s="11"/>
      <c r="Y143" s="11" t="n">
        <f aca="false">W143*0.96</f>
        <v>141.1344</v>
      </c>
      <c r="Z143" s="61" t="n">
        <v>753</v>
      </c>
      <c r="AA143" s="207" t="n">
        <f aca="false">W143-X143</f>
        <v>147.015</v>
      </c>
      <c r="AB143" s="19" t="n">
        <f aca="false">AA143*0.96</f>
        <v>141.1344</v>
      </c>
    </row>
    <row r="144" customFormat="false" ht="15" hidden="false" customHeight="false" outlineLevel="0" collapsed="false">
      <c r="A144" s="206"/>
      <c r="B144" s="12"/>
      <c r="C144" s="12"/>
      <c r="D144" s="12"/>
      <c r="E144" s="12"/>
      <c r="F144" s="11"/>
      <c r="G144" s="11"/>
      <c r="H144" s="11"/>
      <c r="I144" s="12"/>
      <c r="J144" s="11"/>
      <c r="K144" s="61"/>
      <c r="L144" s="61"/>
      <c r="M144" s="19" t="n">
        <f aca="false">L144*0.97</f>
        <v>0</v>
      </c>
      <c r="O144" s="206"/>
      <c r="P144" s="12"/>
      <c r="Q144" s="12"/>
      <c r="R144" s="12"/>
      <c r="S144" s="12"/>
      <c r="T144" s="12"/>
      <c r="U144" s="11"/>
      <c r="V144" s="11" t="n">
        <f aca="false">U144*0.99</f>
        <v>0</v>
      </c>
      <c r="W144" s="11" t="n">
        <f aca="false">V144*0.99</f>
        <v>0</v>
      </c>
      <c r="X144" s="12"/>
      <c r="Y144" s="11" t="n">
        <f aca="false">W144*0.96</f>
        <v>0</v>
      </c>
      <c r="Z144" s="61"/>
      <c r="AA144" s="207" t="n">
        <f aca="false">W144-X144</f>
        <v>0</v>
      </c>
      <c r="AB144" s="19" t="n">
        <f aca="false">AA144*0.96</f>
        <v>0</v>
      </c>
    </row>
    <row r="145" customFormat="false" ht="15" hidden="false" customHeight="false" outlineLevel="0" collapsed="false">
      <c r="A145" s="206"/>
      <c r="B145" s="12"/>
      <c r="C145" s="12"/>
      <c r="D145" s="12"/>
      <c r="E145" s="12"/>
      <c r="F145" s="21" t="s">
        <v>13</v>
      </c>
      <c r="G145" s="22" t="n">
        <f aca="false">SUM(G125:G144)</f>
        <v>2937.33</v>
      </c>
      <c r="H145" s="22"/>
      <c r="I145" s="22" t="s">
        <v>381</v>
      </c>
      <c r="J145" s="22" t="n">
        <f aca="false">SUM(J125:J144)</f>
        <v>2833.1622</v>
      </c>
      <c r="K145" s="22"/>
      <c r="L145" s="22" t="n">
        <f aca="false">SUM(L125:L144)</f>
        <v>2487.9567</v>
      </c>
      <c r="M145" s="22" t="n">
        <f aca="false">SUM(M125:M144)</f>
        <v>2427.102483</v>
      </c>
      <c r="O145" s="206"/>
      <c r="P145" s="12"/>
      <c r="Q145" s="12"/>
      <c r="R145" s="12"/>
      <c r="S145" s="12"/>
      <c r="T145" s="12"/>
      <c r="U145" s="11"/>
      <c r="V145" s="11" t="n">
        <f aca="false">U145*0.99</f>
        <v>0</v>
      </c>
      <c r="W145" s="11" t="n">
        <f aca="false">V145*0.99</f>
        <v>0</v>
      </c>
      <c r="X145" s="12"/>
      <c r="Y145" s="11" t="n">
        <f aca="false">W145*0.96</f>
        <v>0</v>
      </c>
      <c r="Z145" s="61"/>
      <c r="AA145" s="207" t="n">
        <f aca="false">W145-X145</f>
        <v>0</v>
      </c>
      <c r="AB145" s="19" t="n">
        <f aca="false">AA145*0.96</f>
        <v>0</v>
      </c>
    </row>
    <row r="146" customFormat="false" ht="15" hidden="false" customHeight="false" outlineLevel="0" collapsed="false">
      <c r="A146" s="206"/>
      <c r="B146" s="12"/>
      <c r="C146" s="12"/>
      <c r="D146" s="12"/>
      <c r="E146" s="12"/>
      <c r="F146" s="21" t="s">
        <v>382</v>
      </c>
      <c r="G146" s="209" t="n">
        <f aca="false">G145*0.99</f>
        <v>2907.9567</v>
      </c>
      <c r="H146" s="209"/>
      <c r="I146" s="17"/>
      <c r="J146" s="17"/>
      <c r="K146" s="19"/>
      <c r="L146" s="19"/>
      <c r="M146" s="19"/>
      <c r="O146" s="206"/>
      <c r="P146" s="12"/>
      <c r="Q146" s="12"/>
      <c r="R146" s="12"/>
      <c r="S146" s="12"/>
      <c r="T146" s="12"/>
      <c r="U146" s="11"/>
      <c r="V146" s="11"/>
      <c r="W146" s="11"/>
      <c r="X146" s="12"/>
      <c r="Y146" s="11"/>
      <c r="Z146" s="61"/>
      <c r="AA146" s="61"/>
      <c r="AB146" s="19"/>
    </row>
    <row r="147" customFormat="false" ht="15.75" hidden="false" customHeight="false" outlineLevel="0" collapsed="false">
      <c r="A147" s="8"/>
      <c r="B147" s="12"/>
      <c r="C147" s="12"/>
      <c r="D147" s="12"/>
      <c r="E147" s="12"/>
      <c r="F147" s="128" t="s">
        <v>17</v>
      </c>
      <c r="G147" s="128"/>
      <c r="H147" s="128"/>
      <c r="I147" s="128"/>
      <c r="J147" s="210"/>
      <c r="K147" s="211" t="n">
        <f aca="false">G146-J145</f>
        <v>74.7944999999995</v>
      </c>
      <c r="L147" s="212"/>
      <c r="M147" s="35"/>
      <c r="O147" s="206"/>
      <c r="P147" s="12"/>
      <c r="Q147" s="12"/>
      <c r="R147" s="12"/>
      <c r="S147" s="12"/>
      <c r="T147" s="12"/>
      <c r="U147" s="21" t="s">
        <v>13</v>
      </c>
      <c r="V147" s="22" t="n">
        <f aca="false">SUM(V126:V146)</f>
        <v>4734.18</v>
      </c>
      <c r="W147" s="22"/>
      <c r="X147" s="22" t="s">
        <v>381</v>
      </c>
      <c r="Y147" s="22" t="n">
        <f aca="false">SUM(Y126:Y146)</f>
        <v>4499.364672</v>
      </c>
      <c r="Z147" s="22"/>
      <c r="AA147" s="22"/>
      <c r="AB147" s="22" t="n">
        <f aca="false">SUM(AB126:AB146)</f>
        <v>3174.564672</v>
      </c>
    </row>
    <row r="148" customFormat="false" ht="15" hidden="false" customHeight="false" outlineLevel="0" collapsed="false">
      <c r="O148" s="206"/>
      <c r="P148" s="12"/>
      <c r="Q148" s="12"/>
      <c r="R148" s="12"/>
      <c r="S148" s="12"/>
      <c r="T148" s="12"/>
      <c r="U148" s="21" t="s">
        <v>382</v>
      </c>
      <c r="V148" s="209" t="n">
        <f aca="false">V147*0.99</f>
        <v>4686.8382</v>
      </c>
      <c r="W148" s="209"/>
      <c r="X148" s="17"/>
      <c r="Y148" s="17"/>
      <c r="Z148" s="19"/>
      <c r="AA148" s="19"/>
      <c r="AB148" s="19"/>
    </row>
    <row r="149" customFormat="false" ht="15.75" hidden="false" customHeight="false" outlineLevel="0" collapsed="false">
      <c r="O149" s="8"/>
      <c r="P149" s="12"/>
      <c r="Q149" s="12"/>
      <c r="R149" s="12"/>
      <c r="S149" s="12"/>
      <c r="T149" s="12"/>
      <c r="U149" s="128" t="s">
        <v>17</v>
      </c>
      <c r="V149" s="128"/>
      <c r="W149" s="128"/>
      <c r="X149" s="128"/>
      <c r="Y149" s="210"/>
      <c r="Z149" s="211" t="n">
        <f aca="false">V148-Y147</f>
        <v>187.473528</v>
      </c>
      <c r="AA149" s="212"/>
      <c r="AB149" s="35"/>
    </row>
    <row r="153" customFormat="false" ht="26.25" hidden="false" customHeight="false" outlineLevel="0" collapsed="false">
      <c r="B153" s="125" t="s">
        <v>102</v>
      </c>
      <c r="C153" s="125"/>
      <c r="D153" s="125"/>
      <c r="E153" s="125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05" t="s">
        <v>371</v>
      </c>
      <c r="H154" s="205" t="s">
        <v>372</v>
      </c>
      <c r="I154" s="5" t="s">
        <v>244</v>
      </c>
      <c r="J154" s="5" t="s">
        <v>373</v>
      </c>
      <c r="K154" s="5" t="s">
        <v>11</v>
      </c>
      <c r="L154" s="5" t="s">
        <v>374</v>
      </c>
      <c r="M154" s="5" t="s">
        <v>375</v>
      </c>
    </row>
    <row r="155" customFormat="false" ht="18" hidden="false" customHeight="true" outlineLevel="0" collapsed="false">
      <c r="A155" s="206" t="n">
        <v>45236</v>
      </c>
      <c r="B155" s="12" t="s">
        <v>104</v>
      </c>
      <c r="C155" s="12" t="s">
        <v>33</v>
      </c>
      <c r="D155" s="12" t="s">
        <v>401</v>
      </c>
      <c r="E155" s="233" t="s">
        <v>88</v>
      </c>
      <c r="F155" s="11" t="n">
        <v>150</v>
      </c>
      <c r="G155" s="234" t="n">
        <f aca="false">F155*0.99</f>
        <v>148.5</v>
      </c>
      <c r="H155" s="11" t="n">
        <f aca="false">G155*0.99</f>
        <v>147.015</v>
      </c>
      <c r="I155" s="11"/>
      <c r="J155" s="11" t="n">
        <f aca="false">G155*0.96</f>
        <v>142.56</v>
      </c>
      <c r="K155" s="61" t="n">
        <v>774</v>
      </c>
      <c r="L155" s="207" t="n">
        <f aca="false">H155-I155</f>
        <v>147.015</v>
      </c>
      <c r="M155" s="19" t="n">
        <f aca="false">L155*0.96</f>
        <v>141.1344</v>
      </c>
      <c r="P155" s="125" t="s">
        <v>203</v>
      </c>
      <c r="Q155" s="125"/>
      <c r="R155" s="125"/>
      <c r="S155" s="125"/>
      <c r="T155" s="125"/>
    </row>
    <row r="156" customFormat="false" ht="15" hidden="false" customHeight="false" outlineLevel="0" collapsed="false">
      <c r="A156" s="206" t="n">
        <v>45236</v>
      </c>
      <c r="B156" s="12" t="s">
        <v>164</v>
      </c>
      <c r="C156" s="12" t="s">
        <v>58</v>
      </c>
      <c r="D156" s="12" t="s">
        <v>401</v>
      </c>
      <c r="E156" s="12" t="s">
        <v>88</v>
      </c>
      <c r="F156" s="11" t="n">
        <v>200</v>
      </c>
      <c r="G156" s="11" t="n">
        <f aca="false">F156*0.99</f>
        <v>198</v>
      </c>
      <c r="H156" s="11" t="n">
        <f aca="false">G156*0.99</f>
        <v>196.02</v>
      </c>
      <c r="I156" s="11"/>
      <c r="J156" s="11" t="n">
        <f aca="false">G156*0.96</f>
        <v>190.08</v>
      </c>
      <c r="K156" s="80" t="n">
        <v>772</v>
      </c>
      <c r="L156" s="207" t="n">
        <f aca="false">H156-I156</f>
        <v>196.02</v>
      </c>
      <c r="M156" s="19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05" t="s">
        <v>371</v>
      </c>
      <c r="W156" s="205" t="s">
        <v>372</v>
      </c>
      <c r="X156" s="5" t="s">
        <v>244</v>
      </c>
      <c r="Y156" s="5" t="s">
        <v>373</v>
      </c>
      <c r="Z156" s="5" t="s">
        <v>11</v>
      </c>
      <c r="AA156" s="5" t="s">
        <v>374</v>
      </c>
      <c r="AB156" s="5" t="s">
        <v>375</v>
      </c>
    </row>
    <row r="157" customFormat="false" ht="15" hidden="false" customHeight="false" outlineLevel="0" collapsed="false">
      <c r="A157" s="206" t="n">
        <v>45236</v>
      </c>
      <c r="B157" s="12" t="s">
        <v>99</v>
      </c>
      <c r="C157" s="12" t="s">
        <v>38</v>
      </c>
      <c r="D157" s="12" t="s">
        <v>401</v>
      </c>
      <c r="E157" s="12" t="s">
        <v>411</v>
      </c>
      <c r="F157" s="11" t="n">
        <v>970</v>
      </c>
      <c r="G157" s="11" t="n">
        <f aca="false">F157*0.99</f>
        <v>960.3</v>
      </c>
      <c r="H157" s="11" t="n">
        <f aca="false">G157*0.99</f>
        <v>950.697</v>
      </c>
      <c r="I157" s="11" t="n">
        <v>470</v>
      </c>
      <c r="J157" s="11" t="n">
        <f aca="false">G157*0.96</f>
        <v>921.888</v>
      </c>
      <c r="K157" s="235" t="n">
        <v>771</v>
      </c>
      <c r="L157" s="207" t="n">
        <f aca="false">H157-I157</f>
        <v>480.697</v>
      </c>
      <c r="M157" s="19" t="n">
        <f aca="false">L157*0.96</f>
        <v>461.46912</v>
      </c>
      <c r="O157" s="206" t="n">
        <v>45264</v>
      </c>
      <c r="P157" s="12" t="s">
        <v>99</v>
      </c>
      <c r="Q157" s="12" t="s">
        <v>412</v>
      </c>
      <c r="R157" s="12" t="s">
        <v>377</v>
      </c>
      <c r="S157" s="12" t="s">
        <v>378</v>
      </c>
      <c r="T157" s="12"/>
      <c r="U157" s="11" t="n">
        <v>240</v>
      </c>
      <c r="V157" s="11" t="n">
        <f aca="false">U157*0.99</f>
        <v>237.6</v>
      </c>
      <c r="W157" s="11" t="n">
        <f aca="false">V157*0.99</f>
        <v>235.224</v>
      </c>
      <c r="X157" s="11" t="n">
        <v>100</v>
      </c>
      <c r="Y157" s="11" t="n">
        <f aca="false">V157*0.98</f>
        <v>232.848</v>
      </c>
      <c r="Z157" s="61"/>
      <c r="AA157" s="207" t="n">
        <f aca="false">W157-X157</f>
        <v>135.224</v>
      </c>
      <c r="AB157" s="19" t="n">
        <f aca="false">AA157*0.99</f>
        <v>133.87176</v>
      </c>
    </row>
    <row r="158" customFormat="false" ht="15" hidden="false" customHeight="false" outlineLevel="0" collapsed="false">
      <c r="A158" s="206" t="n">
        <v>45238</v>
      </c>
      <c r="B158" s="12" t="s">
        <v>104</v>
      </c>
      <c r="C158" s="12" t="s">
        <v>33</v>
      </c>
      <c r="D158" s="12" t="s">
        <v>401</v>
      </c>
      <c r="E158" s="12" t="s">
        <v>350</v>
      </c>
      <c r="F158" s="11" t="n">
        <v>550</v>
      </c>
      <c r="G158" s="234" t="n">
        <f aca="false">F158*0.99</f>
        <v>544.5</v>
      </c>
      <c r="H158" s="11" t="n">
        <f aca="false">G158*0.99</f>
        <v>539.055</v>
      </c>
      <c r="I158" s="11" t="n">
        <v>270</v>
      </c>
      <c r="J158" s="11" t="n">
        <f aca="false">G158*0.96</f>
        <v>522.72</v>
      </c>
      <c r="K158" s="61" t="n">
        <v>774</v>
      </c>
      <c r="L158" s="207" t="n">
        <f aca="false">H158-I158</f>
        <v>269.055</v>
      </c>
      <c r="M158" s="19" t="n">
        <f aca="false">L158*0.96</f>
        <v>258.2928</v>
      </c>
      <c r="O158" s="206" t="n">
        <v>45264</v>
      </c>
      <c r="P158" s="12" t="s">
        <v>90</v>
      </c>
      <c r="Q158" s="12" t="s">
        <v>33</v>
      </c>
      <c r="R158" s="12" t="s">
        <v>377</v>
      </c>
      <c r="S158" s="12" t="s">
        <v>378</v>
      </c>
      <c r="T158" s="12"/>
      <c r="U158" s="11" t="n">
        <v>240</v>
      </c>
      <c r="V158" s="11" t="n">
        <f aca="false">U158*0.99</f>
        <v>237.6</v>
      </c>
      <c r="W158" s="11" t="n">
        <f aca="false">V158*0.99</f>
        <v>235.224</v>
      </c>
      <c r="X158" s="11" t="n">
        <v>100</v>
      </c>
      <c r="Y158" s="11" t="n">
        <f aca="false">V158*0.98</f>
        <v>232.848</v>
      </c>
      <c r="Z158" s="61"/>
      <c r="AA158" s="207" t="n">
        <f aca="false">W158-X158</f>
        <v>135.224</v>
      </c>
      <c r="AB158" s="19" t="n">
        <f aca="false">AA158*0.99</f>
        <v>133.87176</v>
      </c>
    </row>
    <row r="159" customFormat="false" ht="15" hidden="false" customHeight="false" outlineLevel="0" collapsed="false">
      <c r="A159" s="206" t="n">
        <v>45239</v>
      </c>
      <c r="B159" s="12" t="s">
        <v>104</v>
      </c>
      <c r="C159" s="12" t="s">
        <v>33</v>
      </c>
      <c r="D159" s="12" t="s">
        <v>413</v>
      </c>
      <c r="E159" s="12" t="s">
        <v>401</v>
      </c>
      <c r="F159" s="11" t="n">
        <v>340</v>
      </c>
      <c r="G159" s="234" t="n">
        <f aca="false">F159*0.99</f>
        <v>336.6</v>
      </c>
      <c r="H159" s="11" t="n">
        <f aca="false">G159*0.99</f>
        <v>333.234</v>
      </c>
      <c r="I159" s="11" t="n">
        <v>170</v>
      </c>
      <c r="J159" s="11" t="n">
        <f aca="false">G159*0.96</f>
        <v>323.136</v>
      </c>
      <c r="K159" s="61" t="n">
        <v>774</v>
      </c>
      <c r="L159" s="207" t="n">
        <f aca="false">H159-I159</f>
        <v>163.234</v>
      </c>
      <c r="M159" s="19" t="n">
        <f aca="false">L159*0.96</f>
        <v>156.70464</v>
      </c>
      <c r="O159" s="206" t="n">
        <v>45265</v>
      </c>
      <c r="P159" s="12" t="s">
        <v>99</v>
      </c>
      <c r="Q159" s="12" t="s">
        <v>38</v>
      </c>
      <c r="R159" s="12" t="s">
        <v>377</v>
      </c>
      <c r="S159" s="12" t="s">
        <v>406</v>
      </c>
      <c r="T159" s="12"/>
      <c r="U159" s="11" t="n">
        <v>150</v>
      </c>
      <c r="V159" s="11" t="n">
        <f aca="false">U159*0.99</f>
        <v>148.5</v>
      </c>
      <c r="W159" s="11" t="n">
        <f aca="false">V159*0.99</f>
        <v>147.015</v>
      </c>
      <c r="X159" s="11"/>
      <c r="Y159" s="11" t="n">
        <f aca="false">V159*0.98</f>
        <v>145.53</v>
      </c>
      <c r="Z159" s="61"/>
      <c r="AA159" s="207" t="n">
        <f aca="false">W159-X159</f>
        <v>147.015</v>
      </c>
      <c r="AB159" s="19" t="n">
        <f aca="false">AA159*0.99</f>
        <v>145.54485</v>
      </c>
    </row>
    <row r="160" customFormat="false" ht="15" hidden="false" customHeight="false" outlineLevel="0" collapsed="false">
      <c r="A160" s="206" t="n">
        <v>45240</v>
      </c>
      <c r="B160" s="12" t="s">
        <v>99</v>
      </c>
      <c r="C160" s="12" t="s">
        <v>38</v>
      </c>
      <c r="D160" s="12" t="s">
        <v>377</v>
      </c>
      <c r="E160" s="12" t="s">
        <v>88</v>
      </c>
      <c r="F160" s="11" t="n">
        <v>150</v>
      </c>
      <c r="G160" s="11" t="n">
        <f aca="false">F160*0.99</f>
        <v>148.5</v>
      </c>
      <c r="H160" s="11" t="n">
        <f aca="false">G160*0.99</f>
        <v>147.015</v>
      </c>
      <c r="I160" s="11"/>
      <c r="J160" s="11" t="n">
        <f aca="false">G160*0.96</f>
        <v>142.56</v>
      </c>
      <c r="K160" s="235" t="n">
        <v>771</v>
      </c>
      <c r="L160" s="207" t="n">
        <f aca="false">H160-I160</f>
        <v>147.015</v>
      </c>
      <c r="M160" s="19" t="n">
        <f aca="false">L160*0.96</f>
        <v>141.1344</v>
      </c>
      <c r="O160" s="206" t="n">
        <v>45267</v>
      </c>
      <c r="P160" s="12" t="s">
        <v>164</v>
      </c>
      <c r="Q160" s="12" t="s">
        <v>58</v>
      </c>
      <c r="R160" s="12" t="s">
        <v>414</v>
      </c>
      <c r="S160" s="12" t="s">
        <v>377</v>
      </c>
      <c r="T160" s="12"/>
      <c r="U160" s="11" t="n">
        <v>340</v>
      </c>
      <c r="V160" s="11" t="n">
        <f aca="false">U160*0.99</f>
        <v>336.6</v>
      </c>
      <c r="W160" s="11" t="n">
        <f aca="false">V160*0.99</f>
        <v>333.234</v>
      </c>
      <c r="X160" s="11"/>
      <c r="Y160" s="11" t="n">
        <f aca="false">V160*0.98</f>
        <v>329.868</v>
      </c>
      <c r="Z160" s="61"/>
      <c r="AA160" s="207" t="n">
        <f aca="false">W160-X160</f>
        <v>333.234</v>
      </c>
      <c r="AB160" s="19" t="n">
        <f aca="false">AA160*0.99</f>
        <v>329.90166</v>
      </c>
    </row>
    <row r="161" customFormat="false" ht="15" hidden="false" customHeight="false" outlineLevel="0" collapsed="false">
      <c r="A161" s="206" t="n">
        <v>45242</v>
      </c>
      <c r="B161" s="12" t="s">
        <v>79</v>
      </c>
      <c r="C161" s="12" t="s">
        <v>33</v>
      </c>
      <c r="D161" s="12" t="s">
        <v>377</v>
      </c>
      <c r="E161" s="12" t="s">
        <v>378</v>
      </c>
      <c r="F161" s="11" t="n">
        <v>270</v>
      </c>
      <c r="G161" s="234" t="n">
        <f aca="false">F161*0.99</f>
        <v>267.3</v>
      </c>
      <c r="H161" s="11" t="n">
        <f aca="false">G161*0.99</f>
        <v>264.627</v>
      </c>
      <c r="I161" s="11" t="n">
        <v>100</v>
      </c>
      <c r="J161" s="11" t="n">
        <f aca="false">G161*0.96</f>
        <v>256.608</v>
      </c>
      <c r="K161" s="61" t="n">
        <v>774</v>
      </c>
      <c r="L161" s="207" t="n">
        <f aca="false">H161-I161</f>
        <v>164.627</v>
      </c>
      <c r="M161" s="19" t="n">
        <f aca="false">L161*0.96</f>
        <v>158.04192</v>
      </c>
      <c r="O161" s="236" t="n">
        <v>45267</v>
      </c>
      <c r="P161" s="237" t="s">
        <v>202</v>
      </c>
      <c r="Q161" s="237" t="s">
        <v>33</v>
      </c>
      <c r="R161" s="237" t="s">
        <v>377</v>
      </c>
      <c r="S161" s="237" t="s">
        <v>88</v>
      </c>
      <c r="T161" s="12"/>
      <c r="U161" s="11" t="n">
        <v>150</v>
      </c>
      <c r="V161" s="11" t="n">
        <f aca="false">U161*0.99</f>
        <v>148.5</v>
      </c>
      <c r="W161" s="11" t="n">
        <f aca="false">V161*0.99</f>
        <v>147.015</v>
      </c>
      <c r="X161" s="11"/>
      <c r="Y161" s="11" t="n">
        <f aca="false">V161*0.98</f>
        <v>145.53</v>
      </c>
      <c r="Z161" s="61"/>
      <c r="AA161" s="207" t="n">
        <f aca="false">W161-X161</f>
        <v>147.015</v>
      </c>
      <c r="AB161" s="19" t="n">
        <f aca="false">AA161*0.99</f>
        <v>145.54485</v>
      </c>
    </row>
    <row r="162" customFormat="false" ht="15" hidden="false" customHeight="false" outlineLevel="0" collapsed="false">
      <c r="A162" s="206" t="n">
        <v>45182</v>
      </c>
      <c r="B162" s="12" t="s">
        <v>79</v>
      </c>
      <c r="C162" s="12" t="s">
        <v>33</v>
      </c>
      <c r="D162" s="12" t="s">
        <v>401</v>
      </c>
      <c r="E162" s="12" t="s">
        <v>88</v>
      </c>
      <c r="F162" s="11" t="n">
        <v>150</v>
      </c>
      <c r="G162" s="234" t="n">
        <f aca="false">F162*0.99</f>
        <v>148.5</v>
      </c>
      <c r="H162" s="11" t="n">
        <f aca="false">G162*0.99</f>
        <v>147.015</v>
      </c>
      <c r="I162" s="11"/>
      <c r="J162" s="11" t="n">
        <f aca="false">G162*0.96</f>
        <v>142.56</v>
      </c>
      <c r="K162" s="61" t="n">
        <v>774</v>
      </c>
      <c r="L162" s="207" t="n">
        <f aca="false">H162-I162</f>
        <v>147.015</v>
      </c>
      <c r="M162" s="19" t="n">
        <f aca="false">L162*0.96</f>
        <v>141.1344</v>
      </c>
      <c r="O162" s="206" t="n">
        <v>45271</v>
      </c>
      <c r="P162" s="12" t="s">
        <v>99</v>
      </c>
      <c r="Q162" s="12" t="s">
        <v>38</v>
      </c>
      <c r="R162" s="12" t="s">
        <v>377</v>
      </c>
      <c r="S162" s="12" t="s">
        <v>88</v>
      </c>
      <c r="T162" s="12"/>
      <c r="U162" s="11" t="n">
        <v>150</v>
      </c>
      <c r="V162" s="11" t="n">
        <f aca="false">U162*0.99</f>
        <v>148.5</v>
      </c>
      <c r="W162" s="11" t="n">
        <f aca="false">V162*0.99</f>
        <v>147.015</v>
      </c>
      <c r="X162" s="11"/>
      <c r="Y162" s="11" t="n">
        <f aca="false">V162*0.98</f>
        <v>145.53</v>
      </c>
      <c r="Z162" s="61"/>
      <c r="AA162" s="207" t="n">
        <f aca="false">W162-X162</f>
        <v>147.015</v>
      </c>
      <c r="AB162" s="19" t="n">
        <f aca="false">AA162*0.99</f>
        <v>145.54485</v>
      </c>
    </row>
    <row r="163" customFormat="false" ht="15" hidden="false" customHeight="false" outlineLevel="0" collapsed="false">
      <c r="A163" s="206" t="n">
        <v>45243</v>
      </c>
      <c r="B163" s="12" t="s">
        <v>99</v>
      </c>
      <c r="C163" s="12" t="s">
        <v>38</v>
      </c>
      <c r="D163" s="12" t="s">
        <v>377</v>
      </c>
      <c r="E163" s="12" t="s">
        <v>331</v>
      </c>
      <c r="F163" s="11" t="n">
        <v>340</v>
      </c>
      <c r="G163" s="11" t="n">
        <f aca="false">F163*0.99</f>
        <v>336.6</v>
      </c>
      <c r="H163" s="11" t="n">
        <f aca="false">G163*0.99</f>
        <v>333.234</v>
      </c>
      <c r="I163" s="11" t="n">
        <v>120</v>
      </c>
      <c r="J163" s="11" t="n">
        <f aca="false">G163*0.96</f>
        <v>323.136</v>
      </c>
      <c r="K163" s="235" t="n">
        <v>771</v>
      </c>
      <c r="L163" s="207" t="n">
        <f aca="false">H163-I163</f>
        <v>213.234</v>
      </c>
      <c r="M163" s="19" t="n">
        <f aca="false">L163*0.96</f>
        <v>204.70464</v>
      </c>
      <c r="O163" s="206" t="n">
        <v>45271</v>
      </c>
      <c r="P163" s="12" t="s">
        <v>202</v>
      </c>
      <c r="Q163" s="12" t="s">
        <v>33</v>
      </c>
      <c r="R163" s="12" t="s">
        <v>377</v>
      </c>
      <c r="S163" s="12" t="s">
        <v>88</v>
      </c>
      <c r="T163" s="12"/>
      <c r="U163" s="11" t="n">
        <v>150</v>
      </c>
      <c r="V163" s="11" t="n">
        <f aca="false">U163*0.99</f>
        <v>148.5</v>
      </c>
      <c r="W163" s="11" t="n">
        <f aca="false">V163*0.99</f>
        <v>147.015</v>
      </c>
      <c r="X163" s="11"/>
      <c r="Y163" s="11" t="n">
        <f aca="false">V163*0.98</f>
        <v>145.53</v>
      </c>
      <c r="Z163" s="61"/>
      <c r="AA163" s="207" t="n">
        <f aca="false">W163-X163</f>
        <v>147.015</v>
      </c>
      <c r="AB163" s="19" t="n">
        <f aca="false">AA163*0.99</f>
        <v>145.54485</v>
      </c>
    </row>
    <row r="164" customFormat="false" ht="15" hidden="false" customHeight="false" outlineLevel="0" collapsed="false">
      <c r="A164" s="206" t="n">
        <v>45245</v>
      </c>
      <c r="B164" s="12" t="s">
        <v>79</v>
      </c>
      <c r="C164" s="12" t="s">
        <v>33</v>
      </c>
      <c r="D164" s="12" t="s">
        <v>380</v>
      </c>
      <c r="E164" s="12" t="s">
        <v>401</v>
      </c>
      <c r="F164" s="11" t="n">
        <v>340</v>
      </c>
      <c r="G164" s="234" t="n">
        <f aca="false">F164*0.99</f>
        <v>336.6</v>
      </c>
      <c r="H164" s="11" t="n">
        <f aca="false">G164*0.99</f>
        <v>333.234</v>
      </c>
      <c r="I164" s="11" t="n">
        <v>170</v>
      </c>
      <c r="J164" s="11" t="n">
        <f aca="false">G164*0.96</f>
        <v>323.136</v>
      </c>
      <c r="K164" s="61" t="n">
        <v>774</v>
      </c>
      <c r="L164" s="207" t="n">
        <f aca="false">H164-I164</f>
        <v>163.234</v>
      </c>
      <c r="M164" s="19" t="n">
        <f aca="false">L164*0.96</f>
        <v>156.70464</v>
      </c>
      <c r="O164" s="206" t="n">
        <v>45272</v>
      </c>
      <c r="P164" s="12" t="s">
        <v>202</v>
      </c>
      <c r="Q164" s="12" t="s">
        <v>33</v>
      </c>
      <c r="R164" s="12" t="s">
        <v>377</v>
      </c>
      <c r="S164" s="12" t="s">
        <v>56</v>
      </c>
      <c r="T164" s="12"/>
      <c r="U164" s="11" t="n">
        <v>175</v>
      </c>
      <c r="V164" s="11" t="n">
        <f aca="false">U164*0.99</f>
        <v>173.25</v>
      </c>
      <c r="W164" s="11" t="n">
        <f aca="false">V164*0.99</f>
        <v>171.5175</v>
      </c>
      <c r="X164" s="11"/>
      <c r="Y164" s="11" t="n">
        <f aca="false">V164*0.98</f>
        <v>169.785</v>
      </c>
      <c r="Z164" s="61"/>
      <c r="AA164" s="207" t="n">
        <f aca="false">W164-X164</f>
        <v>171.5175</v>
      </c>
      <c r="AB164" s="19" t="n">
        <f aca="false">AA164*0.99</f>
        <v>169.802325</v>
      </c>
    </row>
    <row r="165" customFormat="false" ht="15" hidden="false" customHeight="false" outlineLevel="0" collapsed="false">
      <c r="A165" s="206" t="n">
        <v>45245</v>
      </c>
      <c r="B165" s="12" t="s">
        <v>164</v>
      </c>
      <c r="C165" s="12" t="s">
        <v>58</v>
      </c>
      <c r="D165" s="12" t="s">
        <v>377</v>
      </c>
      <c r="E165" s="12" t="s">
        <v>88</v>
      </c>
      <c r="F165" s="11" t="n">
        <v>200</v>
      </c>
      <c r="G165" s="11" t="n">
        <f aca="false">F165*0.99</f>
        <v>198</v>
      </c>
      <c r="H165" s="11" t="n">
        <f aca="false">G165*0.99</f>
        <v>196.02</v>
      </c>
      <c r="I165" s="11"/>
      <c r="J165" s="11" t="n">
        <f aca="false">G165*0.96</f>
        <v>190.08</v>
      </c>
      <c r="K165" s="80" t="n">
        <v>772</v>
      </c>
      <c r="L165" s="207" t="n">
        <f aca="false">H165-I165</f>
        <v>196.02</v>
      </c>
      <c r="M165" s="19" t="n">
        <f aca="false">L165*0.96</f>
        <v>188.1792</v>
      </c>
      <c r="O165" s="206" t="n">
        <v>45272</v>
      </c>
      <c r="P165" s="12" t="s">
        <v>99</v>
      </c>
      <c r="Q165" s="12" t="s">
        <v>38</v>
      </c>
      <c r="R165" s="12" t="s">
        <v>377</v>
      </c>
      <c r="S165" s="12" t="s">
        <v>56</v>
      </c>
      <c r="T165" s="12"/>
      <c r="U165" s="11" t="n">
        <v>175</v>
      </c>
      <c r="V165" s="11" t="n">
        <f aca="false">U165*0.99</f>
        <v>173.25</v>
      </c>
      <c r="W165" s="11" t="n">
        <f aca="false">V165*0.99</f>
        <v>171.5175</v>
      </c>
      <c r="X165" s="11"/>
      <c r="Y165" s="11" t="n">
        <f aca="false">V165*0.98</f>
        <v>169.785</v>
      </c>
      <c r="Z165" s="61"/>
      <c r="AA165" s="207" t="n">
        <f aca="false">W165-X165</f>
        <v>171.5175</v>
      </c>
      <c r="AB165" s="19" t="n">
        <f aca="false">AA165*0.99</f>
        <v>169.802325</v>
      </c>
    </row>
    <row r="166" customFormat="false" ht="15" hidden="false" customHeight="false" outlineLevel="0" collapsed="false">
      <c r="A166" s="206" t="n">
        <v>45246</v>
      </c>
      <c r="B166" s="12" t="s">
        <v>164</v>
      </c>
      <c r="C166" s="12" t="s">
        <v>58</v>
      </c>
      <c r="D166" s="12" t="s">
        <v>401</v>
      </c>
      <c r="E166" s="12" t="s">
        <v>56</v>
      </c>
      <c r="F166" s="11" t="n">
        <v>175</v>
      </c>
      <c r="G166" s="11" t="n">
        <f aca="false">F166*0.99</f>
        <v>173.25</v>
      </c>
      <c r="H166" s="11" t="n">
        <f aca="false">G166*0.99</f>
        <v>171.5175</v>
      </c>
      <c r="I166" s="11"/>
      <c r="J166" s="11" t="n">
        <f aca="false">G166*0.96</f>
        <v>166.32</v>
      </c>
      <c r="K166" s="80" t="n">
        <v>772</v>
      </c>
      <c r="L166" s="207" t="n">
        <f aca="false">H166-I166</f>
        <v>171.5175</v>
      </c>
      <c r="M166" s="19" t="n">
        <f aca="false">L166*0.96</f>
        <v>164.6568</v>
      </c>
      <c r="O166" s="206" t="n">
        <v>45272</v>
      </c>
      <c r="P166" s="12" t="s">
        <v>202</v>
      </c>
      <c r="Q166" s="12" t="s">
        <v>47</v>
      </c>
      <c r="R166" s="12" t="s">
        <v>377</v>
      </c>
      <c r="S166" s="12" t="s">
        <v>56</v>
      </c>
      <c r="T166" s="12"/>
      <c r="U166" s="11" t="n">
        <v>175</v>
      </c>
      <c r="V166" s="11" t="n">
        <f aca="false">U166*0.99</f>
        <v>173.25</v>
      </c>
      <c r="W166" s="11" t="n">
        <f aca="false">V166*0.99</f>
        <v>171.5175</v>
      </c>
      <c r="X166" s="11"/>
      <c r="Y166" s="11" t="n">
        <f aca="false">V166*0.98</f>
        <v>169.785</v>
      </c>
      <c r="Z166" s="61"/>
      <c r="AA166" s="207" t="n">
        <f aca="false">W166-X166</f>
        <v>171.5175</v>
      </c>
      <c r="AB166" s="19" t="n">
        <f aca="false">AA166*0.99</f>
        <v>169.802325</v>
      </c>
    </row>
    <row r="167" customFormat="false" ht="15" hidden="false" customHeight="false" outlineLevel="0" collapsed="false">
      <c r="A167" s="206" t="n">
        <v>45247</v>
      </c>
      <c r="B167" s="12" t="s">
        <v>79</v>
      </c>
      <c r="C167" s="12" t="s">
        <v>33</v>
      </c>
      <c r="D167" s="12" t="s">
        <v>377</v>
      </c>
      <c r="E167" s="12" t="s">
        <v>91</v>
      </c>
      <c r="F167" s="11" t="n">
        <v>270</v>
      </c>
      <c r="G167" s="234" t="n">
        <f aca="false">F167*0.99</f>
        <v>267.3</v>
      </c>
      <c r="H167" s="11" t="n">
        <f aca="false">G167*0.99</f>
        <v>264.627</v>
      </c>
      <c r="I167" s="11" t="n">
        <v>120</v>
      </c>
      <c r="J167" s="11" t="n">
        <f aca="false">G167*0.96</f>
        <v>256.608</v>
      </c>
      <c r="K167" s="61" t="n">
        <v>774</v>
      </c>
      <c r="L167" s="207" t="n">
        <f aca="false">H167-I167</f>
        <v>144.627</v>
      </c>
      <c r="M167" s="19" t="n">
        <f aca="false">L167*0.96</f>
        <v>138.84192</v>
      </c>
      <c r="O167" s="206" t="n">
        <v>45275</v>
      </c>
      <c r="P167" s="12" t="s">
        <v>202</v>
      </c>
      <c r="Q167" s="12" t="s">
        <v>33</v>
      </c>
      <c r="R167" s="12" t="s">
        <v>377</v>
      </c>
      <c r="S167" s="12" t="s">
        <v>56</v>
      </c>
      <c r="T167" s="12"/>
      <c r="U167" s="11" t="n">
        <v>175</v>
      </c>
      <c r="V167" s="11" t="n">
        <f aca="false">U167*0.99</f>
        <v>173.25</v>
      </c>
      <c r="W167" s="11" t="n">
        <f aca="false">V167*0.99</f>
        <v>171.5175</v>
      </c>
      <c r="X167" s="11"/>
      <c r="Y167" s="11" t="n">
        <f aca="false">V167*0.98</f>
        <v>169.785</v>
      </c>
      <c r="Z167" s="61"/>
      <c r="AA167" s="207" t="n">
        <f aca="false">W167-X167</f>
        <v>171.5175</v>
      </c>
      <c r="AB167" s="19" t="n">
        <f aca="false">AA167*0.99</f>
        <v>169.802325</v>
      </c>
    </row>
    <row r="168" customFormat="false" ht="15" hidden="false" customHeight="false" outlineLevel="0" collapsed="false">
      <c r="A168" s="206" t="n">
        <v>45248</v>
      </c>
      <c r="B168" s="12" t="s">
        <v>79</v>
      </c>
      <c r="C168" s="12" t="s">
        <v>33</v>
      </c>
      <c r="D168" s="12" t="s">
        <v>377</v>
      </c>
      <c r="E168" s="12" t="s">
        <v>331</v>
      </c>
      <c r="F168" s="11" t="n">
        <v>270</v>
      </c>
      <c r="G168" s="234" t="n">
        <f aca="false">F168*0.99</f>
        <v>267.3</v>
      </c>
      <c r="H168" s="11" t="n">
        <f aca="false">G168*0.99</f>
        <v>264.627</v>
      </c>
      <c r="I168" s="11" t="n">
        <v>100</v>
      </c>
      <c r="J168" s="11" t="n">
        <f aca="false">G168*0.96</f>
        <v>256.608</v>
      </c>
      <c r="K168" s="61" t="n">
        <v>774</v>
      </c>
      <c r="L168" s="207" t="n">
        <f aca="false">H168-I168</f>
        <v>164.627</v>
      </c>
      <c r="M168" s="19" t="n">
        <f aca="false">L168*0.96</f>
        <v>158.04192</v>
      </c>
      <c r="O168" s="206" t="n">
        <v>45275</v>
      </c>
      <c r="P168" s="12" t="s">
        <v>164</v>
      </c>
      <c r="Q168" s="12" t="s">
        <v>58</v>
      </c>
      <c r="R168" s="12" t="s">
        <v>377</v>
      </c>
      <c r="S168" s="12" t="s">
        <v>56</v>
      </c>
      <c r="T168" s="12"/>
      <c r="U168" s="11" t="n">
        <v>175</v>
      </c>
      <c r="V168" s="11" t="n">
        <f aca="false">U168*0.99</f>
        <v>173.25</v>
      </c>
      <c r="W168" s="11" t="n">
        <f aca="false">V168*0.99</f>
        <v>171.5175</v>
      </c>
      <c r="X168" s="11"/>
      <c r="Y168" s="11" t="n">
        <f aca="false">V168*0.98</f>
        <v>169.785</v>
      </c>
      <c r="Z168" s="61"/>
      <c r="AA168" s="207" t="n">
        <f aca="false">W168-X168</f>
        <v>171.5175</v>
      </c>
      <c r="AB168" s="19" t="n">
        <f aca="false">AA168*0.99</f>
        <v>169.802325</v>
      </c>
    </row>
    <row r="169" customFormat="false" ht="15" hidden="false" customHeight="false" outlineLevel="0" collapsed="false">
      <c r="A169" s="206" t="n">
        <v>45250</v>
      </c>
      <c r="B169" s="12" t="s">
        <v>99</v>
      </c>
      <c r="C169" s="12" t="s">
        <v>38</v>
      </c>
      <c r="D169" s="12" t="s">
        <v>377</v>
      </c>
      <c r="E169" s="12" t="s">
        <v>378</v>
      </c>
      <c r="F169" s="11" t="n">
        <v>240</v>
      </c>
      <c r="G169" s="11" t="n">
        <f aca="false">F169*0.99</f>
        <v>237.6</v>
      </c>
      <c r="H169" s="11" t="n">
        <f aca="false">G169*0.99</f>
        <v>235.224</v>
      </c>
      <c r="I169" s="11" t="n">
        <v>100</v>
      </c>
      <c r="J169" s="11" t="n">
        <f aca="false">G169*0.96</f>
        <v>228.096</v>
      </c>
      <c r="K169" s="235" t="n">
        <v>771</v>
      </c>
      <c r="L169" s="207" t="n">
        <f aca="false">H169-I169</f>
        <v>135.224</v>
      </c>
      <c r="M169" s="19" t="n">
        <f aca="false">L169*0.96</f>
        <v>129.81504</v>
      </c>
      <c r="O169" s="206" t="n">
        <v>45276</v>
      </c>
      <c r="P169" s="12" t="s">
        <v>202</v>
      </c>
      <c r="Q169" s="12" t="s">
        <v>33</v>
      </c>
      <c r="R169" s="12" t="s">
        <v>377</v>
      </c>
      <c r="S169" s="12" t="s">
        <v>56</v>
      </c>
      <c r="T169" s="12"/>
      <c r="U169" s="11" t="n">
        <v>175</v>
      </c>
      <c r="V169" s="11" t="n">
        <f aca="false">U169*0.99</f>
        <v>173.25</v>
      </c>
      <c r="W169" s="11" t="n">
        <f aca="false">V169*0.99</f>
        <v>171.5175</v>
      </c>
      <c r="X169" s="11"/>
      <c r="Y169" s="11" t="n">
        <f aca="false">V169*0.98</f>
        <v>169.785</v>
      </c>
      <c r="Z169" s="61"/>
      <c r="AA169" s="207" t="n">
        <f aca="false">W169-X169</f>
        <v>171.5175</v>
      </c>
      <c r="AB169" s="19" t="n">
        <f aca="false">AA169*0.99</f>
        <v>169.802325</v>
      </c>
    </row>
    <row r="170" customFormat="false" ht="15" hidden="false" customHeight="false" outlineLevel="0" collapsed="false">
      <c r="A170" s="206" t="n">
        <v>45251</v>
      </c>
      <c r="B170" s="12" t="s">
        <v>99</v>
      </c>
      <c r="C170" s="12" t="s">
        <v>38</v>
      </c>
      <c r="D170" s="12" t="s">
        <v>377</v>
      </c>
      <c r="E170" s="12" t="s">
        <v>385</v>
      </c>
      <c r="F170" s="11" t="n">
        <v>580</v>
      </c>
      <c r="G170" s="11" t="n">
        <f aca="false">F170*0.99</f>
        <v>574.2</v>
      </c>
      <c r="H170" s="11" t="n">
        <f aca="false">G170*0.99</f>
        <v>568.458</v>
      </c>
      <c r="I170" s="208" t="n">
        <v>290</v>
      </c>
      <c r="J170" s="11" t="n">
        <f aca="false">G170*0.96</f>
        <v>551.232</v>
      </c>
      <c r="K170" s="61" t="n">
        <v>788</v>
      </c>
      <c r="L170" s="207" t="n">
        <f aca="false">H170-I170</f>
        <v>278.458</v>
      </c>
      <c r="M170" s="19" t="n">
        <f aca="false">L170*0.96</f>
        <v>267.31968</v>
      </c>
      <c r="O170" s="206" t="n">
        <v>45278</v>
      </c>
      <c r="P170" s="12" t="s">
        <v>99</v>
      </c>
      <c r="Q170" s="12" t="s">
        <v>38</v>
      </c>
      <c r="R170" s="12" t="s">
        <v>377</v>
      </c>
      <c r="S170" s="12" t="s">
        <v>406</v>
      </c>
      <c r="T170" s="12"/>
      <c r="U170" s="11" t="n">
        <v>170</v>
      </c>
      <c r="V170" s="11" t="n">
        <f aca="false">U170*0.99</f>
        <v>168.3</v>
      </c>
      <c r="W170" s="11" t="n">
        <f aca="false">V170*0.99</f>
        <v>166.617</v>
      </c>
      <c r="X170" s="11"/>
      <c r="Y170" s="11" t="n">
        <f aca="false">V170*0.98</f>
        <v>164.934</v>
      </c>
      <c r="Z170" s="61"/>
      <c r="AA170" s="207" t="n">
        <f aca="false">W170-X170</f>
        <v>166.617</v>
      </c>
      <c r="AB170" s="19" t="n">
        <f aca="false">AA170*0.99</f>
        <v>164.95083</v>
      </c>
    </row>
    <row r="171" customFormat="false" ht="15" hidden="false" customHeight="false" outlineLevel="0" collapsed="false">
      <c r="A171" s="206" t="n">
        <v>45252</v>
      </c>
      <c r="B171" s="12" t="s">
        <v>164</v>
      </c>
      <c r="C171" s="12" t="s">
        <v>58</v>
      </c>
      <c r="D171" s="12" t="s">
        <v>377</v>
      </c>
      <c r="E171" s="12" t="s">
        <v>88</v>
      </c>
      <c r="F171" s="11" t="n">
        <v>200</v>
      </c>
      <c r="G171" s="11" t="n">
        <f aca="false">F171*0.99</f>
        <v>198</v>
      </c>
      <c r="H171" s="11" t="n">
        <f aca="false">G171*0.99</f>
        <v>196.02</v>
      </c>
      <c r="I171" s="208"/>
      <c r="J171" s="11" t="n">
        <f aca="false">G171*0.96</f>
        <v>190.08</v>
      </c>
      <c r="K171" s="61" t="n">
        <v>786</v>
      </c>
      <c r="L171" s="207" t="n">
        <f aca="false">H171-I171</f>
        <v>196.02</v>
      </c>
      <c r="M171" s="19" t="n">
        <f aca="false">L171*0.96</f>
        <v>188.1792</v>
      </c>
      <c r="O171" s="206" t="n">
        <v>45278</v>
      </c>
      <c r="P171" s="12" t="s">
        <v>99</v>
      </c>
      <c r="Q171" s="12" t="s">
        <v>38</v>
      </c>
      <c r="R171" s="12" t="s">
        <v>377</v>
      </c>
      <c r="S171" s="12" t="s">
        <v>393</v>
      </c>
      <c r="T171" s="12"/>
      <c r="U171" s="11" t="n">
        <v>140</v>
      </c>
      <c r="V171" s="11" t="n">
        <f aca="false">U171*0.99</f>
        <v>138.6</v>
      </c>
      <c r="W171" s="11" t="n">
        <f aca="false">V171*0.99</f>
        <v>137.214</v>
      </c>
      <c r="X171" s="11"/>
      <c r="Y171" s="11" t="n">
        <f aca="false">V171*0.98</f>
        <v>135.828</v>
      </c>
      <c r="Z171" s="61"/>
      <c r="AA171" s="207" t="n">
        <f aca="false">W171-X171</f>
        <v>137.214</v>
      </c>
      <c r="AB171" s="19" t="n">
        <f aca="false">AA171*0.99</f>
        <v>135.84186</v>
      </c>
    </row>
    <row r="172" customFormat="false" ht="15" hidden="false" customHeight="false" outlineLevel="0" collapsed="false">
      <c r="A172" s="206" t="n">
        <v>45253</v>
      </c>
      <c r="B172" s="12" t="s">
        <v>99</v>
      </c>
      <c r="C172" s="12" t="s">
        <v>38</v>
      </c>
      <c r="D172" s="12" t="s">
        <v>380</v>
      </c>
      <c r="E172" s="12" t="s">
        <v>401</v>
      </c>
      <c r="F172" s="11" t="n">
        <v>340</v>
      </c>
      <c r="G172" s="11" t="n">
        <f aca="false">F172*0.99</f>
        <v>336.6</v>
      </c>
      <c r="H172" s="11" t="n">
        <f aca="false">G172*0.99</f>
        <v>333.234</v>
      </c>
      <c r="I172" s="11" t="n">
        <v>170</v>
      </c>
      <c r="J172" s="11" t="n">
        <f aca="false">G172*0.96</f>
        <v>323.136</v>
      </c>
      <c r="K172" s="61" t="n">
        <v>788</v>
      </c>
      <c r="L172" s="207" t="n">
        <f aca="false">H172-I172</f>
        <v>163.234</v>
      </c>
      <c r="M172" s="19" t="n">
        <f aca="false">L172*0.96</f>
        <v>156.70464</v>
      </c>
      <c r="O172" s="206" t="n">
        <v>45278</v>
      </c>
      <c r="P172" s="12" t="s">
        <v>79</v>
      </c>
      <c r="Q172" s="12" t="s">
        <v>33</v>
      </c>
      <c r="R172" s="12" t="s">
        <v>377</v>
      </c>
      <c r="S172" s="12" t="s">
        <v>393</v>
      </c>
      <c r="T172" s="12"/>
      <c r="U172" s="11" t="n">
        <v>140</v>
      </c>
      <c r="V172" s="11" t="n">
        <f aca="false">U172*0.99</f>
        <v>138.6</v>
      </c>
      <c r="W172" s="11" t="n">
        <f aca="false">V172*0.99</f>
        <v>137.214</v>
      </c>
      <c r="X172" s="208"/>
      <c r="Y172" s="11" t="n">
        <f aca="false">V172*0.98</f>
        <v>135.828</v>
      </c>
      <c r="Z172" s="61"/>
      <c r="AA172" s="207" t="n">
        <f aca="false">W172-X172</f>
        <v>137.214</v>
      </c>
      <c r="AB172" s="19" t="n">
        <f aca="false">AA172*0.99</f>
        <v>135.84186</v>
      </c>
    </row>
    <row r="173" customFormat="false" ht="15" hidden="false" customHeight="false" outlineLevel="0" collapsed="false">
      <c r="A173" s="206" t="n">
        <v>45253</v>
      </c>
      <c r="B173" s="12" t="s">
        <v>164</v>
      </c>
      <c r="C173" s="12" t="s">
        <v>58</v>
      </c>
      <c r="D173" s="12" t="s">
        <v>377</v>
      </c>
      <c r="E173" s="12" t="s">
        <v>160</v>
      </c>
      <c r="F173" s="11" t="n">
        <v>670</v>
      </c>
      <c r="G173" s="11" t="n">
        <f aca="false">F173*0.99</f>
        <v>663.3</v>
      </c>
      <c r="H173" s="11" t="n">
        <f aca="false">G173*0.99</f>
        <v>656.667</v>
      </c>
      <c r="I173" s="11" t="n">
        <v>200</v>
      </c>
      <c r="J173" s="11" t="n">
        <f aca="false">G173*0.96</f>
        <v>636.768</v>
      </c>
      <c r="K173" s="61" t="n">
        <v>786</v>
      </c>
      <c r="L173" s="207" t="n">
        <f aca="false">H173-I173</f>
        <v>456.667</v>
      </c>
      <c r="M173" s="19" t="n">
        <f aca="false">L173*0.96</f>
        <v>438.40032</v>
      </c>
      <c r="O173" s="206" t="n">
        <v>45280</v>
      </c>
      <c r="P173" s="12" t="s">
        <v>79</v>
      </c>
      <c r="Q173" s="12" t="s">
        <v>33</v>
      </c>
      <c r="R173" s="12" t="s">
        <v>415</v>
      </c>
      <c r="S173" s="12" t="s">
        <v>377</v>
      </c>
      <c r="T173" s="12"/>
      <c r="U173" s="11" t="n">
        <v>140</v>
      </c>
      <c r="V173" s="11" t="n">
        <f aca="false">U173*0.99</f>
        <v>138.6</v>
      </c>
      <c r="W173" s="11" t="n">
        <f aca="false">V173*0.99</f>
        <v>137.214</v>
      </c>
      <c r="X173" s="208"/>
      <c r="Y173" s="11" t="n">
        <f aca="false">V173*0.98</f>
        <v>135.828</v>
      </c>
      <c r="Z173" s="61"/>
      <c r="AA173" s="207" t="n">
        <f aca="false">W173-X173</f>
        <v>137.214</v>
      </c>
      <c r="AB173" s="19" t="n">
        <f aca="false">AA173*0.99</f>
        <v>135.84186</v>
      </c>
    </row>
    <row r="174" customFormat="false" ht="15" hidden="false" customHeight="false" outlineLevel="0" collapsed="false">
      <c r="A174" s="206" t="n">
        <v>45254</v>
      </c>
      <c r="B174" s="12" t="s">
        <v>99</v>
      </c>
      <c r="C174" s="12" t="s">
        <v>38</v>
      </c>
      <c r="D174" s="12" t="s">
        <v>377</v>
      </c>
      <c r="E174" s="12" t="s">
        <v>331</v>
      </c>
      <c r="F174" s="11" t="n">
        <v>270</v>
      </c>
      <c r="G174" s="11" t="n">
        <f aca="false">F174*0.99</f>
        <v>267.3</v>
      </c>
      <c r="H174" s="11" t="n">
        <f aca="false">G174*0.99</f>
        <v>264.627</v>
      </c>
      <c r="I174" s="11" t="n">
        <v>100</v>
      </c>
      <c r="J174" s="11" t="n">
        <f aca="false">G174*0.96</f>
        <v>256.608</v>
      </c>
      <c r="K174" s="61" t="n">
        <v>788</v>
      </c>
      <c r="L174" s="207" t="n">
        <f aca="false">H174-I174</f>
        <v>164.627</v>
      </c>
      <c r="M174" s="19" t="n">
        <f aca="false">L174*0.96</f>
        <v>158.04192</v>
      </c>
      <c r="O174" s="206" t="n">
        <v>45280</v>
      </c>
      <c r="P174" s="12" t="s">
        <v>99</v>
      </c>
      <c r="Q174" s="12" t="s">
        <v>38</v>
      </c>
      <c r="R174" s="12" t="s">
        <v>377</v>
      </c>
      <c r="S174" s="12" t="s">
        <v>350</v>
      </c>
      <c r="T174" s="12"/>
      <c r="U174" s="11" t="n">
        <v>500</v>
      </c>
      <c r="V174" s="11" t="n">
        <f aca="false">U174*0.99</f>
        <v>495</v>
      </c>
      <c r="W174" s="11" t="n">
        <f aca="false">V174*0.99</f>
        <v>490.05</v>
      </c>
      <c r="X174" s="208"/>
      <c r="Y174" s="11" t="n">
        <f aca="false">V174*0.98</f>
        <v>485.1</v>
      </c>
      <c r="Z174" s="61"/>
      <c r="AA174" s="207" t="n">
        <f aca="false">W174-X174</f>
        <v>490.05</v>
      </c>
      <c r="AB174" s="19" t="n">
        <f aca="false">AA174*0.99</f>
        <v>485.1495</v>
      </c>
    </row>
    <row r="175" customFormat="false" ht="15" hidden="false" customHeight="false" outlineLevel="0" collapsed="false">
      <c r="A175" s="206" t="n">
        <v>45254</v>
      </c>
      <c r="B175" s="12" t="s">
        <v>164</v>
      </c>
      <c r="C175" s="12" t="s">
        <v>58</v>
      </c>
      <c r="D175" s="12" t="s">
        <v>380</v>
      </c>
      <c r="E175" s="12" t="s">
        <v>401</v>
      </c>
      <c r="F175" s="11" t="n">
        <v>340</v>
      </c>
      <c r="G175" s="11" t="n">
        <f aca="false">F175*0.99</f>
        <v>336.6</v>
      </c>
      <c r="H175" s="11" t="n">
        <f aca="false">G175*0.99</f>
        <v>333.234</v>
      </c>
      <c r="I175" s="11"/>
      <c r="J175" s="11" t="n">
        <f aca="false">G175*0.96</f>
        <v>323.136</v>
      </c>
      <c r="K175" s="61" t="n">
        <v>786</v>
      </c>
      <c r="L175" s="207" t="n">
        <f aca="false">H175-I175</f>
        <v>333.234</v>
      </c>
      <c r="M175" s="19" t="n">
        <f aca="false">L175*0.96</f>
        <v>319.90464</v>
      </c>
      <c r="O175" s="206" t="n">
        <v>45281</v>
      </c>
      <c r="P175" s="12" t="s">
        <v>79</v>
      </c>
      <c r="Q175" s="12" t="s">
        <v>33</v>
      </c>
      <c r="R175" s="12" t="s">
        <v>377</v>
      </c>
      <c r="S175" s="12" t="s">
        <v>416</v>
      </c>
      <c r="T175" s="12"/>
      <c r="U175" s="11" t="n">
        <v>300</v>
      </c>
      <c r="V175" s="11" t="n">
        <f aca="false">U175*0.99</f>
        <v>297</v>
      </c>
      <c r="W175" s="11" t="n">
        <f aca="false">V175*0.99</f>
        <v>294.03</v>
      </c>
      <c r="X175" s="11"/>
      <c r="Y175" s="11" t="n">
        <f aca="false">V175*0.98</f>
        <v>291.06</v>
      </c>
      <c r="Z175" s="61"/>
      <c r="AA175" s="207" t="n">
        <f aca="false">W175-X175</f>
        <v>294.03</v>
      </c>
      <c r="AB175" s="19" t="n">
        <f aca="false">AA175*0.99</f>
        <v>291.0897</v>
      </c>
    </row>
    <row r="176" customFormat="false" ht="15" hidden="false" customHeight="false" outlineLevel="0" collapsed="false">
      <c r="A176" s="206" t="n">
        <v>45255</v>
      </c>
      <c r="B176" s="12" t="s">
        <v>99</v>
      </c>
      <c r="C176" s="12" t="s">
        <v>38</v>
      </c>
      <c r="D176" s="12" t="s">
        <v>377</v>
      </c>
      <c r="E176" s="12" t="s">
        <v>160</v>
      </c>
      <c r="F176" s="11" t="n">
        <v>750</v>
      </c>
      <c r="G176" s="11" t="n">
        <f aca="false">F176*0.99</f>
        <v>742.5</v>
      </c>
      <c r="H176" s="11" t="n">
        <f aca="false">G176*0.99</f>
        <v>735.075</v>
      </c>
      <c r="I176" s="11" t="n">
        <v>370</v>
      </c>
      <c r="J176" s="11" t="n">
        <f aca="false">G176*0.96</f>
        <v>712.8</v>
      </c>
      <c r="K176" s="61" t="n">
        <v>788</v>
      </c>
      <c r="L176" s="61" t="n">
        <f aca="false">H176-I176</f>
        <v>365.075</v>
      </c>
      <c r="M176" s="19" t="n">
        <f aca="false">L176*0.96</f>
        <v>350.472</v>
      </c>
      <c r="O176" s="206" t="s">
        <v>417</v>
      </c>
      <c r="P176" s="12" t="s">
        <v>164</v>
      </c>
      <c r="Q176" s="12" t="s">
        <v>58</v>
      </c>
      <c r="R176" s="12" t="s">
        <v>377</v>
      </c>
      <c r="S176" s="12" t="s">
        <v>331</v>
      </c>
      <c r="T176" s="12"/>
      <c r="U176" s="11" t="n">
        <v>150</v>
      </c>
      <c r="V176" s="11" t="n">
        <f aca="false">U176*0.99</f>
        <v>148.5</v>
      </c>
      <c r="W176" s="11" t="n">
        <f aca="false">V176*0.99</f>
        <v>147.015</v>
      </c>
      <c r="X176" s="12"/>
      <c r="Y176" s="11" t="n">
        <f aca="false">V176*0.98</f>
        <v>145.53</v>
      </c>
      <c r="Z176" s="61"/>
      <c r="AA176" s="207" t="n">
        <f aca="false">W176-X176</f>
        <v>147.015</v>
      </c>
      <c r="AB176" s="19" t="n">
        <f aca="false">AA176*0.99</f>
        <v>145.54485</v>
      </c>
    </row>
    <row r="177" customFormat="false" ht="15" hidden="false" customHeight="false" outlineLevel="0" collapsed="false">
      <c r="A177" s="206" t="n">
        <v>45257</v>
      </c>
      <c r="B177" s="12" t="s">
        <v>79</v>
      </c>
      <c r="C177" s="238" t="s">
        <v>33</v>
      </c>
      <c r="D177" s="238" t="s">
        <v>377</v>
      </c>
      <c r="E177" s="238" t="s">
        <v>393</v>
      </c>
      <c r="F177" s="239" t="n">
        <v>240</v>
      </c>
      <c r="G177" s="11" t="n">
        <f aca="false">F177*0.99</f>
        <v>237.6</v>
      </c>
      <c r="H177" s="11" t="n">
        <f aca="false">G177*0.99</f>
        <v>235.224</v>
      </c>
      <c r="I177" s="11" t="n">
        <v>100</v>
      </c>
      <c r="J177" s="11" t="n">
        <f aca="false">G177*0.96</f>
        <v>228.096</v>
      </c>
      <c r="K177" s="61" t="n">
        <v>787</v>
      </c>
      <c r="L177" s="61" t="n">
        <f aca="false">H177-I177</f>
        <v>135.224</v>
      </c>
      <c r="M177" s="19" t="n">
        <f aca="false">L177*0.96</f>
        <v>129.81504</v>
      </c>
      <c r="O177" s="206"/>
      <c r="P177" s="12"/>
      <c r="Q177" s="12"/>
      <c r="R177" s="12"/>
      <c r="S177" s="12"/>
      <c r="T177" s="12"/>
      <c r="U177" s="11"/>
      <c r="V177" s="11"/>
      <c r="W177" s="11"/>
      <c r="X177" s="12"/>
      <c r="Y177" s="11"/>
      <c r="Z177" s="61"/>
      <c r="AA177" s="207"/>
      <c r="AB177" s="19"/>
    </row>
    <row r="178" customFormat="false" ht="15" hidden="false" customHeight="false" outlineLevel="0" collapsed="false">
      <c r="A178" s="206" t="n">
        <v>45259</v>
      </c>
      <c r="B178" s="12" t="s">
        <v>104</v>
      </c>
      <c r="C178" s="12" t="s">
        <v>47</v>
      </c>
      <c r="D178" s="12" t="s">
        <v>377</v>
      </c>
      <c r="E178" s="12" t="s">
        <v>418</v>
      </c>
      <c r="F178" s="11" t="n">
        <v>150</v>
      </c>
      <c r="G178" s="11" t="n">
        <f aca="false">F178*0.99</f>
        <v>148.5</v>
      </c>
      <c r="H178" s="11" t="n">
        <f aca="false">G178*0.99</f>
        <v>147.015</v>
      </c>
      <c r="I178" s="11"/>
      <c r="J178" s="11" t="n">
        <f aca="false">G178*0.96</f>
        <v>142.56</v>
      </c>
      <c r="K178" s="61" t="n">
        <v>785</v>
      </c>
      <c r="L178" s="61" t="n">
        <f aca="false">H178-I178</f>
        <v>147.015</v>
      </c>
      <c r="M178" s="19" t="n">
        <f aca="false">L178*0.96</f>
        <v>141.1344</v>
      </c>
      <c r="O178" s="206"/>
      <c r="P178" s="12"/>
      <c r="Q178" s="12"/>
      <c r="R178" s="12"/>
      <c r="S178" s="12"/>
      <c r="T178" s="12"/>
      <c r="U178" s="11"/>
      <c r="V178" s="11"/>
      <c r="W178" s="11"/>
      <c r="X178" s="12"/>
      <c r="Y178" s="11"/>
      <c r="Z178" s="61"/>
      <c r="AA178" s="207"/>
      <c r="AB178" s="19"/>
    </row>
    <row r="179" customFormat="false" ht="15" hidden="false" customHeight="false" outlineLevel="0" collapsed="false">
      <c r="A179" s="206" t="n">
        <v>45240</v>
      </c>
      <c r="B179" s="12" t="s">
        <v>99</v>
      </c>
      <c r="C179" s="237" t="s">
        <v>38</v>
      </c>
      <c r="D179" s="237" t="s">
        <v>419</v>
      </c>
      <c r="E179" s="237"/>
      <c r="F179" s="208" t="n">
        <v>150</v>
      </c>
      <c r="G179" s="208" t="n">
        <f aca="false">F179*0.99</f>
        <v>148.5</v>
      </c>
      <c r="H179" s="11" t="n">
        <f aca="false">G179*0.99</f>
        <v>147.015</v>
      </c>
      <c r="I179" s="11"/>
      <c r="J179" s="11" t="n">
        <f aca="false">G179*0.96</f>
        <v>142.56</v>
      </c>
      <c r="K179" s="61" t="n">
        <v>788</v>
      </c>
      <c r="L179" s="61" t="n">
        <f aca="false">H179-I179</f>
        <v>147.015</v>
      </c>
      <c r="M179" s="19" t="n">
        <f aca="false">L179*0.96</f>
        <v>141.1344</v>
      </c>
      <c r="O179" s="206"/>
      <c r="P179" s="12"/>
      <c r="Q179" s="12"/>
      <c r="R179" s="12"/>
      <c r="S179" s="12"/>
      <c r="T179" s="12"/>
      <c r="U179" s="11"/>
      <c r="V179" s="11"/>
      <c r="W179" s="11"/>
      <c r="X179" s="12"/>
      <c r="Y179" s="11"/>
      <c r="Z179" s="61"/>
      <c r="AA179" s="207"/>
      <c r="AB179" s="19"/>
    </row>
    <row r="180" customFormat="false" ht="15" hidden="false" customHeight="false" outlineLevel="0" collapsed="false">
      <c r="A180" s="206" t="n">
        <v>45247</v>
      </c>
      <c r="B180" s="12" t="s">
        <v>79</v>
      </c>
      <c r="C180" s="238" t="s">
        <v>33</v>
      </c>
      <c r="D180" s="238" t="s">
        <v>420</v>
      </c>
      <c r="E180" s="238"/>
      <c r="F180" s="239" t="n">
        <v>100</v>
      </c>
      <c r="G180" s="11" t="n">
        <f aca="false">F180*0.99</f>
        <v>99</v>
      </c>
      <c r="H180" s="11" t="n">
        <f aca="false">G180*0.99</f>
        <v>98.01</v>
      </c>
      <c r="I180" s="12"/>
      <c r="J180" s="11" t="n">
        <f aca="false">G180*0.96</f>
        <v>95.04</v>
      </c>
      <c r="K180" s="61" t="n">
        <v>787</v>
      </c>
      <c r="L180" s="61" t="n">
        <f aca="false">H180-I180</f>
        <v>98.01</v>
      </c>
      <c r="M180" s="19" t="n">
        <f aca="false">L180*0.96</f>
        <v>94.0896</v>
      </c>
      <c r="O180" s="206"/>
      <c r="P180" s="12"/>
      <c r="Q180" s="12"/>
      <c r="R180" s="12"/>
      <c r="S180" s="12"/>
      <c r="T180" s="12"/>
      <c r="U180" s="11"/>
      <c r="V180" s="11"/>
      <c r="W180" s="11"/>
      <c r="X180" s="12"/>
      <c r="Y180" s="11"/>
      <c r="Z180" s="61"/>
      <c r="AA180" s="207"/>
      <c r="AB180" s="19"/>
    </row>
    <row r="181" customFormat="false" ht="15" hidden="false" customHeight="false" outlineLevel="0" collapsed="false">
      <c r="A181" s="206"/>
      <c r="B181" s="12"/>
      <c r="C181" s="12"/>
      <c r="D181" s="12"/>
      <c r="E181" s="12"/>
      <c r="F181" s="21" t="s">
        <v>13</v>
      </c>
      <c r="G181" s="22" t="n">
        <f aca="false">SUM(G155:G180)</f>
        <v>8320.95</v>
      </c>
      <c r="H181" s="22"/>
      <c r="I181" s="22" t="s">
        <v>381</v>
      </c>
      <c r="J181" s="22" t="n">
        <f aca="false">SUM(J155:J180)</f>
        <v>7988.112</v>
      </c>
      <c r="K181" s="22"/>
      <c r="L181" s="22"/>
      <c r="M181" s="22" t="n">
        <f aca="false">SUM(M155:M180)</f>
        <v>5172.23088</v>
      </c>
      <c r="O181" s="206"/>
      <c r="P181" s="12"/>
      <c r="Q181" s="12"/>
      <c r="R181" s="12"/>
      <c r="S181" s="12"/>
      <c r="T181" s="12"/>
      <c r="U181" s="11"/>
      <c r="V181" s="11" t="n">
        <f aca="false">U181*0.99</f>
        <v>0</v>
      </c>
      <c r="W181" s="11" t="n">
        <f aca="false">V181*0.99</f>
        <v>0</v>
      </c>
      <c r="X181" s="12"/>
      <c r="Y181" s="11" t="n">
        <f aca="false">V181*0.98</f>
        <v>0</v>
      </c>
      <c r="Z181" s="61"/>
      <c r="AA181" s="207" t="n">
        <f aca="false">W181-X181</f>
        <v>0</v>
      </c>
      <c r="AB181" s="19" t="n">
        <f aca="false">AA181*0.99</f>
        <v>0</v>
      </c>
    </row>
    <row r="182" customFormat="false" ht="15" hidden="false" customHeight="false" outlineLevel="0" collapsed="false">
      <c r="A182" s="206"/>
      <c r="B182" s="12"/>
      <c r="C182" s="12"/>
      <c r="D182" s="12"/>
      <c r="E182" s="12"/>
      <c r="F182" s="21" t="s">
        <v>382</v>
      </c>
      <c r="G182" s="209" t="n">
        <f aca="false">G181*0.99</f>
        <v>8237.7405</v>
      </c>
      <c r="H182" s="209"/>
      <c r="I182" s="17"/>
      <c r="J182" s="17"/>
      <c r="K182" s="19"/>
      <c r="L182" s="19"/>
      <c r="M182" s="19"/>
      <c r="O182" s="206"/>
      <c r="P182" s="12"/>
      <c r="Q182" s="12"/>
      <c r="R182" s="12"/>
      <c r="S182" s="12"/>
      <c r="T182" s="12"/>
      <c r="U182" s="11"/>
      <c r="V182" s="11"/>
      <c r="W182" s="11"/>
      <c r="X182" s="12"/>
      <c r="Y182" s="11"/>
      <c r="Z182" s="61"/>
      <c r="AA182" s="61"/>
      <c r="AB182" s="19"/>
    </row>
    <row r="183" customFormat="false" ht="15.75" hidden="false" customHeight="false" outlineLevel="0" collapsed="false">
      <c r="A183" s="8"/>
      <c r="B183" s="12"/>
      <c r="C183" s="12"/>
      <c r="D183" s="12"/>
      <c r="E183" s="12"/>
      <c r="F183" s="128" t="s">
        <v>17</v>
      </c>
      <c r="G183" s="128"/>
      <c r="H183" s="128"/>
      <c r="I183" s="128"/>
      <c r="J183" s="210"/>
      <c r="K183" s="211" t="n">
        <f aca="false">G182-J181</f>
        <v>249.628499999998</v>
      </c>
      <c r="L183" s="212"/>
      <c r="M183" s="35"/>
      <c r="O183" s="206"/>
      <c r="P183" s="12"/>
      <c r="Q183" s="12"/>
      <c r="R183" s="12"/>
      <c r="S183" s="12"/>
      <c r="T183" s="12"/>
      <c r="U183" s="21" t="s">
        <v>13</v>
      </c>
      <c r="V183" s="22" t="n">
        <f aca="false">SUM(V157:V182)</f>
        <v>3969.9</v>
      </c>
      <c r="W183" s="22"/>
      <c r="X183" s="22" t="s">
        <v>381</v>
      </c>
      <c r="Y183" s="22" t="n">
        <f aca="false">SUM(Y157:Y182)</f>
        <v>3890.502</v>
      </c>
      <c r="Z183" s="22"/>
      <c r="AA183" s="22"/>
      <c r="AB183" s="22" t="n">
        <f aca="false">SUM(AB157:AB182)</f>
        <v>3692.89899</v>
      </c>
    </row>
    <row r="184" customFormat="false" ht="15" hidden="false" customHeight="false" outlineLevel="0" collapsed="false">
      <c r="O184" s="206"/>
      <c r="P184" s="12"/>
      <c r="Q184" s="12"/>
      <c r="R184" s="12"/>
      <c r="S184" s="12"/>
      <c r="T184" s="12"/>
      <c r="U184" s="21" t="s">
        <v>382</v>
      </c>
      <c r="V184" s="209" t="n">
        <f aca="false">V183*0.99</f>
        <v>3930.201</v>
      </c>
      <c r="W184" s="209"/>
      <c r="X184" s="17"/>
      <c r="Y184" s="17"/>
      <c r="Z184" s="19"/>
      <c r="AA184" s="19"/>
      <c r="AB184" s="19"/>
    </row>
    <row r="185" customFormat="false" ht="15.75" hidden="false" customHeight="false" outlineLevel="0" collapsed="false">
      <c r="O185" s="8"/>
      <c r="P185" s="12"/>
      <c r="Q185" s="12"/>
      <c r="R185" s="12"/>
      <c r="S185" s="12"/>
      <c r="T185" s="12"/>
      <c r="U185" s="128" t="s">
        <v>17</v>
      </c>
      <c r="V185" s="128"/>
      <c r="W185" s="128"/>
      <c r="X185" s="128"/>
      <c r="Y185" s="210"/>
      <c r="Z185" s="211" t="n">
        <f aca="false">V184-Y183</f>
        <v>39.6989999999992</v>
      </c>
      <c r="AA185" s="212"/>
      <c r="AB185" s="35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2024-01-16T10:40:25Z</cp:lastPrinted>
  <dcterms:modified xsi:type="dcterms:W3CDTF">2024-01-16T10:40:44Z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