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</sheets>
  <externalReferences>
    <externalReference r:id="rId3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<sst xmlns="http://schemas.openxmlformats.org/spreadsheetml/2006/main" count="13930" uniqueCount="1153">
  <si>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</si>
  <si>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</si>
  <si>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</si>
  <si>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</si>
  <si>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</si>
  <si>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</si>
  <si>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</si>
  <si>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</si>
  <si>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</si>
  <si>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</si>
  <si>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</si>
  <si>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</si>
  <si>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</si>
  <si>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</si>
  <si>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</si>
  <si>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</si>
  <si>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</si>
  <si>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</si>
  <si>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</si>
  <si>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</si>
  <si>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</si>
  <si>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</si>
  <si>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</si>
  <si>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</si>
  <si>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</si>
  <si>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</si>
  <si>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</si>
  <si>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</si>
  <si>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</si>
  <si>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</si>
  <si>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</si>
  <si>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</si>
  <si>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</si>
  <si>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</si>
  <si>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</si>
  <si>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</si>
  <si>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</si>
  <si>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</si>
  <si>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</si>
  <si>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</si>
  <si>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</si>
  <si>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</si>
  <si>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</si>
  <si>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</si>
  <si>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</si>
  <si>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</si>
  <si>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</si>
  <si>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</si>
  <si>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</si>
  <si>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</si>
  <si>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</si>
  <si>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</si>
  <si>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</si>
  <si>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</si>
  <si>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</si>
  <si>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</si>
  <si>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</si>
  <si>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</si>
  <si>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</si>
  <si>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</si>
  <si>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</si>
  <si>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</si>
  <si>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</si>
  <si>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</si>
  <si>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</si>
  <si>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</si>
  <si>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</si>
  <si>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</si>
  <si>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</si>
  <si>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</si>
  <si>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</si>
  <si>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</si>
  <si>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</si>
  <si>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</si>
  <si>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</si>
  <si>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</si>
  <si>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</si>
  <si>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</si>
  <si>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</si>
  <si>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</si>
  <si>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</si>
  <si>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</si>
  <si>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</si>
  <si>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</si>
  <si>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</si>
  <si>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</si>
  <si>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</si>
  <si>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</si>
  <si>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</si>
  <si>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</si>
  <si>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</si>
  <si>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</si>
  <si>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</si>
  <si>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</si>
  <si>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</si>
  <si>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</si>
  <si>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</si>
  <si>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</si>
  <si>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</si>
  <si>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</si>
  <si>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</si>
  <si>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</si>
  <si>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</si>
  <si>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</si>
  <si>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</si>
  <si>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</si>
  <si>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</si>
  <si>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</si>
  <si>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</si>
  <si>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</si>
  <si>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</si>
  <si>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</si>
  <si>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</si>
  <si>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</si>
  <si>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</si>
  <si>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</si>
  <si>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</si>
  <si>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</si>
  <si>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</si>
  <si>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</si>
  <si>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</si>
  <si>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</si>
  <si>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</si>
  <si>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</si>
  <si>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</si>
  <si>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</si>
  <si>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</si>
  <si>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</si>
  <si>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</si>
  <si>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</si>
  <si>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</si>
  <si>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</si>
  <si>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</si>
  <si>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</si>
  <si>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</si>
  <si>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</si>
  <si>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</si>
  <si>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</si>
  <si>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</si>
  <si>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</si>
  <si>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</si>
  <si>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</si>
  <si>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</si>
  <si>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</si>
  <si>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</si>
  <si>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</si>
  <si>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</si>
  <si>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</si>
  <si>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</si>
  <si>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</si>
  <si>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</si>
  <si>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</si>
  <si>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</si>
  <si>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</si>
  <si>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</si>
  <si>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</si>
  <si>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</si>
  <si>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</si>
  <si>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</si>
  <si>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</si>
  <si>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</si>
  <si>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</si>
  <si>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</si>
  <si>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</si>
  <si>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</si>
  <si>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</si>
  <si>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</si>
  <si>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</si>
  <si>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</si>
  <si>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</si>
  <si>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</si>
  <si>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</si>
  <si>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</si>
  <si>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</si>
  <si>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</si>
  <si>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</si>
  <si>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</si>
  <si>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</si>
  <si>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</si>
  <si>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</si>
  <si>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</si>
  <si>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</si>
  <si>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</si>
  <si>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</si>
  <si>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</si>
  <si>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</si>
  <si>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</si>
  <si>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</si>
  <si>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</si>
  <si>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</si>
  <si>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</si>
  <si>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</si>
  <si>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</si>
  <si>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</si>
  <si>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</si>
  <si>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</si>
  <si>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</si>
  <si>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</si>
  <si>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</si>
  <si>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</si>
  <si>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</si>
  <si>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</si>
  <si>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</si>
  <si>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</si>
  <si>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</si>
  <si>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</si>
  <si>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</si>
  <si>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</si>
  <si>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</si>
  <si>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</si>
  <si>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</si>
  <si>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</si>
  <si>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</si>
  <si>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</si>
  <si>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</si>
  <si>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</si>
  <si>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</si>
  <si>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</si>
  <si>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</si>
  <si>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</si>
  <si>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</si>
  <si>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</si>
  <si>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</si>
  <si>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</si>
  <si>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</si>
  <si>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</si>
  <si>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</si>
  <si>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</si>
  <si>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</si>
  <si>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</si>
  <si>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</si>
  <si>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</si>
  <si>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</si>
  <si>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</si>
  <si>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</si>
  <si>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</si>
  <si>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</si>
  <si>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</si>
  <si>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</si>
  <si>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</si>
  <si>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</si>
  <si>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</si>
  <si>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</si>
  <si>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</si>
  <si>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</si>
  <si>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</si>
  <si>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</si>
  <si>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</si>
  <si>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</si>
  <si>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</si>
  <si>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</si>
  <si>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</si>
  <si>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</si>
  <si>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</si>
  <si>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</si>
  <si>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</si>
  <si>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</si>
  <si>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</si>
  <si>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</si>
  <si>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</si>
  <si>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</si>
  <si>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</si>
  <si>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</si>
  <si>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</si>
  <si>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</si>
  <si>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</si>
  <si>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</si>
  <si>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</si>
  <si>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</si>
  <si>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</si>
  <si>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</si>
  <si>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</si>
  <si>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</si>
  <si>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</si>
  <si>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</si>
  <si>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</si>
  <si>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</si>
  <si>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</si>
  <si>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</si>
  <si>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</si>
  <si>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</si>
  <si>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</si>
  <si>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</si>
  <si>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</si>
  <si>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</si>
  <si>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</si>
  <si>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</si>
  <si>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</si>
  <si>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</si>
  <si>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</si>
  <si>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</si>
  <si>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</si>
  <si>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</si>
  <si>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</si>
  <si>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</si>
  <si>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</si>
  <si>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</si>
  <si>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</si>
  <si>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</si>
  <si>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</si>
  <si>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</si>
  <si>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</si>
  <si>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</si>
  <si>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</si>
  <si>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</si>
  <si>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</si>
  <si>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</si>
  <si>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</si>
  <si>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</si>
  <si>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</si>
  <si>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</si>
  <si>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</si>
  <si>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</si>
  <si>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</si>
  <si>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</si>
  <si>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</si>
  <si>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</si>
  <si>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</si>
  <si>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</si>
  <si>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</si>
  <si>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</si>
  <si>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</si>
  <si>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</si>
  <si>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</si>
  <si>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</si>
  <si>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</si>
  <si>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</si>
  <si>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</si>
  <si>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</si>
  <si>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</si>
  <si>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</si>
  <si>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</si>
  <si>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</si>
  <si>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</si>
  <si>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</si>
  <si>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</si>
  <si>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</si>
  <si>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</si>
  <si>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</si>
  <si>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</si>
  <si>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</si>
  <si>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</si>
  <si>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</si>
  <si>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</si>
  <si>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</si>
  <si>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</si>
  <si>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</si>
  <si>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</si>
  <si>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</si>
  <si>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</si>
  <si>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</si>
  <si>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</si>
  <si>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</si>
  <si>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</si>
  <si>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</si>
  <si>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</si>
  <si>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</si>
  <si>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</si>
  <si>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</si>
  <si>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</si>
  <si>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</si>
  <si>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</si>
  <si>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</si>
  <si>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</si>
  <si>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</si>
  <si>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</si>
  <si>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</si>
  <si>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</si>
  <si>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</si>
  <si>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</si>
  <si>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</si>
  <si>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</si>
  <si>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</si>
  <si>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</si>
  <si>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</si>
  <si>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</si>
  <si>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</si>
  <si>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</si>
  <si>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</si>
  <si>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</si>
  <si>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</si>
  <si>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</si>
  <si>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</si>
  <si>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</si>
  <si>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</si>
  <si>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</si>
  <si>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</si>
  <si>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</si>
  <si>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</si>
  <si>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</si>
  <si>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</si>
  <si>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</si>
  <si>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</si>
  <si>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</si>
  <si>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</si>
  <si>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</si>
  <si>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</si>
  <si>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</si>
  <si>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</si>
  <si>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</si>
  <si>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</si>
  <si>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</si>
  <si>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</si>
  <si>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</si>
  <si>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</si>
  <si>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</si>
  <si>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</si>
  <si>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</si>
  <si>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</si>
  <si>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</si>
  <si>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</si>
  <si>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</si>
  <si>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</si>
  <si>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</si>
  <si>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</si>
  <si>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</si>
  <si>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</si>
  <si>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</si>
  <si>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</si>
  <si>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</si>
  <si>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</si>
  <si>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</si>
  <si>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</si>
  <si>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</si>
  <si>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</si>
  <si>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</si>
  <si>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</si>
  <si>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</si>
  <si>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</si>
  <si>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</si>
  <si>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</si>
  <si>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</si>
  <si>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</si>
  <si>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</si>
  <si>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</si>
  <si>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</si>
  <si>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</si>
  <si>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</si>
  <si>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</si>
  <si>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</si>
  <si>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</si>
  <si>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</si>
  <si>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</si>
  <si>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</si>
  <si>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</si>
  <si>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</si>
  <si>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</si>
  <si>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</si>
  <si>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</si>
  <si>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</si>
  <si>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</si>
  <si>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</si>
  <si>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</si>
  <si>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</si>
  <si>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</si>
  <si>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</si>
  <si>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</si>
  <si>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</si>
  <si>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</si>
  <si>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</si>
  <si>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</si>
  <si>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</si>
  <si>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</si>
  <si>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</si>
  <si>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</si>
  <si>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</si>
  <si>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</si>
  <si>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</si>
  <si>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</si>
  <si>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</si>
  <si>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</si>
  <si>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</si>
  <si>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</si>
  <si>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</si>
  <si>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</si>
  <si>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</si>
  <si>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</si>
  <si>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</si>
  <si>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</si>
  <si>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</si>
  <si>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</si>
  <si>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</si>
  <si>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</si>
  <si>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</si>
  <si>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</si>
  <si>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</si>
  <si>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</si>
  <si>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</si>
  <si>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</si>
  <si>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</si>
  <si>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</si>
  <si>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</si>
  <si>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</si>
  <si>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</si>
  <si>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</si>
  <si>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</si>
  <si>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</si>
  <si>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</si>
  <si>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</si>
  <si>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</si>
  <si>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</si>
  <si>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</si>
  <si>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</si>
  <si>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</si>
  <si>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</si>
  <si>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</si>
  <si>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</si>
  <si>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</si>
  <si>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</si>
  <si>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</si>
  <si>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</si>
  <si>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</si>
  <si>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</si>
  <si>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</si>
  <si>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</si>
  <si>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</si>
  <si>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</si>
  <si>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</si>
  <si>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</si>
  <si>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</si>
  <si>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</si>
  <si>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</si>
  <si>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</si>
  <si>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</si>
  <si>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</si>
  <si>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</si>
  <si>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</si>
  <si>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</si>
  <si>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</si>
  <si>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</si>
  <si>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</si>
  <si>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</si>
  <si>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</si>
  <si>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</si>
  <si>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</si>
  <si>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</si>
  <si>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</si>
  <si>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</si>
  <si>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</si>
  <si>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</si>
  <si>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</si>
  <si>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</si>
  <si>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</si>
  <si>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</si>
  <si>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</si>
  <si>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</si>
  <si>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</si>
  <si>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</si>
  <si>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</si>
  <si>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</si>
  <si>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</si>
  <si>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</si>
  <si>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</si>
  <si>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</si>
  <si>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</si>
  <si>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</si>
  <si>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</si>
  <si>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</si>
  <si>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</si>
  <si>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</si>
  <si>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</si>
  <si>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</si>
  <si>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</si>
  <si>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</si>
  <si>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</si>
  <si>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</si>
  <si>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</si>
  <si>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</si>
  <si>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</si>
  <si>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</si>
  <si>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</si>
  <si>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</si>
  <si>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</si>
  <si>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</si>
  <si>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</si>
  <si>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</si>
  <si>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</si>
  <si>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</si>
  <si>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</si>
  <si>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</si>
  <si>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</si>
  <si>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</si>
  <si>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</si>
  <si>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</si>
  <si>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</si>
  <si>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</si>
  <si>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</si>
  <si>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</si>
  <si>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</si>
  <si>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</si>
  <si>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</si>
  <si>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</si>
  <si>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</si>
  <si>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</si>
  <si>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</si>
  <si>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</si>
  <si>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</si>
  <si>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</si>
  <si>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</si>
  <si>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</si>
  <si>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</si>
  <si>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</si>
  <si>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</si>
  <si>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</si>
  <si>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</si>
  <si>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</si>
  <si>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</si>
  <si>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</si>
  <si>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</si>
  <si>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</si>
  <si>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</si>
  <si>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</si>
  <si>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</si>
  <si>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</si>
  <si>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</si>
  <si>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</si>
  <si>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</si>
  <si>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</si>
  <si>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</si>
  <si>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</si>
  <si>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</si>
  <si>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</si>
  <si>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</si>
  <si>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</si>
  <si>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</si>
  <si>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</si>
  <si>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</si>
  <si>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</si>
  <si>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</si>
  <si>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</si>
  <si>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</si>
  <si>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</si>
  <si>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</si>
  <si>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</si>
  <si>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</si>
  <si>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</si>
  <si>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</si>
  <si>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</si>
  <si>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</si>
  <si>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</si>
  <si>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</si>
  <si>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</si>
  <si>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</si>
  <si>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</si>
  <si>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</si>
  <si>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</si>
  <si>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</si>
  <si>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</si>
  <si>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</si>
  <si>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</si>
  <si>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</si>
  <si>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</si>
  <si>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</si>
  <si>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</si>
  <si>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</si>
  <si>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</si>
  <si>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</si>
  <si>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</si>
  <si>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</si>
  <si>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</si>
  <si>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</si>
  <si>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</si>
  <si>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</si>
  <si>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</si>
  <si>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</si>
  <si>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</si>
  <si>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</si>
  <si>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</si>
  <si>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</si>
  <si>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</si>
  <si>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</si>
  <si>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</si>
  <si>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</si>
  <si>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</si>
  <si>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</si>
  <si>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</si>
  <si>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</si>
  <si>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</si>
  <si>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</si>
  <si>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</si>
  <si>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</si>
  <si>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</si>
  <si>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</si>
  <si>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</si>
  <si>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</si>
  <si>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</si>
  <si>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</si>
  <si>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</si>
  <si>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</si>
  <si>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</si>
  <si>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</si>
  <si>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</si>
  <si>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</si>
  <si>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</si>
  <si>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</si>
  <si>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</si>
  <si>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</si>
  <si>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</si>
  <si>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</si>
  <si>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</si>
  <si>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</si>
  <si>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</si>
  <si>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</si>
  <si>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</si>
  <si>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</si>
  <si>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</si>
  <si>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</si>
  <si>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</si>
  <si>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</si>
  <si>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</si>
  <si>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</si>
  <si>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</si>
  <si>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</si>
  <si>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</si>
  <si>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</si>
  <si>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</si>
  <si>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</si>
  <si>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</si>
  <si>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</si>
  <si>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</si>
  <si>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</si>
  <si>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</si>
  <si>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</si>
  <si>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</si>
  <si>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</si>
  <si>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</si>
  <si>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</si>
  <si>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</si>
  <si>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</si>
  <si>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</si>
  <si>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</si>
  <si>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</si>
  <si>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</si>
  <si>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</si>
  <si>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</si>
  <si>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</si>
  <si>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</si>
  <si>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</si>
  <si>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</si>
  <si>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</si>
  <si>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</si>
  <si>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</si>
  <si>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</si>
  <si>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</si>
  <si>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</si>
  <si>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</si>
  <si>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</si>
  <si>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</si>
  <si>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</si>
  <si>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</si>
  <si>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</si>
  <si>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</si>
  <si>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</si>
  <si>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</si>
  <si>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</si>
  <si>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</si>
  <si>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</si>
  <si>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</si>
  <si>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</si>
  <si>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</si>
  <si>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</si>
  <si>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</si>
  <si>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</si>
  <si>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</si>
  <si>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</si>
  <si>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</si>
  <si>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</si>
  <si>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</si>
  <si>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</si>
  <si>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</si>
  <si>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</si>
  <si>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</si>
  <si>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</si>
  <si>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</si>
  <si>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</si>
  <si>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</si>
  <si>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</si>
  <si>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</si>
  <si>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</si>
  <si>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</si>
  <si>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</si>
  <si>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</si>
  <si>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</si>
  <si>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</si>
  <si>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</si>
  <si>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</si>
  <si>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</si>
  <si>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</si>
  <si>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</si>
  <si>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</si>
  <si>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</si>
  <si>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</si>
  <si>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</si>
  <si>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</si>
  <si>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</si>
  <si>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</si>
  <si>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</si>
  <si>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</si>
  <si>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</si>
  <si>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</si>
  <si>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</si>
  <si>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</si>
  <si>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</si>
  <si>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</si>
  <si>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</si>
  <si>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</si>
  <si>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</si>
  <si>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</si>
  <si>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</si>
  <si>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</si>
  <si>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</si>
  <si>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</si>
  <si>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</si>
  <si>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</si>
  <si>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</si>
  <si>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</si>
  <si>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</si>
  <si>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</si>
  <si>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</si>
  <si>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</si>
  <si>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</si>
  <si>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</si>
  <si>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</si>
  <si>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</si>
  <si>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</si>
  <si>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</si>
  <si>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</si>
  <si>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</si>
  <si>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</si>
  <si>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</si>
  <si>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</si>
  <si>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</si>
  <si>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</si>
  <si>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</si>
  <si>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</si>
  <si>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</si>
  <si>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</si>
  <si>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</si>
  <si>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</si>
  <si>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</si>
  <si>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</si>
  <si>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</si>
  <si>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</si>
  <si>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</si>
  <si>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</si>
  <si>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</si>
  <si>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</si>
  <si>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</si>
  <si>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</si>
  <si>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</si>
  <si>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</si>
  <si>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</si>
  <si>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</si>
  <si>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</si>
  <si>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</si>
  <si>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</si>
  <si>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</si>
  <si>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</si>
  <si>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</si>
  <si>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</si>
  <si>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</si>
  <si>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</si>
  <si>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</si>
  <si>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</si>
  <si>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</si>
  <si>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</si>
  <si>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</si>
  <si>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</si>
  <si>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</si>
  <si>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</si>
  <si>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</si>
  <si>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</si>
  <si>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</si>
  <si>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</si>
  <si>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</si>
  <si>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</si>
  <si>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</si>
  <si>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</si>
  <si>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</si>
  <si>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</si>
  <si>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</si>
  <si>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</si>
  <si>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</si>
  <si>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</si>
  <si>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</si>
  <si>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</si>
  <si>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</si>
  <si>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</si>
  <si>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</si>
  <si>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</si>
  <si>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</si>
  <si>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</si>
  <si>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</si>
  <si>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</si>
  <si>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</si>
  <si>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</si>
  <si>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</si>
  <si>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</si>
  <si>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</si>
  <si>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</si>
  <si>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</si>
  <si>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</si>
  <si>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</si>
  <si>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</si>
  <si>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</si>
  <si>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</si>
  <si>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</si>
  <si>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</si>
  <si>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</si>
  <si>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</si>
  <si>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</si>
  <si>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</si>
  <si>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</si>
  <si>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</si>
  <si>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</si>
  <si>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</si>
  <si>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</si>
  <si>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</si>
  <si>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</si>
  <si>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</si>
  <si>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</si>
  <si>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</si>
  <si>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</si>
  <si>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</si>
  <si>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</si>
  <si>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</si>
  <si>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</si>
  <si>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</si>
  <si>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</si>
  <si>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</si>
  <si>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</si>
  <si>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</si>
  <si>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</si>
  <si>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</si>
  <si>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</si>
  <si>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</si>
  <si>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</si>
  <si>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</si>
  <si>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</si>
  <si>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</si>
  <si>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</si>
  <si>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</si>
  <si>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</si>
  <si>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</si>
  <si>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</si>
  <si>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</si>
  <si>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</si>
  <si>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</si>
  <si>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</si>
  <si>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</si>
  <si>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</si>
  <si>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</si>
  <si>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</si>
  <si>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</si>
  <si>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</si>
  <si>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</si>
  <si>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</si>
  <si>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</si>
  <si>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</si>
  <si>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</si>
  <si>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</si>
  <si>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</si>
  <si>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</si>
  <si>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</si>
  <si>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</si>
  <si>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</si>
  <si>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</si>
  <si>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</si>
  <si>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</si>
  <si>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</si>
  <si>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</si>
  <si>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</si>
  <si>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</si>
  <si>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</si>
  <si>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</si>
  <si>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</si>
  <si>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</si>
  <si>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</si>
  <si>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</si>
  <si>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</si>
  <si>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</si>
  <si>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</si>
  <si>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</si>
  <si>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</si>
  <si>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</si>
  <si>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</si>
  <si>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</si>
  <si>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</si>
  <si>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</si>
  <si>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</si>
  <si>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</si>
  <si>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</si>
  <si>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</si>
  <si>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</si>
  <si>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</si>
  <si>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</si>
  <si>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</si>
  <si>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</si>
  <si>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</si>
  <si>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</si>
  <si>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</si>
  <si>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</si>
  <si>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</si>
  <si>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</si>
  <si>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</si>
  <si>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</si>
  <si>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</si>
  <si>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</si>
  <si>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</si>
  <si>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</si>
  <si>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</si>
  <si>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</si>
  <si>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</si>
  <si>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</si>
  <si>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</si>
  <si>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</si>
  <si>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</si>
  <si>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</si>
  <si>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</si>
  <si>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</si>
  <si>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</si>
  <si>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</si>
  <si>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</si>
  <si>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</si>
  <si>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</si>
  <si>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</si>
  <si>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</si>
  <si>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</si>
  <si>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</si>
  <si>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</si>
  <si>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</si>
  <si>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</si>
  <si>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</si>
  <si>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</si>
  <si>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</si>
  <si>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</si>
  <si>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</si>
  <si>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</si>
  <si>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</si>
  <si>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</si>
  <si>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</si>
  <si>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</si>
  <si>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</si>
  <si>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</si>
  <si>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</si>
  <si>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</si>
  <si>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</si>
  <si>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</si>
  <si>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</si>
  <si>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</si>
  <si>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</si>
  <si>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</si>
  <si>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</si>
  <si>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</si>
  <si>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</si>
  <si>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PAGO POR MEDIDOR DE AGUA </t>
  </si>
  <si>
    <t xml:space="preserve">AGUA </t>
  </si>
  <si>
    <t xml:space="preserve">LUIS QUITO FERRETERIA </t>
  </si>
  <si>
    <t xml:space="preserve">PAGO POR ESTIVAS </t>
  </si>
  <si>
    <t xml:space="preserve">MENSUAL OCTUBRE </t>
  </si>
  <si>
    <t xml:space="preserve">RELLENO MATERIAL 15 VOLQUETAS</t>
  </si>
  <si>
    <t xml:space="preserve">OTROS GASTOS </t>
  </si>
  <si>
    <t xml:space="preserve">TRABAJO 7 DIAS JAIME ABRIL MO</t>
  </si>
  <si>
    <t xml:space="preserve">UTILES DE OFICINA 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</si>
  <si>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</si>
  <si>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</si>
  <si>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</si>
  <si>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</si>
  <si>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</si>
  <si>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</si>
  <si>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</si>
  <si>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</si>
  <si>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</si>
  <si>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</si>
  <si>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</si>
  <si>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</si>
  <si>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</si>
  <si>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</si>
  <si>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</si>
  <si>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</si>
  <si>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</si>
  <si>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</si>
  <si>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</si>
  <si>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</si>
  <si>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</si>
  <si>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</si>
  <si>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</si>
  <si>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</si>
  <si>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</si>
  <si>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ADELANTO QUINCENA </t>
  </si>
  <si>
    <t xml:space="preserve">ADELANTO QUINCENA MABELL MECIAS  </t>
  </si>
  <si>
    <t xml:space="preserve">PAGO MENSUAL WILLIAM PERZ</t>
  </si>
  <si>
    <t xml:space="preserve">PAGO MENSUAL CRISTIAN ABRIL </t>
  </si>
  <si>
    <t xml:space="preserve">PAGMENSUAL JENNIFERLOPEZ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</si>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</sst>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52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C3D69B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953735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1185BF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185BF"/>
        <bgColor rgb="FF0070C0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0070C0"/>
        <bgColor rgb="FF1185BF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1225F"/>
        <bgColor rgb="FF222222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37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4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1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1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C3D69B"/>
      <rgbColor rgb="FFE6E0EC"/>
      <rgbColor rgb="FFFFFF00"/>
      <rgbColor rgb="FFE6B9B8"/>
      <rgbColor rgb="FF95B3D7"/>
      <rgbColor rgb="FFB9CDE5"/>
      <rgbColor rgb="FF00B050"/>
      <rgbColor rgb="FFF1F1F1"/>
      <rgbColor rgb="FF77933C"/>
      <rgbColor rgb="FFC0504D"/>
      <rgbColor rgb="FF1185BF"/>
      <rgbColor rgb="FFBFBFBF"/>
      <rgbColor rgb="FF808080"/>
      <rgbColor rgb="FF8EB4E3"/>
      <rgbColor rgb="FF953735"/>
      <rgbColor rgb="FFFFFFDD"/>
      <rgbColor rgb="FFDBEEF4"/>
      <rgbColor rgb="FFC4BD97"/>
      <rgbColor rgb="FFD99694"/>
      <rgbColor rgb="FF0070C0"/>
      <rgbColor rgb="FFC6D9F1"/>
      <rgbColor rgb="FFF2F2F2"/>
      <rgbColor rgb="FFCCC1DA"/>
      <rgbColor rgb="FFFCD5B5"/>
      <rgbColor rgb="FFB7DEE8"/>
      <rgbColor rgb="FF948A54"/>
      <rgbColor rgb="FFDDD9C3"/>
      <rgbColor rgb="FF215968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92D050"/>
      <rgbColor rgb="FFFFC000"/>
      <rgbColor rgb="FFE46C0A"/>
      <rgbColor rgb="FFFF6600"/>
      <rgbColor rgb="FF604A7B"/>
      <rgbColor rgb="FF7F7F7F"/>
      <rgbColor rgb="FF01225F"/>
      <rgbColor rgb="FF31859C"/>
      <rgbColor rgb="FF595959"/>
      <rgbColor rgb="FF4F6228"/>
      <rgbColor rgb="FF984807"/>
      <rgbColor rgb="FF7030A0"/>
      <rgbColor rgb="FF376092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externalLink" Target="externalLinks/externalLink1.xml"/><Relationship Id="rId3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A290" colorId="64" zoomScale="100" zoomScaleNormal="100" zoomScalePageLayoutView="100" workbookViewId="0">
      <selection pane="topLeft" activeCell="B306" activeCellId="0" sqref="B30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2"/>
    <col collapsed="false" customWidth="true" hidden="false" outlineLevel="0" max="15" min="15" style="0" width="10.42"/>
    <col collapsed="false" customWidth="true" hidden="false" outlineLevel="0" max="20" min="20" style="0" width="6.86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J113" colorId="64" zoomScale="115" zoomScaleNormal="115" zoomScalePageLayoutView="100" workbookViewId="0">
      <selection pane="topLeft" activeCell="L125" activeCellId="0" sqref="L12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49" t="s">
        <v>0</v>
      </c>
      <c r="D1" s="149"/>
      <c r="E1" s="149"/>
      <c r="N1" s="149" t="s">
        <v>1</v>
      </c>
      <c r="O1" s="149"/>
      <c r="P1" s="149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403</v>
      </c>
      <c r="G2" s="5" t="s">
        <v>8</v>
      </c>
      <c r="H2" s="5"/>
      <c r="I2" s="5" t="s">
        <v>330</v>
      </c>
      <c r="J2" s="5" t="s">
        <v>476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403</v>
      </c>
      <c r="R2" s="5" t="s">
        <v>8</v>
      </c>
      <c r="S2" s="5"/>
      <c r="T2" s="5"/>
      <c r="U2" s="5" t="s">
        <v>476</v>
      </c>
    </row>
    <row r="3" customFormat="false" ht="15" hidden="false" customHeight="false" outlineLevel="0" collapsed="false">
      <c r="A3" s="8" t="n">
        <v>45264</v>
      </c>
      <c r="B3" s="9" t="s">
        <v>574</v>
      </c>
      <c r="C3" s="9" t="s">
        <v>46</v>
      </c>
      <c r="D3" s="9" t="s">
        <v>575</v>
      </c>
      <c r="E3" s="9" t="s">
        <v>552</v>
      </c>
      <c r="F3" s="9" t="n">
        <v>62883</v>
      </c>
      <c r="G3" s="9" t="n">
        <v>120</v>
      </c>
      <c r="H3" s="9"/>
      <c r="I3" s="272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576</v>
      </c>
      <c r="C4" s="9" t="s">
        <v>32</v>
      </c>
      <c r="D4" s="9" t="s">
        <v>575</v>
      </c>
      <c r="E4" s="9" t="s">
        <v>552</v>
      </c>
      <c r="F4" s="9" t="n">
        <v>45694</v>
      </c>
      <c r="G4" s="9" t="n">
        <v>140</v>
      </c>
      <c r="H4" s="9"/>
      <c r="I4" s="272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576</v>
      </c>
      <c r="C5" s="9" t="s">
        <v>32</v>
      </c>
      <c r="D5" s="9" t="s">
        <v>575</v>
      </c>
      <c r="E5" s="9" t="s">
        <v>552</v>
      </c>
      <c r="F5" s="9" t="n">
        <v>63029</v>
      </c>
      <c r="G5" s="9" t="n">
        <v>120</v>
      </c>
      <c r="H5" s="9"/>
      <c r="I5" s="272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575</v>
      </c>
      <c r="E6" s="9" t="s">
        <v>552</v>
      </c>
      <c r="F6" s="9" t="n">
        <v>63118</v>
      </c>
      <c r="G6" s="9" t="n">
        <v>120</v>
      </c>
      <c r="H6" s="9"/>
      <c r="I6" s="273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574</v>
      </c>
      <c r="C7" s="9" t="s">
        <v>40</v>
      </c>
      <c r="D7" s="9" t="s">
        <v>575</v>
      </c>
      <c r="E7" s="9" t="s">
        <v>552</v>
      </c>
      <c r="F7" s="9" t="n">
        <v>63245</v>
      </c>
      <c r="G7" s="9" t="n">
        <v>120</v>
      </c>
      <c r="H7" s="9"/>
      <c r="I7" s="273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32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32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74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74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59" t="s">
        <v>65</v>
      </c>
      <c r="G17" s="159"/>
      <c r="H17" s="159"/>
      <c r="I17" s="159"/>
      <c r="J17" s="131" t="n">
        <f aca="false">G16-J15</f>
        <v>48.8</v>
      </c>
      <c r="L17" s="8"/>
      <c r="M17" s="9"/>
      <c r="N17" s="9"/>
      <c r="O17" s="9"/>
      <c r="P17" s="9"/>
      <c r="Q17" s="159" t="s">
        <v>65</v>
      </c>
      <c r="R17" s="159"/>
      <c r="S17" s="159"/>
      <c r="T17" s="159"/>
      <c r="U17" s="131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49" t="s">
        <v>66</v>
      </c>
      <c r="D24" s="149"/>
      <c r="E24" s="149"/>
      <c r="N24" s="149" t="s">
        <v>67</v>
      </c>
      <c r="O24" s="149"/>
      <c r="P24" s="149"/>
    </row>
    <row r="25" customFormat="false" ht="15" hidden="false" customHeight="false" outlineLevel="0" collapsed="false">
      <c r="A25" s="5" t="s">
        <v>302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403</v>
      </c>
      <c r="G25" s="5" t="s">
        <v>8</v>
      </c>
      <c r="H25" s="5"/>
      <c r="I25" s="5" t="s">
        <v>11</v>
      </c>
      <c r="J25" s="5" t="s">
        <v>476</v>
      </c>
      <c r="L25" s="5" t="s">
        <v>302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403</v>
      </c>
      <c r="R25" s="5" t="s">
        <v>8</v>
      </c>
      <c r="S25" s="5"/>
      <c r="T25" s="5" t="s">
        <v>494</v>
      </c>
      <c r="U25" s="5" t="s">
        <v>476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577</v>
      </c>
      <c r="E26" s="9" t="s">
        <v>328</v>
      </c>
      <c r="F26" s="9" t="n">
        <v>63900</v>
      </c>
      <c r="G26" s="9" t="n">
        <v>120</v>
      </c>
      <c r="H26" s="9"/>
      <c r="I26" s="274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577</v>
      </c>
      <c r="P26" s="9" t="s">
        <v>578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302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403</v>
      </c>
      <c r="AC26" s="5" t="s">
        <v>8</v>
      </c>
      <c r="AD26" s="5"/>
      <c r="AE26" s="5" t="s">
        <v>494</v>
      </c>
      <c r="AF26" s="5" t="s">
        <v>476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577</v>
      </c>
      <c r="P27" s="9" t="s">
        <v>578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577</v>
      </c>
      <c r="AA27" s="9" t="s">
        <v>578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579</v>
      </c>
      <c r="N28" s="9" t="s">
        <v>580</v>
      </c>
      <c r="O28" s="9" t="s">
        <v>577</v>
      </c>
      <c r="P28" s="9" t="s">
        <v>578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579</v>
      </c>
      <c r="Y28" s="9" t="s">
        <v>580</v>
      </c>
      <c r="Z28" s="9" t="s">
        <v>577</v>
      </c>
      <c r="AA28" s="9" t="s">
        <v>578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32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32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74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74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59" t="s">
        <v>65</v>
      </c>
      <c r="G40" s="159"/>
      <c r="H40" s="159"/>
      <c r="I40" s="159"/>
      <c r="J40" s="131" t="n">
        <f aca="false">G39-J38</f>
        <v>8.8</v>
      </c>
      <c r="L40" s="8"/>
      <c r="M40" s="9"/>
      <c r="N40" s="9"/>
      <c r="O40" s="9"/>
      <c r="P40" s="9"/>
      <c r="Q40" s="159" t="s">
        <v>65</v>
      </c>
      <c r="R40" s="159"/>
      <c r="S40" s="159"/>
      <c r="T40" s="159"/>
      <c r="U40" s="131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49" t="s">
        <v>191</v>
      </c>
      <c r="D48" s="149"/>
      <c r="E48" s="149"/>
      <c r="N48" s="149" t="s">
        <v>98</v>
      </c>
      <c r="O48" s="149"/>
      <c r="P48" s="149"/>
    </row>
    <row r="49" customFormat="false" ht="15" hidden="false" customHeight="false" outlineLevel="0" collapsed="false">
      <c r="A49" s="5" t="s">
        <v>302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403</v>
      </c>
      <c r="G49" s="5" t="s">
        <v>8</v>
      </c>
      <c r="H49" s="5"/>
      <c r="I49" s="5" t="s">
        <v>438</v>
      </c>
      <c r="J49" s="5" t="s">
        <v>476</v>
      </c>
      <c r="L49" s="5" t="s">
        <v>302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403</v>
      </c>
      <c r="R49" s="5" t="s">
        <v>8</v>
      </c>
      <c r="S49" s="5"/>
      <c r="T49" s="5"/>
      <c r="U49" s="5" t="s">
        <v>476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577</v>
      </c>
      <c r="E50" s="9" t="s">
        <v>328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577</v>
      </c>
      <c r="E51" s="9" t="s">
        <v>328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577</v>
      </c>
      <c r="E52" s="9" t="s">
        <v>328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577</v>
      </c>
      <c r="E53" s="9" t="s">
        <v>328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32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32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74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74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59" t="s">
        <v>65</v>
      </c>
      <c r="G64" s="159"/>
      <c r="H64" s="159"/>
      <c r="I64" s="159"/>
      <c r="J64" s="131" t="n">
        <f aca="false">G63-J62</f>
        <v>35</v>
      </c>
      <c r="L64" s="8"/>
      <c r="M64" s="9"/>
      <c r="N64" s="9"/>
      <c r="O64" s="9"/>
      <c r="P64" s="9"/>
      <c r="Q64" s="159" t="s">
        <v>65</v>
      </c>
      <c r="R64" s="159"/>
      <c r="S64" s="159"/>
      <c r="T64" s="159"/>
      <c r="U64" s="131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49" t="s">
        <v>120</v>
      </c>
      <c r="D71" s="149"/>
      <c r="E71" s="149"/>
      <c r="N71" s="149" t="s">
        <v>121</v>
      </c>
      <c r="O71" s="149"/>
      <c r="P71" s="149"/>
    </row>
    <row r="72" customFormat="false" ht="15" hidden="false" customHeight="false" outlineLevel="0" collapsed="false">
      <c r="A72" s="5" t="s">
        <v>302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403</v>
      </c>
      <c r="G72" s="5" t="s">
        <v>8</v>
      </c>
      <c r="H72" s="5"/>
      <c r="I72" s="5" t="s">
        <v>393</v>
      </c>
      <c r="J72" s="5" t="s">
        <v>476</v>
      </c>
      <c r="L72" s="5" t="s">
        <v>302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403</v>
      </c>
      <c r="R72" s="5" t="s">
        <v>8</v>
      </c>
      <c r="S72" s="5"/>
      <c r="T72" s="5"/>
      <c r="U72" s="5" t="s">
        <v>476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577</v>
      </c>
      <c r="E73" s="9" t="s">
        <v>328</v>
      </c>
      <c r="F73" s="9" t="n">
        <v>65351</v>
      </c>
      <c r="G73" s="27" t="n">
        <v>120</v>
      </c>
      <c r="H73" s="9"/>
      <c r="I73" s="275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577</v>
      </c>
      <c r="E74" s="9" t="s">
        <v>328</v>
      </c>
      <c r="F74" s="9" t="n">
        <v>65448</v>
      </c>
      <c r="G74" s="27" t="n">
        <v>120</v>
      </c>
      <c r="H74" s="9"/>
      <c r="I74" s="275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32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32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74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74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59" t="s">
        <v>65</v>
      </c>
      <c r="G87" s="159"/>
      <c r="H87" s="159"/>
      <c r="I87" s="159"/>
      <c r="J87" s="131" t="n">
        <f aca="false">G86-J85</f>
        <v>17.6</v>
      </c>
      <c r="L87" s="8"/>
      <c r="M87" s="9"/>
      <c r="N87" s="9"/>
      <c r="O87" s="9"/>
      <c r="P87" s="9"/>
      <c r="Q87" s="159" t="s">
        <v>65</v>
      </c>
      <c r="R87" s="159"/>
      <c r="S87" s="159"/>
      <c r="T87" s="159"/>
      <c r="U87" s="131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49" t="s">
        <v>141</v>
      </c>
      <c r="D95" s="149"/>
      <c r="E95" s="149"/>
      <c r="N95" s="149" t="s">
        <v>244</v>
      </c>
      <c r="O95" s="149"/>
      <c r="P95" s="149"/>
    </row>
    <row r="96" customFormat="false" ht="15" hidden="false" customHeight="false" outlineLevel="0" collapsed="false">
      <c r="A96" s="5" t="s">
        <v>302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403</v>
      </c>
      <c r="G96" s="5" t="s">
        <v>8</v>
      </c>
      <c r="H96" s="5"/>
      <c r="I96" s="5"/>
      <c r="J96" s="5" t="s">
        <v>476</v>
      </c>
      <c r="L96" s="5" t="s">
        <v>302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403</v>
      </c>
      <c r="R96" s="5" t="s">
        <v>8</v>
      </c>
      <c r="S96" s="5"/>
      <c r="T96" s="5"/>
      <c r="U96" s="5" t="s">
        <v>476</v>
      </c>
    </row>
    <row r="97" customFormat="false" ht="15" hidden="false" customHeight="false" outlineLevel="0" collapsed="false">
      <c r="A97" s="8" t="n">
        <v>45180</v>
      </c>
      <c r="B97" s="9" t="s">
        <v>581</v>
      </c>
      <c r="C97" s="9" t="s">
        <v>14</v>
      </c>
      <c r="D97" s="9" t="s">
        <v>582</v>
      </c>
      <c r="E97" s="9" t="s">
        <v>583</v>
      </c>
      <c r="F97" s="9" t="n">
        <v>47468</v>
      </c>
      <c r="G97" s="9" t="n">
        <v>140</v>
      </c>
      <c r="H97" s="9" t="n">
        <v>47468</v>
      </c>
      <c r="I97" s="233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32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32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74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74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59" t="s">
        <v>65</v>
      </c>
      <c r="G111" s="159"/>
      <c r="H111" s="159"/>
      <c r="I111" s="159"/>
      <c r="J111" s="131" t="n">
        <f aca="false">G110-J109</f>
        <v>8.59999999999999</v>
      </c>
      <c r="L111" s="8"/>
      <c r="M111" s="9"/>
      <c r="N111" s="9"/>
      <c r="O111" s="9"/>
      <c r="P111" s="9"/>
      <c r="Q111" s="159" t="s">
        <v>65</v>
      </c>
      <c r="R111" s="159"/>
      <c r="S111" s="159"/>
      <c r="T111" s="159"/>
      <c r="U111" s="131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49" t="s">
        <v>584</v>
      </c>
      <c r="D118" s="149"/>
      <c r="E118" s="149"/>
      <c r="N118" s="149" t="s">
        <v>276</v>
      </c>
      <c r="O118" s="149"/>
      <c r="P118" s="149"/>
    </row>
    <row r="119" customFormat="false" ht="15" hidden="false" customHeight="false" outlineLevel="0" collapsed="false">
      <c r="A119" s="5" t="s">
        <v>302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403</v>
      </c>
      <c r="G119" s="5" t="s">
        <v>8</v>
      </c>
      <c r="H119" s="5"/>
      <c r="I119" s="5"/>
      <c r="J119" s="5" t="s">
        <v>476</v>
      </c>
      <c r="L119" s="5" t="s">
        <v>302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403</v>
      </c>
      <c r="R119" s="5" t="s">
        <v>8</v>
      </c>
      <c r="S119" s="5"/>
      <c r="T119" s="5"/>
      <c r="U119" s="5" t="s">
        <v>476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585</v>
      </c>
      <c r="F120" s="9" t="n">
        <v>66872</v>
      </c>
      <c r="G120" s="9" t="n">
        <v>120</v>
      </c>
      <c r="H120" s="9"/>
      <c r="I120" s="276" t="n">
        <v>765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575</v>
      </c>
      <c r="P120" s="9" t="s">
        <v>585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586</v>
      </c>
      <c r="C121" s="9" t="s">
        <v>37</v>
      </c>
      <c r="D121" s="9" t="s">
        <v>203</v>
      </c>
      <c r="E121" s="9" t="s">
        <v>585</v>
      </c>
      <c r="F121" s="9" t="n">
        <v>66878</v>
      </c>
      <c r="G121" s="9" t="n">
        <v>120</v>
      </c>
      <c r="H121" s="9"/>
      <c r="I121" s="276" t="n">
        <v>765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575</v>
      </c>
      <c r="P121" s="9" t="s">
        <v>585</v>
      </c>
      <c r="Q121" s="9" t="n">
        <v>67350</v>
      </c>
      <c r="R121" s="9" t="n">
        <v>120</v>
      </c>
      <c r="S121" s="9"/>
      <c r="T121" s="101"/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587</v>
      </c>
      <c r="F122" s="9" t="n">
        <v>47905</v>
      </c>
      <c r="G122" s="9" t="n">
        <v>120</v>
      </c>
      <c r="H122" s="9"/>
      <c r="I122" s="276" t="n">
        <v>765</v>
      </c>
      <c r="J122" s="9" t="n">
        <v>110</v>
      </c>
      <c r="L122" s="8" t="n">
        <v>45274</v>
      </c>
      <c r="M122" s="9" t="s">
        <v>588</v>
      </c>
      <c r="N122" s="9" t="s">
        <v>18</v>
      </c>
      <c r="O122" s="9" t="s">
        <v>575</v>
      </c>
      <c r="P122" s="9" t="s">
        <v>585</v>
      </c>
      <c r="Q122" s="9" t="n">
        <v>67379</v>
      </c>
      <c r="R122" s="9" t="n">
        <v>120</v>
      </c>
      <c r="S122" s="9"/>
      <c r="T122" s="101"/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585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322</v>
      </c>
      <c r="N123" s="9" t="s">
        <v>55</v>
      </c>
      <c r="O123" s="9" t="s">
        <v>575</v>
      </c>
      <c r="P123" s="9" t="s">
        <v>585</v>
      </c>
      <c r="Q123" s="9" t="n">
        <v>67376</v>
      </c>
      <c r="R123" s="9" t="n">
        <v>120</v>
      </c>
      <c r="S123" s="9"/>
      <c r="T123" s="101"/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585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322</v>
      </c>
      <c r="N124" s="9" t="s">
        <v>55</v>
      </c>
      <c r="O124" s="9" t="s">
        <v>575</v>
      </c>
      <c r="P124" s="9" t="s">
        <v>585</v>
      </c>
      <c r="Q124" s="9" t="n">
        <v>67456</v>
      </c>
      <c r="R124" s="9" t="n">
        <v>120</v>
      </c>
      <c r="S124" s="9"/>
      <c r="T124" s="101"/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589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/>
      <c r="M125" s="9"/>
      <c r="N125" s="9"/>
      <c r="O125" s="9"/>
      <c r="P125" s="9"/>
      <c r="Q125" s="9"/>
      <c r="R125" s="9"/>
      <c r="S125" s="9"/>
      <c r="T125" s="101"/>
      <c r="U125" s="9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/>
      <c r="M126" s="9"/>
      <c r="N126" s="9"/>
      <c r="O126" s="9"/>
      <c r="P126" s="9"/>
      <c r="Q126" s="9"/>
      <c r="R126" s="9"/>
      <c r="S126" s="9"/>
      <c r="T126" s="101"/>
      <c r="U126" s="9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32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600</v>
      </c>
      <c r="S132" s="26"/>
      <c r="T132" s="232"/>
      <c r="U132" s="26" t="n">
        <f aca="false">SUM(U120:U131)</f>
        <v>550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74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594</v>
      </c>
      <c r="S133" s="25"/>
      <c r="T133" s="274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59" t="s">
        <v>65</v>
      </c>
      <c r="G134" s="159"/>
      <c r="H134" s="159"/>
      <c r="I134" s="159"/>
      <c r="J134" s="131" t="n">
        <f aca="false">G133-J132</f>
        <v>52.8</v>
      </c>
      <c r="L134" s="8"/>
      <c r="M134" s="9"/>
      <c r="N134" s="9"/>
      <c r="O134" s="9"/>
      <c r="P134" s="9"/>
      <c r="Q134" s="159" t="s">
        <v>65</v>
      </c>
      <c r="R134" s="159"/>
      <c r="S134" s="159"/>
      <c r="T134" s="159"/>
      <c r="U134" s="131" t="n">
        <f aca="false">R133-U132</f>
        <v>44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6"/>
  <sheetViews>
    <sheetView showFormulas="false" showGridLines="true" showRowColHeaders="true" showZeros="true" rightToLeft="false" tabSelected="false" showOutlineSymbols="true" defaultGridColor="true" view="normal" topLeftCell="G112" colorId="64" zoomScale="100" zoomScaleNormal="100" zoomScalePageLayoutView="100" workbookViewId="0">
      <selection pane="topLeft" activeCell="Q129" activeCellId="0" sqref="Q129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590</v>
      </c>
      <c r="I3" s="5" t="s">
        <v>591</v>
      </c>
      <c r="J3" s="56" t="s">
        <v>151</v>
      </c>
      <c r="L3" s="5" t="s">
        <v>302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590</v>
      </c>
      <c r="T3" s="5" t="s">
        <v>591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592</v>
      </c>
      <c r="P4" s="9" t="s">
        <v>593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423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423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9" t="s">
        <v>65</v>
      </c>
      <c r="G19" s="159"/>
      <c r="H19" s="159"/>
      <c r="I19" s="242" t="n">
        <f aca="false">G18-I17</f>
        <v>0</v>
      </c>
      <c r="L19" s="9"/>
      <c r="M19" s="9"/>
      <c r="N19" s="9"/>
      <c r="O19" s="9"/>
      <c r="P19" s="9"/>
      <c r="Q19" s="159" t="s">
        <v>65</v>
      </c>
      <c r="R19" s="159"/>
      <c r="S19" s="159"/>
      <c r="T19" s="242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590</v>
      </c>
      <c r="I25" s="5" t="s">
        <v>591</v>
      </c>
      <c r="J25" s="56" t="s">
        <v>151</v>
      </c>
      <c r="K25" s="56" t="s">
        <v>414</v>
      </c>
      <c r="L25" s="5" t="s">
        <v>302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590</v>
      </c>
      <c r="T25" s="5" t="s">
        <v>591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452</v>
      </c>
      <c r="E26" s="9" t="s">
        <v>593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423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423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9" t="s">
        <v>65</v>
      </c>
      <c r="G41" s="159"/>
      <c r="H41" s="159"/>
      <c r="I41" s="242" t="n">
        <f aca="false">I40-J39</f>
        <v>15.5</v>
      </c>
      <c r="L41" s="9"/>
      <c r="M41" s="9"/>
      <c r="N41" s="9"/>
      <c r="O41" s="9"/>
      <c r="P41" s="9"/>
      <c r="Q41" s="159" t="s">
        <v>65</v>
      </c>
      <c r="R41" s="159"/>
      <c r="S41" s="159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302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590</v>
      </c>
      <c r="I47" s="5" t="s">
        <v>438</v>
      </c>
      <c r="J47" s="56" t="s">
        <v>151</v>
      </c>
      <c r="L47" s="5" t="s">
        <v>302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590</v>
      </c>
      <c r="T47" s="5" t="s">
        <v>591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328</v>
      </c>
      <c r="E48" s="9" t="s">
        <v>328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423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423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9" t="s">
        <v>65</v>
      </c>
      <c r="G63" s="159"/>
      <c r="H63" s="159"/>
      <c r="I63" s="242" t="n">
        <f aca="false">G62-J61</f>
        <v>8.59999999999999</v>
      </c>
      <c r="L63" s="9"/>
      <c r="M63" s="9"/>
      <c r="N63" s="9"/>
      <c r="O63" s="9"/>
      <c r="P63" s="9"/>
      <c r="Q63" s="159" t="s">
        <v>65</v>
      </c>
      <c r="R63" s="159"/>
      <c r="S63" s="159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302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590</v>
      </c>
      <c r="I71" s="5" t="s">
        <v>591</v>
      </c>
      <c r="J71" s="56" t="s">
        <v>151</v>
      </c>
      <c r="L71" s="5" t="s">
        <v>302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590</v>
      </c>
      <c r="T71" s="5" t="s">
        <v>591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594</v>
      </c>
      <c r="P72" s="9" t="s">
        <v>38</v>
      </c>
      <c r="Q72" s="9" t="s">
        <v>595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594</v>
      </c>
      <c r="P73" s="9" t="s">
        <v>38</v>
      </c>
      <c r="Q73" s="9" t="s">
        <v>596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423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423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9" t="s">
        <v>65</v>
      </c>
      <c r="G87" s="159"/>
      <c r="H87" s="159"/>
      <c r="I87" s="242" t="n">
        <f aca="false">G86-I85</f>
        <v>0</v>
      </c>
      <c r="L87" s="9"/>
      <c r="M87" s="9"/>
      <c r="N87" s="9"/>
      <c r="O87" s="9"/>
      <c r="P87" s="9"/>
      <c r="Q87" s="159" t="s">
        <v>65</v>
      </c>
      <c r="R87" s="159"/>
      <c r="S87" s="159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302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590</v>
      </c>
      <c r="I94" s="5" t="s">
        <v>11</v>
      </c>
      <c r="J94" s="56" t="s">
        <v>151</v>
      </c>
      <c r="L94" s="5" t="s">
        <v>302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590</v>
      </c>
      <c r="T94" s="5" t="s">
        <v>591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597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322</v>
      </c>
      <c r="N95" s="9" t="s">
        <v>55</v>
      </c>
      <c r="O95" s="9" t="s">
        <v>598</v>
      </c>
      <c r="P95" s="9" t="s">
        <v>529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597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598</v>
      </c>
      <c r="P96" s="9" t="s">
        <v>529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598</v>
      </c>
      <c r="P97" s="9" t="s">
        <v>529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389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599</v>
      </c>
      <c r="N99" s="9" t="s">
        <v>14</v>
      </c>
      <c r="O99" s="9" t="s">
        <v>598</v>
      </c>
      <c r="P99" s="9" t="s">
        <v>600</v>
      </c>
      <c r="Q99" s="9" t="n">
        <v>30488</v>
      </c>
      <c r="R99" s="11" t="n">
        <v>315</v>
      </c>
      <c r="S99" s="11"/>
      <c r="T99" s="11"/>
      <c r="U99" s="11" t="n">
        <v>280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322</v>
      </c>
      <c r="N100" s="9" t="s">
        <v>55</v>
      </c>
      <c r="O100" s="9" t="s">
        <v>598</v>
      </c>
      <c r="P100" s="9" t="s">
        <v>600</v>
      </c>
      <c r="Q100" s="9" t="n">
        <v>30487</v>
      </c>
      <c r="R100" s="11" t="n">
        <v>315</v>
      </c>
      <c r="S100" s="11"/>
      <c r="T100" s="11"/>
      <c r="U100" s="11" t="n">
        <v>280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598</v>
      </c>
      <c r="P101" s="9" t="s">
        <v>600</v>
      </c>
      <c r="Q101" s="9" t="n">
        <v>30493</v>
      </c>
      <c r="R101" s="11" t="n">
        <v>315</v>
      </c>
      <c r="S101" s="11"/>
      <c r="T101" s="11"/>
      <c r="U101" s="11" t="n">
        <v>280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599</v>
      </c>
      <c r="N102" s="9" t="s">
        <v>14</v>
      </c>
      <c r="O102" s="9" t="s">
        <v>598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281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598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281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389</v>
      </c>
      <c r="P104" s="9" t="s">
        <v>601</v>
      </c>
      <c r="Q104" s="9" t="n">
        <v>53827</v>
      </c>
      <c r="R104" s="11" t="n">
        <v>162</v>
      </c>
      <c r="S104" s="9"/>
      <c r="T104" s="9"/>
      <c r="U104" s="11" t="n">
        <v>140</v>
      </c>
      <c r="V104" s="282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598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281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598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281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602</v>
      </c>
      <c r="P107" s="9" t="s">
        <v>603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423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423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9" t="s">
        <v>65</v>
      </c>
      <c r="G110" s="159"/>
      <c r="H110" s="159"/>
      <c r="I110" s="242" t="n">
        <f aca="false">G109-J108</f>
        <v>36.3</v>
      </c>
      <c r="L110" s="9"/>
      <c r="M110" s="9"/>
      <c r="N110" s="9"/>
      <c r="O110" s="9"/>
      <c r="P110" s="9"/>
      <c r="Q110" s="159" t="s">
        <v>65</v>
      </c>
      <c r="R110" s="159"/>
      <c r="S110" s="159"/>
      <c r="T110" s="242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302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590</v>
      </c>
      <c r="I117" s="5" t="s">
        <v>438</v>
      </c>
      <c r="J117" s="56" t="s">
        <v>151</v>
      </c>
      <c r="L117" s="5" t="s">
        <v>302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590</v>
      </c>
      <c r="T117" s="5" t="s">
        <v>591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597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597</v>
      </c>
      <c r="P118" s="9" t="s">
        <v>28</v>
      </c>
      <c r="Q118" s="9" t="n">
        <v>32413</v>
      </c>
      <c r="R118" s="11" t="n">
        <v>162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597</v>
      </c>
      <c r="E119" s="13" t="s">
        <v>604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597</v>
      </c>
      <c r="P119" s="9" t="s">
        <v>28</v>
      </c>
      <c r="Q119" s="9" t="n">
        <v>32782</v>
      </c>
      <c r="R119" s="11" t="n">
        <v>162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597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597</v>
      </c>
      <c r="P120" s="9" t="s">
        <v>28</v>
      </c>
      <c r="Q120" s="9" t="n">
        <v>32783</v>
      </c>
      <c r="R120" s="11" t="n">
        <v>162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597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597</v>
      </c>
      <c r="P121" s="9" t="s">
        <v>28</v>
      </c>
      <c r="Q121" s="9" t="n">
        <v>32813</v>
      </c>
      <c r="R121" s="11" t="n">
        <v>162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597</v>
      </c>
      <c r="E122" s="13" t="s">
        <v>605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597</v>
      </c>
      <c r="P122" s="9" t="s">
        <v>28</v>
      </c>
      <c r="Q122" s="9" t="n">
        <v>32816</v>
      </c>
      <c r="R122" s="11" t="n">
        <v>162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606</v>
      </c>
      <c r="C123" s="9" t="s">
        <v>607</v>
      </c>
      <c r="D123" s="9" t="s">
        <v>597</v>
      </c>
      <c r="E123" s="13" t="s">
        <v>608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609</v>
      </c>
      <c r="N123" s="9" t="s">
        <v>610</v>
      </c>
      <c r="O123" s="9" t="s">
        <v>597</v>
      </c>
      <c r="P123" s="9" t="s">
        <v>605</v>
      </c>
      <c r="Q123" s="9" t="n">
        <v>32839</v>
      </c>
      <c r="R123" s="11" t="n">
        <v>449.28</v>
      </c>
      <c r="S123" s="11"/>
      <c r="T123" s="11"/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597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597</v>
      </c>
      <c r="P124" s="9" t="s">
        <v>605</v>
      </c>
      <c r="Q124" s="9" t="n">
        <v>32889</v>
      </c>
      <c r="R124" s="11" t="n">
        <v>449.28</v>
      </c>
      <c r="S124" s="11"/>
      <c r="T124" s="11"/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597</v>
      </c>
      <c r="E125" s="13" t="s">
        <v>611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597</v>
      </c>
      <c r="P125" s="9" t="s">
        <v>28</v>
      </c>
      <c r="Q125" s="9" t="n">
        <v>32935</v>
      </c>
      <c r="R125" s="11" t="n">
        <v>162</v>
      </c>
      <c r="S125" s="11"/>
      <c r="T125" s="11"/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597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597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597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597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597</v>
      </c>
      <c r="E128" s="13" t="s">
        <v>28</v>
      </c>
      <c r="F128" s="13" t="n">
        <v>32291</v>
      </c>
      <c r="G128" s="57" t="n">
        <v>162</v>
      </c>
      <c r="H128" s="11"/>
      <c r="I128" s="11"/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597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597</v>
      </c>
      <c r="E129" s="9" t="s">
        <v>28</v>
      </c>
      <c r="F129" s="9" t="n">
        <v>32289</v>
      </c>
      <c r="G129" s="11" t="n">
        <v>162</v>
      </c>
      <c r="H129" s="11"/>
      <c r="I129" s="11"/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597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597</v>
      </c>
      <c r="E130" s="9" t="s">
        <v>604</v>
      </c>
      <c r="F130" s="9" t="n">
        <v>32327</v>
      </c>
      <c r="G130" s="11" t="n">
        <v>162</v>
      </c>
      <c r="H130" s="11"/>
      <c r="I130" s="11"/>
      <c r="J130" s="11" t="n">
        <v>140</v>
      </c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111" t="n">
        <v>45259</v>
      </c>
      <c r="B131" s="9" t="s">
        <v>612</v>
      </c>
      <c r="C131" s="9" t="s">
        <v>613</v>
      </c>
      <c r="D131" s="9" t="s">
        <v>597</v>
      </c>
      <c r="E131" s="9" t="s">
        <v>264</v>
      </c>
      <c r="F131" s="9" t="n">
        <v>32413</v>
      </c>
      <c r="G131" s="11" t="n">
        <v>594</v>
      </c>
      <c r="H131" s="11"/>
      <c r="I131" s="11"/>
      <c r="J131" s="11" t="n">
        <v>520</v>
      </c>
      <c r="L131" s="9"/>
      <c r="M131" s="9"/>
      <c r="N131" s="9"/>
      <c r="O131" s="9"/>
      <c r="P131" s="9"/>
      <c r="Q131" s="9"/>
      <c r="R131" s="11"/>
      <c r="S131" s="11"/>
      <c r="T131" s="11"/>
      <c r="U131" s="11"/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597</v>
      </c>
      <c r="E132" s="9" t="s">
        <v>264</v>
      </c>
      <c r="F132" s="9" t="n">
        <v>32459</v>
      </c>
      <c r="G132" s="11" t="n">
        <v>594</v>
      </c>
      <c r="H132" s="11"/>
      <c r="I132" s="11"/>
      <c r="J132" s="11" t="n">
        <v>520</v>
      </c>
      <c r="L132" s="9"/>
      <c r="M132" s="9"/>
      <c r="N132" s="9"/>
      <c r="O132" s="9"/>
      <c r="P132" s="9"/>
      <c r="Q132" s="9"/>
      <c r="R132" s="11"/>
      <c r="S132" s="11"/>
      <c r="T132" s="11"/>
      <c r="U132" s="11"/>
    </row>
    <row r="133" customFormat="false" ht="15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/>
      <c r="M133" s="9"/>
      <c r="N133" s="9"/>
      <c r="O133" s="9"/>
      <c r="P133" s="9"/>
      <c r="Q133" s="9"/>
      <c r="R133" s="11"/>
      <c r="S133" s="11"/>
      <c r="T133" s="11"/>
      <c r="U133" s="11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25" t="s">
        <v>61</v>
      </c>
      <c r="G134" s="26" t="n">
        <f aca="false">SUM(G118:G132)</f>
        <v>5767.26</v>
      </c>
      <c r="H134" s="26" t="n">
        <f aca="false">SUM(H118:H130)</f>
        <v>0</v>
      </c>
      <c r="I134" s="26" t="n">
        <f aca="false">SUM(I118:I130)</f>
        <v>7760</v>
      </c>
      <c r="J134" s="26" t="n">
        <f aca="false">SUM(J118:J132)</f>
        <v>4950</v>
      </c>
      <c r="L134" s="9"/>
      <c r="M134" s="9"/>
      <c r="N134" s="9"/>
      <c r="O134" s="9"/>
      <c r="P134" s="9"/>
      <c r="Q134" s="25" t="s">
        <v>61</v>
      </c>
      <c r="R134" s="26" t="n">
        <f aca="false">SUM(R118:R130)</f>
        <v>2518.56</v>
      </c>
      <c r="S134" s="26" t="n">
        <f aca="false">SUM(S118:S130)</f>
        <v>0</v>
      </c>
      <c r="T134" s="26" t="n">
        <f aca="false">SUM(T118:T130)</f>
        <v>0</v>
      </c>
      <c r="U134" s="26" t="n">
        <f aca="false">R135-S134</f>
        <v>2493.3744</v>
      </c>
    </row>
    <row r="135" customFormat="false" ht="15" hidden="false" customHeight="false" outlineLevel="0" collapsed="false">
      <c r="A135" s="9"/>
      <c r="B135" s="101" t="s">
        <v>423</v>
      </c>
      <c r="C135" s="9"/>
      <c r="D135" s="9"/>
      <c r="E135" s="9"/>
      <c r="F135" s="25" t="s">
        <v>64</v>
      </c>
      <c r="G135" s="278" t="n">
        <f aca="false">G134*0.99</f>
        <v>5709.5874</v>
      </c>
      <c r="H135" s="9"/>
      <c r="I135" s="9"/>
      <c r="J135" s="9"/>
      <c r="L135" s="9"/>
      <c r="M135" s="101" t="s">
        <v>423</v>
      </c>
      <c r="N135" s="9"/>
      <c r="O135" s="9"/>
      <c r="P135" s="9"/>
      <c r="Q135" s="25" t="s">
        <v>64</v>
      </c>
      <c r="R135" s="25" t="n">
        <f aca="false">R134*0.99</f>
        <v>2493.3744</v>
      </c>
      <c r="S135" s="9"/>
      <c r="T135" s="9"/>
      <c r="U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159" t="s">
        <v>65</v>
      </c>
      <c r="G136" s="159"/>
      <c r="H136" s="159"/>
      <c r="I136" s="242" t="n">
        <f aca="false">G135-J134</f>
        <v>759.5874</v>
      </c>
      <c r="L136" s="9"/>
      <c r="M136" s="9"/>
      <c r="N136" s="9"/>
      <c r="O136" s="9"/>
      <c r="P136" s="9"/>
      <c r="Q136" s="159" t="s">
        <v>65</v>
      </c>
      <c r="R136" s="159"/>
      <c r="S136" s="159"/>
      <c r="T136" s="242" t="n">
        <f aca="false">R135-T134</f>
        <v>2493.3744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68" colorId="64" zoomScale="90" zoomScaleNormal="90" zoomScalePageLayoutView="100" workbookViewId="0">
      <selection pane="topLeft" activeCell="K187" activeCellId="0" sqref="K187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2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83" t="s">
        <v>0</v>
      </c>
      <c r="D1" s="283"/>
      <c r="E1" s="283"/>
      <c r="M1" s="283" t="s">
        <v>1</v>
      </c>
      <c r="N1" s="283"/>
      <c r="O1" s="283"/>
    </row>
    <row r="2" customFormat="false" ht="15" hidden="false" customHeight="false" outlineLevel="0" collapsed="false">
      <c r="A2" s="5" t="s">
        <v>2</v>
      </c>
      <c r="B2" s="5" t="s">
        <v>614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615</v>
      </c>
      <c r="I2" s="5" t="s">
        <v>405</v>
      </c>
      <c r="K2" s="5" t="s">
        <v>2</v>
      </c>
      <c r="L2" s="5" t="s">
        <v>614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615</v>
      </c>
      <c r="S2" s="5" t="s">
        <v>405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328</v>
      </c>
      <c r="E3" s="13" t="s">
        <v>616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328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328</v>
      </c>
      <c r="E4" s="13" t="s">
        <v>593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328</v>
      </c>
      <c r="O4" s="13" t="s">
        <v>593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328</v>
      </c>
      <c r="E5" s="13" t="s">
        <v>617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618</v>
      </c>
      <c r="O5" s="13" t="s">
        <v>619</v>
      </c>
      <c r="P5" s="13" t="s">
        <v>620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328</v>
      </c>
      <c r="E6" s="13" t="s">
        <v>621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622</v>
      </c>
      <c r="N6" s="13" t="s">
        <v>618</v>
      </c>
      <c r="O6" s="13" t="s">
        <v>623</v>
      </c>
      <c r="P6" s="13" t="s">
        <v>620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328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328</v>
      </c>
      <c r="O7" s="13" t="s">
        <v>623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328</v>
      </c>
      <c r="E8" s="13" t="s">
        <v>624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328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328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328</v>
      </c>
      <c r="O9" s="13" t="s">
        <v>376</v>
      </c>
      <c r="P9" s="13" t="s">
        <v>620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593</v>
      </c>
      <c r="O10" s="13" t="s">
        <v>625</v>
      </c>
      <c r="P10" s="13" t="s">
        <v>620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328</v>
      </c>
      <c r="O11" s="13" t="s">
        <v>616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328</v>
      </c>
      <c r="O12" s="13" t="s">
        <v>623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328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552</v>
      </c>
      <c r="O14" s="13" t="s">
        <v>623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328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328</v>
      </c>
      <c r="O16" s="13" t="s">
        <v>626</v>
      </c>
      <c r="P16" s="13" t="s">
        <v>627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328</v>
      </c>
      <c r="O17" s="13" t="s">
        <v>626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328</v>
      </c>
      <c r="O18" s="13" t="s">
        <v>593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628</v>
      </c>
      <c r="O19" s="13" t="s">
        <v>629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628</v>
      </c>
      <c r="O20" s="13" t="s">
        <v>629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630</v>
      </c>
      <c r="M21" s="9" t="s">
        <v>45</v>
      </c>
      <c r="N21" s="9" t="s">
        <v>631</v>
      </c>
      <c r="O21" s="9" t="s">
        <v>632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578</v>
      </c>
      <c r="O22" s="9" t="s">
        <v>593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328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328</v>
      </c>
      <c r="O24" s="9" t="s">
        <v>593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328</v>
      </c>
      <c r="O25" s="9" t="s">
        <v>623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42" t="n">
        <f aca="false">G27-I26</f>
        <v>97.1999999999998</v>
      </c>
      <c r="P28" s="30" t="s">
        <v>65</v>
      </c>
      <c r="Q28" s="30"/>
      <c r="R28" s="30"/>
      <c r="S28" s="242" t="n">
        <f aca="false">Q27-S26</f>
        <v>299</v>
      </c>
    </row>
    <row r="34" customFormat="false" ht="26.25" hidden="false" customHeight="false" outlineLevel="0" collapsed="false">
      <c r="C34" s="283" t="s">
        <v>66</v>
      </c>
      <c r="D34" s="283"/>
      <c r="E34" s="283"/>
      <c r="M34" s="283" t="s">
        <v>67</v>
      </c>
      <c r="N34" s="283"/>
      <c r="O34" s="283"/>
    </row>
    <row r="35" customFormat="false" ht="15" hidden="false" customHeight="false" outlineLevel="0" collapsed="false">
      <c r="A35" s="5" t="s">
        <v>2</v>
      </c>
      <c r="B35" s="5" t="s">
        <v>614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615</v>
      </c>
      <c r="I35" s="5" t="s">
        <v>405</v>
      </c>
      <c r="K35" s="5" t="s">
        <v>2</v>
      </c>
      <c r="L35" s="5" t="s">
        <v>614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615</v>
      </c>
      <c r="S35" s="5" t="s">
        <v>405</v>
      </c>
      <c r="T35" s="56" t="s">
        <v>330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633</v>
      </c>
      <c r="E36" s="9" t="s">
        <v>593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633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633</v>
      </c>
      <c r="E37" s="9" t="s">
        <v>623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633</v>
      </c>
      <c r="O37" s="13" t="s">
        <v>626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633</v>
      </c>
      <c r="E38" s="9" t="s">
        <v>623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633</v>
      </c>
      <c r="O38" s="13" t="s">
        <v>593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633</v>
      </c>
      <c r="E39" s="9" t="s">
        <v>623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633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633</v>
      </c>
      <c r="E40" s="9" t="s">
        <v>626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633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634</v>
      </c>
      <c r="C41" s="9" t="s">
        <v>43</v>
      </c>
      <c r="D41" s="9" t="s">
        <v>633</v>
      </c>
      <c r="E41" s="9" t="s">
        <v>616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633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635</v>
      </c>
      <c r="E42" s="13" t="s">
        <v>376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633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633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633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633</v>
      </c>
      <c r="E44" s="13" t="s">
        <v>623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633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633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636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637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633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633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635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633</v>
      </c>
      <c r="O47" s="13" t="s">
        <v>593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633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633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633</v>
      </c>
      <c r="E49" s="13" t="s">
        <v>623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633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633</v>
      </c>
      <c r="E50" s="13" t="s">
        <v>593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633</v>
      </c>
      <c r="E51" s="13" t="s">
        <v>593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633</v>
      </c>
      <c r="E52" s="13" t="s">
        <v>626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633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633</v>
      </c>
      <c r="E54" s="9" t="s">
        <v>623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633</v>
      </c>
      <c r="E55" s="9" t="s">
        <v>623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633</v>
      </c>
      <c r="E56" s="9" t="s">
        <v>626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633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633</v>
      </c>
      <c r="E58" s="9" t="s">
        <v>623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633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633</v>
      </c>
      <c r="E60" s="9" t="s">
        <v>616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633</v>
      </c>
      <c r="E61" s="9" t="s">
        <v>623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42" t="n">
        <f aca="false">G65-I64</f>
        <v>341</v>
      </c>
      <c r="P66" s="30" t="s">
        <v>65</v>
      </c>
      <c r="Q66" s="30"/>
      <c r="R66" s="30"/>
      <c r="S66" s="242" t="n">
        <f aca="false">Q65-S64</f>
        <v>176.1</v>
      </c>
    </row>
    <row r="70" customFormat="false" ht="26.25" hidden="false" customHeight="false" outlineLevel="0" collapsed="false">
      <c r="C70" s="283" t="s">
        <v>97</v>
      </c>
      <c r="D70" s="283"/>
      <c r="E70" s="283"/>
      <c r="M70" s="283" t="s">
        <v>98</v>
      </c>
      <c r="N70" s="283"/>
      <c r="O70" s="283"/>
    </row>
    <row r="71" customFormat="false" ht="15" hidden="false" customHeight="false" outlineLevel="0" collapsed="false">
      <c r="A71" s="5" t="s">
        <v>2</v>
      </c>
      <c r="B71" s="5" t="s">
        <v>614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615</v>
      </c>
      <c r="I71" s="5" t="s">
        <v>405</v>
      </c>
      <c r="K71" s="5" t="s">
        <v>2</v>
      </c>
      <c r="L71" s="5" t="s">
        <v>614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638</v>
      </c>
      <c r="S71" s="5" t="s">
        <v>405</v>
      </c>
      <c r="W71" s="5" t="s">
        <v>2</v>
      </c>
      <c r="X71" s="5" t="s">
        <v>614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615</v>
      </c>
      <c r="AE71" s="5" t="s">
        <v>405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633</v>
      </c>
      <c r="E72" s="13" t="s">
        <v>626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639</v>
      </c>
      <c r="M72" s="13" t="s">
        <v>27</v>
      </c>
      <c r="N72" s="13" t="s">
        <v>640</v>
      </c>
      <c r="O72" s="13" t="s">
        <v>623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633</v>
      </c>
      <c r="AA72" s="13" t="s">
        <v>626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641</v>
      </c>
      <c r="C73" s="13" t="s">
        <v>85</v>
      </c>
      <c r="D73" s="13" t="s">
        <v>633</v>
      </c>
      <c r="E73" s="13" t="s">
        <v>642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640</v>
      </c>
      <c r="O73" s="13" t="s">
        <v>623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641</v>
      </c>
      <c r="Y73" s="13" t="s">
        <v>85</v>
      </c>
      <c r="Z73" s="13" t="s">
        <v>633</v>
      </c>
      <c r="AA73" s="13" t="s">
        <v>642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633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643</v>
      </c>
      <c r="M74" s="13" t="s">
        <v>27</v>
      </c>
      <c r="N74" s="13" t="s">
        <v>644</v>
      </c>
      <c r="O74" s="13" t="s">
        <v>623</v>
      </c>
      <c r="P74" s="13" t="s">
        <v>115</v>
      </c>
      <c r="Q74" s="32" t="n">
        <v>320</v>
      </c>
      <c r="R74" s="32" t="s">
        <v>645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633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633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643</v>
      </c>
      <c r="M75" s="13" t="s">
        <v>27</v>
      </c>
      <c r="N75" s="13" t="s">
        <v>640</v>
      </c>
      <c r="O75" s="13" t="s">
        <v>623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633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633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640</v>
      </c>
      <c r="O76" s="13" t="s">
        <v>623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633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633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640</v>
      </c>
      <c r="O77" s="13" t="s">
        <v>360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633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633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640</v>
      </c>
      <c r="O78" s="13" t="s">
        <v>593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633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636</v>
      </c>
      <c r="E79" s="13" t="s">
        <v>186</v>
      </c>
      <c r="F79" s="13" t="s">
        <v>646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640</v>
      </c>
      <c r="O79" s="13" t="s">
        <v>623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636</v>
      </c>
      <c r="AA79" s="13" t="s">
        <v>186</v>
      </c>
      <c r="AB79" s="13" t="s">
        <v>646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633</v>
      </c>
      <c r="E80" s="13" t="s">
        <v>593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640</v>
      </c>
      <c r="O80" s="13" t="s">
        <v>623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633</v>
      </c>
      <c r="AA80" s="13" t="s">
        <v>593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641</v>
      </c>
      <c r="C81" s="13" t="s">
        <v>85</v>
      </c>
      <c r="D81" s="13" t="s">
        <v>633</v>
      </c>
      <c r="E81" s="13" t="s">
        <v>626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640</v>
      </c>
      <c r="O81" s="13" t="s">
        <v>623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641</v>
      </c>
      <c r="Y81" s="13" t="s">
        <v>85</v>
      </c>
      <c r="Z81" s="13" t="s">
        <v>633</v>
      </c>
      <c r="AA81" s="13" t="s">
        <v>626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636</v>
      </c>
      <c r="E82" s="13" t="s">
        <v>376</v>
      </c>
      <c r="F82" s="13" t="s">
        <v>646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640</v>
      </c>
      <c r="O82" s="13" t="s">
        <v>623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636</v>
      </c>
      <c r="AA82" s="13" t="s">
        <v>376</v>
      </c>
      <c r="AB82" s="13" t="s">
        <v>646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641</v>
      </c>
      <c r="C83" s="13" t="s">
        <v>85</v>
      </c>
      <c r="D83" s="13" t="s">
        <v>633</v>
      </c>
      <c r="E83" s="13" t="s">
        <v>642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640</v>
      </c>
      <c r="O83" s="13" t="s">
        <v>623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641</v>
      </c>
      <c r="Y83" s="13" t="s">
        <v>85</v>
      </c>
      <c r="Z83" s="13" t="s">
        <v>633</v>
      </c>
      <c r="AA83" s="13" t="s">
        <v>642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633</v>
      </c>
      <c r="E84" s="13" t="s">
        <v>642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640</v>
      </c>
      <c r="O84" s="13" t="s">
        <v>623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633</v>
      </c>
      <c r="AA84" s="13" t="s">
        <v>642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314</v>
      </c>
      <c r="D85" s="13" t="s">
        <v>633</v>
      </c>
      <c r="E85" s="13" t="s">
        <v>642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640</v>
      </c>
      <c r="O85" s="13" t="s">
        <v>360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314</v>
      </c>
      <c r="D86" s="13" t="s">
        <v>633</v>
      </c>
      <c r="E86" s="13" t="s">
        <v>593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640</v>
      </c>
      <c r="O86" s="13" t="s">
        <v>360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314</v>
      </c>
      <c r="D87" s="13" t="s">
        <v>633</v>
      </c>
      <c r="E87" s="13" t="s">
        <v>642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633</v>
      </c>
      <c r="E88" s="13" t="s">
        <v>642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633</v>
      </c>
      <c r="E89" s="13" t="s">
        <v>642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633</v>
      </c>
      <c r="E90" s="9" t="s">
        <v>626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633</v>
      </c>
      <c r="E91" s="9" t="s">
        <v>642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633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42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42" t="n">
        <f aca="false">G97-I96</f>
        <v>440.6</v>
      </c>
    </row>
    <row r="102" customFormat="false" ht="26.25" hidden="false" customHeight="false" outlineLevel="0" collapsed="false">
      <c r="M102" s="283" t="s">
        <v>121</v>
      </c>
      <c r="N102" s="283"/>
      <c r="O102" s="283"/>
      <c r="W102" s="284"/>
      <c r="X102" s="284"/>
      <c r="Y102" s="284"/>
    </row>
    <row r="103" customFormat="false" ht="26.25" hidden="false" customHeight="false" outlineLevel="0" collapsed="false">
      <c r="C103" s="283" t="s">
        <v>120</v>
      </c>
      <c r="D103" s="283"/>
      <c r="E103" s="283"/>
      <c r="F103" s="0" t="s">
        <v>647</v>
      </c>
      <c r="K103" s="5" t="s">
        <v>2</v>
      </c>
      <c r="L103" s="5" t="s">
        <v>614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615</v>
      </c>
      <c r="S103" s="5" t="s">
        <v>405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614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648</v>
      </c>
      <c r="I104" s="5" t="s">
        <v>405</v>
      </c>
      <c r="K104" s="16" t="n">
        <v>45145</v>
      </c>
      <c r="L104" s="13" t="s">
        <v>101</v>
      </c>
      <c r="M104" s="13" t="s">
        <v>55</v>
      </c>
      <c r="N104" s="13" t="s">
        <v>633</v>
      </c>
      <c r="O104" s="13" t="s">
        <v>649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650</v>
      </c>
      <c r="E105" s="13" t="s">
        <v>623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633</v>
      </c>
      <c r="O105" s="13" t="s">
        <v>649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650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633</v>
      </c>
      <c r="O106" s="13" t="s">
        <v>621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650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633</v>
      </c>
      <c r="O107" s="13" t="s">
        <v>621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650</v>
      </c>
      <c r="E108" s="13" t="s">
        <v>623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633</v>
      </c>
      <c r="O108" s="13" t="s">
        <v>621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635</v>
      </c>
      <c r="E109" s="13" t="s">
        <v>593</v>
      </c>
      <c r="F109" s="13"/>
      <c r="G109" s="32" t="n">
        <v>510</v>
      </c>
      <c r="H109" s="32" t="s">
        <v>651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652</v>
      </c>
      <c r="O109" s="13" t="s">
        <v>621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650</v>
      </c>
      <c r="E110" s="13" t="s">
        <v>623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652</v>
      </c>
      <c r="O110" s="13" t="s">
        <v>621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650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652</v>
      </c>
      <c r="O111" s="13" t="s">
        <v>621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653</v>
      </c>
      <c r="C112" s="13" t="s">
        <v>14</v>
      </c>
      <c r="D112" s="13" t="s">
        <v>650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650</v>
      </c>
      <c r="O112" s="13" t="s">
        <v>621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650</v>
      </c>
      <c r="E113" s="13" t="s">
        <v>621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633</v>
      </c>
      <c r="O113" s="13" t="s">
        <v>649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650</v>
      </c>
      <c r="E114" s="13" t="s">
        <v>623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654</v>
      </c>
      <c r="O114" s="13" t="s">
        <v>655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650</v>
      </c>
      <c r="E115" s="13" t="s">
        <v>656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285"/>
      <c r="Z115" s="285"/>
      <c r="AA115" s="286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650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650</v>
      </c>
      <c r="E117" s="13" t="s">
        <v>656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650</v>
      </c>
      <c r="E118" s="13" t="s">
        <v>623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650</v>
      </c>
      <c r="E119" s="13" t="s">
        <v>623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650</v>
      </c>
      <c r="E120" s="13" t="s">
        <v>656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650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650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650</v>
      </c>
      <c r="E123" s="9" t="s">
        <v>623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650</v>
      </c>
      <c r="E124" s="9" t="s">
        <v>623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650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650</v>
      </c>
      <c r="E126" s="9" t="s">
        <v>623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650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650</v>
      </c>
      <c r="E128" s="9" t="s">
        <v>656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650</v>
      </c>
      <c r="E129" s="9" t="s">
        <v>656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650</v>
      </c>
      <c r="E130" s="9" t="s">
        <v>656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650</v>
      </c>
      <c r="E131" s="9" t="s">
        <v>593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650</v>
      </c>
      <c r="E132" s="9" t="s">
        <v>656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42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42" t="n">
        <f aca="false">G138-I137</f>
        <v>400.6</v>
      </c>
    </row>
    <row r="143" customFormat="false" ht="26.25" hidden="false" customHeight="false" outlineLevel="0" collapsed="false">
      <c r="M143" s="283" t="s">
        <v>244</v>
      </c>
      <c r="N143" s="283"/>
      <c r="O143" s="283"/>
    </row>
    <row r="144" customFormat="false" ht="26.25" hidden="false" customHeight="false" outlineLevel="0" collapsed="false">
      <c r="C144" s="283" t="s">
        <v>141</v>
      </c>
      <c r="D144" s="283"/>
      <c r="E144" s="283"/>
      <c r="G144" s="0" t="s">
        <v>657</v>
      </c>
      <c r="K144" s="5" t="s">
        <v>2</v>
      </c>
      <c r="L144" s="5" t="s">
        <v>614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615</v>
      </c>
      <c r="S144" s="5" t="s">
        <v>405</v>
      </c>
    </row>
    <row r="145" customFormat="false" ht="15" hidden="false" customHeight="false" outlineLevel="0" collapsed="false">
      <c r="A145" s="5" t="s">
        <v>2</v>
      </c>
      <c r="B145" s="5" t="s">
        <v>614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615</v>
      </c>
      <c r="I145" s="5" t="s">
        <v>405</v>
      </c>
      <c r="K145" s="16" t="n">
        <v>45202</v>
      </c>
      <c r="L145" s="13" t="s">
        <v>241</v>
      </c>
      <c r="M145" s="13" t="s">
        <v>14</v>
      </c>
      <c r="N145" s="13" t="s">
        <v>633</v>
      </c>
      <c r="O145" s="13" t="s">
        <v>360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654</v>
      </c>
      <c r="E146" s="13" t="s">
        <v>360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633</v>
      </c>
      <c r="O146" s="13" t="s">
        <v>655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654</v>
      </c>
      <c r="E147" s="13" t="s">
        <v>621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633</v>
      </c>
      <c r="O147" s="13" t="s">
        <v>655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654</v>
      </c>
      <c r="E148" s="13" t="s">
        <v>621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633</v>
      </c>
      <c r="O148" s="13" t="s">
        <v>360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654</v>
      </c>
      <c r="E149" s="13" t="s">
        <v>360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633</v>
      </c>
      <c r="O149" s="13" t="s">
        <v>360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654</v>
      </c>
      <c r="E150" s="13" t="s">
        <v>621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633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654</v>
      </c>
      <c r="E151" s="13" t="s">
        <v>605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633</v>
      </c>
      <c r="O151" s="13" t="s">
        <v>655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654</v>
      </c>
      <c r="E152" s="13" t="s">
        <v>360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633</v>
      </c>
      <c r="O152" s="13" t="s">
        <v>655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654</v>
      </c>
      <c r="E153" s="13" t="s">
        <v>605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633</v>
      </c>
      <c r="O153" s="13" t="s">
        <v>655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633</v>
      </c>
      <c r="O154" s="13" t="s">
        <v>655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633</v>
      </c>
      <c r="O155" s="13" t="s">
        <v>655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633</v>
      </c>
      <c r="O156" s="13" t="s">
        <v>360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633</v>
      </c>
      <c r="O157" s="13" t="s">
        <v>360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633</v>
      </c>
      <c r="O158" s="13" t="s">
        <v>360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633</v>
      </c>
      <c r="O159" s="13" t="s">
        <v>655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633</v>
      </c>
      <c r="O160" s="13" t="s">
        <v>360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633</v>
      </c>
      <c r="O161" s="13" t="s">
        <v>655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633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658</v>
      </c>
      <c r="O163" s="9" t="s">
        <v>659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42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42" t="n">
        <f aca="false">G170-I169</f>
        <v>105</v>
      </c>
    </row>
    <row r="176" customFormat="false" ht="26.25" hidden="false" customHeight="false" outlineLevel="0" collapsed="false">
      <c r="M176" s="283" t="s">
        <v>276</v>
      </c>
      <c r="N176" s="283"/>
      <c r="O176" s="283"/>
    </row>
    <row r="177" customFormat="false" ht="26.25" hidden="false" customHeight="false" outlineLevel="0" collapsed="false">
      <c r="C177" s="283" t="s">
        <v>146</v>
      </c>
      <c r="D177" s="283"/>
      <c r="E177" s="283"/>
      <c r="K177" s="5" t="s">
        <v>2</v>
      </c>
      <c r="L177" s="5" t="s">
        <v>614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615</v>
      </c>
      <c r="S177" s="5" t="s">
        <v>405</v>
      </c>
    </row>
    <row r="178" customFormat="false" ht="15" hidden="false" customHeight="false" outlineLevel="0" collapsed="false">
      <c r="A178" s="5" t="s">
        <v>2</v>
      </c>
      <c r="B178" s="5" t="s">
        <v>614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615</v>
      </c>
      <c r="I178" s="5" t="s">
        <v>405</v>
      </c>
      <c r="K178" s="16" t="n">
        <v>45266</v>
      </c>
      <c r="L178" s="13" t="s">
        <v>125</v>
      </c>
      <c r="M178" s="13" t="s">
        <v>34</v>
      </c>
      <c r="N178" s="13" t="s">
        <v>660</v>
      </c>
      <c r="O178" s="13" t="s">
        <v>621</v>
      </c>
      <c r="P178" s="13"/>
      <c r="Q178" s="32" t="n">
        <v>340</v>
      </c>
      <c r="R178" s="32"/>
      <c r="S178" s="33" t="n">
        <v>320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654</v>
      </c>
      <c r="E179" s="13" t="s">
        <v>621</v>
      </c>
      <c r="F179" s="13" t="n">
        <v>8810</v>
      </c>
      <c r="G179" s="32" t="n">
        <v>300</v>
      </c>
      <c r="H179" s="287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654</v>
      </c>
      <c r="O179" s="13" t="s">
        <v>605</v>
      </c>
      <c r="P179" s="13" t="n">
        <v>164039</v>
      </c>
      <c r="Q179" s="32" t="n">
        <v>350</v>
      </c>
      <c r="R179" s="32"/>
      <c r="S179" s="33" t="n">
        <v>330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654</v>
      </c>
      <c r="E180" s="13" t="s">
        <v>621</v>
      </c>
      <c r="F180" s="13" t="n">
        <v>8986</v>
      </c>
      <c r="G180" s="32" t="n">
        <v>300</v>
      </c>
      <c r="H180" s="287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654</v>
      </c>
      <c r="O180" s="13" t="s">
        <v>360</v>
      </c>
      <c r="P180" s="13" t="n">
        <v>9121</v>
      </c>
      <c r="Q180" s="32" t="n">
        <v>300</v>
      </c>
      <c r="R180" s="32"/>
      <c r="S180" s="33" t="n">
        <v>285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654</v>
      </c>
      <c r="O181" s="13" t="s">
        <v>360</v>
      </c>
      <c r="P181" s="13" t="n">
        <v>9127</v>
      </c>
      <c r="Q181" s="32" t="n">
        <v>300</v>
      </c>
      <c r="R181" s="32" t="n">
        <v>250</v>
      </c>
      <c r="S181" s="33" t="n">
        <v>35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654</v>
      </c>
      <c r="O182" s="13" t="s">
        <v>360</v>
      </c>
      <c r="P182" s="13" t="n">
        <v>9136</v>
      </c>
      <c r="Q182" s="32" t="n">
        <v>300</v>
      </c>
      <c r="R182" s="32"/>
      <c r="S182" s="33" t="n">
        <v>285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/>
      <c r="L183" s="13"/>
      <c r="M183" s="13"/>
      <c r="N183" s="13"/>
      <c r="O183" s="13"/>
      <c r="P183" s="13"/>
      <c r="Q183" s="32"/>
      <c r="R183" s="32"/>
      <c r="S183" s="33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1590</v>
      </c>
      <c r="R201" s="26" t="n">
        <f aca="false">SUM(R194:R200)</f>
        <v>0</v>
      </c>
      <c r="S201" s="26" t="n">
        <f aca="false">SUM(S178:S200)</f>
        <v>1255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1574.1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42" t="n">
        <f aca="false">Q202-S201</f>
        <v>319.1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42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49"/>
  <sheetViews>
    <sheetView showFormulas="false" showGridLines="true" showRowColHeaders="true" showZeros="true" rightToLeft="false" tabSelected="false" showOutlineSymbols="true" defaultGridColor="true" view="normal" topLeftCell="H7" colorId="64" zoomScale="100" zoomScaleNormal="100" zoomScalePageLayoutView="100" workbookViewId="0">
      <selection pane="topLeft" activeCell="N27" activeCellId="0" sqref="N27"/>
    </sheetView>
  </sheetViews>
  <sheetFormatPr defaultColWidth="10.7226562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3.7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661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590</v>
      </c>
      <c r="I3" s="5" t="s">
        <v>591</v>
      </c>
      <c r="J3" s="56" t="s">
        <v>151</v>
      </c>
      <c r="L3" s="5" t="s">
        <v>302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590</v>
      </c>
      <c r="T3" s="5" t="s">
        <v>591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662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662</v>
      </c>
      <c r="Q4" s="13"/>
      <c r="R4" s="57" t="n">
        <v>150</v>
      </c>
      <c r="S4" s="11"/>
      <c r="T4" s="11"/>
      <c r="U4" s="11" t="n">
        <v>140</v>
      </c>
      <c r="V4" s="288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662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662</v>
      </c>
      <c r="Q5" s="13"/>
      <c r="R5" s="57" t="n">
        <v>150</v>
      </c>
      <c r="S5" s="11"/>
      <c r="T5" s="11"/>
      <c r="U5" s="11" t="n">
        <v>140</v>
      </c>
      <c r="V5" s="288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662</v>
      </c>
      <c r="Q6" s="13"/>
      <c r="R6" s="57" t="n">
        <v>150</v>
      </c>
      <c r="S6" s="11"/>
      <c r="T6" s="11"/>
      <c r="U6" s="11" t="n">
        <v>140</v>
      </c>
      <c r="V6" s="288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288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288" t="n">
        <v>812</v>
      </c>
    </row>
    <row r="9" customFormat="false" ht="15" hidden="false" customHeight="false" outlineLevel="0" collapsed="false">
      <c r="A9" s="8" t="n">
        <v>45203</v>
      </c>
      <c r="B9" s="9" t="s">
        <v>663</v>
      </c>
      <c r="C9" s="9" t="s">
        <v>664</v>
      </c>
      <c r="D9" s="9" t="s">
        <v>132</v>
      </c>
      <c r="E9" s="13" t="s">
        <v>611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665</v>
      </c>
      <c r="R9" s="57" t="n">
        <v>595</v>
      </c>
      <c r="S9" s="11"/>
      <c r="T9" s="11"/>
      <c r="U9" s="11" t="n">
        <v>575</v>
      </c>
      <c r="V9" s="288" t="n">
        <v>812</v>
      </c>
    </row>
    <row r="10" customFormat="false" ht="15" hidden="false" customHeight="false" outlineLevel="0" collapsed="false">
      <c r="A10" s="8" t="n">
        <v>45246</v>
      </c>
      <c r="B10" s="9" t="s">
        <v>663</v>
      </c>
      <c r="C10" s="9" t="s">
        <v>664</v>
      </c>
      <c r="D10" s="9" t="s">
        <v>132</v>
      </c>
      <c r="E10" s="13" t="s">
        <v>600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666</v>
      </c>
      <c r="R10" s="57" t="n">
        <v>595</v>
      </c>
      <c r="S10" s="11"/>
      <c r="T10" s="11"/>
      <c r="U10" s="11" t="n">
        <v>575</v>
      </c>
      <c r="V10" s="288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289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667</v>
      </c>
      <c r="R11" s="57" t="n">
        <v>595</v>
      </c>
      <c r="S11" s="11"/>
      <c r="T11" s="11"/>
      <c r="U11" s="11" t="n">
        <v>575</v>
      </c>
      <c r="V11" s="288" t="n">
        <v>812</v>
      </c>
    </row>
    <row r="12" customFormat="false" ht="15" hidden="false" customHeight="false" outlineLevel="0" collapsed="false">
      <c r="A12" s="8" t="n">
        <v>45251</v>
      </c>
      <c r="B12" s="9" t="s">
        <v>612</v>
      </c>
      <c r="C12" s="9" t="s">
        <v>668</v>
      </c>
      <c r="D12" s="9" t="s">
        <v>132</v>
      </c>
      <c r="E12" s="13" t="s">
        <v>611</v>
      </c>
      <c r="F12" s="13" t="n">
        <v>7807026111</v>
      </c>
      <c r="G12" s="11" t="n">
        <v>560</v>
      </c>
      <c r="H12" s="11"/>
      <c r="I12" s="11" t="n">
        <v>520</v>
      </c>
      <c r="J12" s="289" t="n">
        <v>795</v>
      </c>
      <c r="L12" s="16" t="n">
        <v>45264</v>
      </c>
      <c r="M12" s="13" t="s">
        <v>271</v>
      </c>
      <c r="N12" s="13" t="s">
        <v>669</v>
      </c>
      <c r="O12" s="13" t="s">
        <v>132</v>
      </c>
      <c r="P12" s="13" t="s">
        <v>203</v>
      </c>
      <c r="Q12" s="13" t="s">
        <v>670</v>
      </c>
      <c r="R12" s="57" t="n">
        <v>595</v>
      </c>
      <c r="S12" s="11"/>
      <c r="T12" s="11"/>
      <c r="U12" s="11" t="n">
        <v>550</v>
      </c>
      <c r="V12" s="288" t="n">
        <v>812</v>
      </c>
    </row>
    <row r="13" customFormat="false" ht="15" hidden="false" customHeight="false" outlineLevel="0" collapsed="false">
      <c r="A13" s="8" t="n">
        <v>45252</v>
      </c>
      <c r="B13" s="9" t="s">
        <v>663</v>
      </c>
      <c r="C13" s="9" t="s">
        <v>664</v>
      </c>
      <c r="D13" s="9" t="s">
        <v>132</v>
      </c>
      <c r="E13" s="13" t="s">
        <v>611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671</v>
      </c>
      <c r="N13" s="13" t="s">
        <v>672</v>
      </c>
      <c r="O13" s="13" t="s">
        <v>132</v>
      </c>
      <c r="P13" s="13" t="s">
        <v>203</v>
      </c>
      <c r="Q13" s="13" t="s">
        <v>673</v>
      </c>
      <c r="R13" s="57" t="n">
        <v>595</v>
      </c>
      <c r="S13" s="11"/>
      <c r="T13" s="11"/>
      <c r="U13" s="11" t="n">
        <v>550</v>
      </c>
      <c r="V13" s="288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37" t="n">
        <v>7807026135</v>
      </c>
      <c r="G14" s="11" t="n">
        <v>140</v>
      </c>
      <c r="H14" s="11"/>
      <c r="I14" s="11" t="n">
        <v>130</v>
      </c>
      <c r="J14" s="289" t="n">
        <v>795</v>
      </c>
      <c r="L14" s="16" t="n">
        <v>45265</v>
      </c>
      <c r="M14" s="13" t="s">
        <v>674</v>
      </c>
      <c r="N14" s="13" t="s">
        <v>675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288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289" t="n">
        <v>795</v>
      </c>
      <c r="L15" s="16" t="n">
        <v>45265</v>
      </c>
      <c r="M15" s="13" t="s">
        <v>609</v>
      </c>
      <c r="N15" s="13" t="s">
        <v>610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288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466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288" t="n">
        <v>812</v>
      </c>
    </row>
    <row r="17" customFormat="false" ht="15" hidden="false" customHeight="false" outlineLevel="0" collapsed="false">
      <c r="A17" s="8" t="n">
        <v>45256</v>
      </c>
      <c r="B17" s="9" t="s">
        <v>676</v>
      </c>
      <c r="C17" s="9" t="s">
        <v>299</v>
      </c>
      <c r="D17" s="9" t="s">
        <v>132</v>
      </c>
      <c r="E17" s="9" t="s">
        <v>677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288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288" t="n">
        <v>812</v>
      </c>
    </row>
    <row r="19" customFormat="false" ht="15" hidden="false" customHeight="false" outlineLevel="0" collapsed="false">
      <c r="A19" s="111" t="n">
        <v>45260</v>
      </c>
      <c r="B19" s="9" t="s">
        <v>671</v>
      </c>
      <c r="C19" s="9" t="s">
        <v>672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288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288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669</v>
      </c>
      <c r="O21" s="9" t="s">
        <v>132</v>
      </c>
      <c r="P21" s="9" t="s">
        <v>466</v>
      </c>
      <c r="Q21" s="9" t="n">
        <v>7807026377</v>
      </c>
      <c r="R21" s="11" t="n">
        <v>560</v>
      </c>
      <c r="S21" s="11"/>
      <c r="T21" s="11"/>
      <c r="U21" s="11" t="n">
        <v>520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678</v>
      </c>
      <c r="N22" s="9" t="s">
        <v>679</v>
      </c>
      <c r="O22" s="9" t="s">
        <v>132</v>
      </c>
      <c r="P22" s="9" t="s">
        <v>264</v>
      </c>
      <c r="Q22" s="9" t="n">
        <v>7807026413</v>
      </c>
      <c r="R22" s="11" t="n">
        <v>560</v>
      </c>
      <c r="S22" s="11"/>
      <c r="T22" s="11"/>
      <c r="U22" s="11" t="n">
        <v>520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9" t="n">
        <v>7807026435</v>
      </c>
      <c r="R23" s="11" t="n">
        <v>140</v>
      </c>
      <c r="S23" s="11"/>
      <c r="T23" s="11"/>
      <c r="U23" s="11" t="n">
        <v>130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680</v>
      </c>
      <c r="N24" s="9" t="s">
        <v>75</v>
      </c>
      <c r="O24" s="9" t="s">
        <v>132</v>
      </c>
      <c r="P24" s="9" t="s">
        <v>38</v>
      </c>
      <c r="Q24" s="9" t="n">
        <v>7807026437</v>
      </c>
      <c r="R24" s="11" t="n">
        <v>170</v>
      </c>
      <c r="S24" s="11"/>
      <c r="T24" s="11"/>
      <c r="U24" s="11" t="n">
        <v>160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466</v>
      </c>
      <c r="Q25" s="9" t="n">
        <v>7807026469</v>
      </c>
      <c r="R25" s="11" t="n">
        <v>560</v>
      </c>
      <c r="S25" s="11"/>
      <c r="T25" s="11"/>
      <c r="U25" s="11" t="n">
        <v>520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669</v>
      </c>
      <c r="O26" s="9" t="s">
        <v>132</v>
      </c>
      <c r="P26" s="9" t="s">
        <v>264</v>
      </c>
      <c r="Q26" s="9" t="n">
        <v>7807026514</v>
      </c>
      <c r="R26" s="11" t="n">
        <v>560</v>
      </c>
      <c r="S26" s="11"/>
      <c r="T26" s="11"/>
      <c r="U26" s="11" t="n">
        <v>520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9" t="n">
        <v>7820001217</v>
      </c>
      <c r="R27" s="11" t="n">
        <v>560</v>
      </c>
      <c r="S27" s="11"/>
      <c r="T27" s="11"/>
      <c r="U27" s="11" t="n">
        <v>520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9" t="n">
        <v>7820001217</v>
      </c>
      <c r="R28" s="11" t="n">
        <v>560</v>
      </c>
      <c r="S28" s="11"/>
      <c r="T28" s="11"/>
      <c r="U28" s="11" t="n">
        <v>520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9"/>
      <c r="B33" s="9"/>
      <c r="C33" s="9"/>
      <c r="D33" s="9"/>
      <c r="E33" s="9"/>
      <c r="F33" s="25" t="s">
        <v>61</v>
      </c>
      <c r="G33" s="26" t="n">
        <f aca="false">SUM(G4:G20)</f>
        <v>5460</v>
      </c>
      <c r="H33" s="26"/>
      <c r="I33" s="26" t="n">
        <f aca="false">SUM(I4:I20)</f>
        <v>5100</v>
      </c>
      <c r="J33" s="26"/>
      <c r="L33" s="9"/>
      <c r="M33" s="9"/>
      <c r="N33" s="9"/>
      <c r="O33" s="9"/>
      <c r="P33" s="9"/>
      <c r="Q33" s="25" t="s">
        <v>61</v>
      </c>
      <c r="R33" s="26" t="n">
        <f aca="false">SUM(R4:R32)</f>
        <v>9285</v>
      </c>
      <c r="S33" s="26" t="n">
        <f aca="false">SUM(S4:S18)</f>
        <v>0</v>
      </c>
      <c r="T33" s="26" t="n">
        <f aca="false">SUM(T4:T18)</f>
        <v>0</v>
      </c>
      <c r="U33" s="26" t="n">
        <f aca="false">SUM(U4:U32)</f>
        <v>8695</v>
      </c>
    </row>
    <row r="34" customFormat="false" ht="15" hidden="false" customHeight="false" outlineLevel="0" collapsed="false">
      <c r="A34" s="9"/>
      <c r="B34" s="101" t="s">
        <v>423</v>
      </c>
      <c r="C34" s="9"/>
      <c r="D34" s="9"/>
      <c r="E34" s="9"/>
      <c r="F34" s="25" t="s">
        <v>64</v>
      </c>
      <c r="G34" s="25" t="n">
        <f aca="false">G33*0.99</f>
        <v>5405.4</v>
      </c>
      <c r="H34" s="9"/>
      <c r="I34" s="9"/>
      <c r="J34" s="9"/>
      <c r="L34" s="9"/>
      <c r="M34" s="101" t="s">
        <v>423</v>
      </c>
      <c r="N34" s="9"/>
      <c r="O34" s="9"/>
      <c r="P34" s="9"/>
      <c r="Q34" s="25" t="s">
        <v>64</v>
      </c>
      <c r="R34" s="25" t="n">
        <f aca="false">R33*0.99</f>
        <v>9192.15</v>
      </c>
      <c r="S34" s="9"/>
      <c r="T34" s="11" t="n">
        <f aca="false">R34-S33</f>
        <v>9192.15</v>
      </c>
      <c r="U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159" t="s">
        <v>65</v>
      </c>
      <c r="G35" s="159"/>
      <c r="H35" s="159"/>
      <c r="I35" s="242" t="n">
        <f aca="false">G34-I33</f>
        <v>305.4</v>
      </c>
      <c r="L35" s="9"/>
      <c r="M35" s="9"/>
      <c r="N35" s="9"/>
      <c r="O35" s="9"/>
      <c r="P35" s="9"/>
      <c r="Q35" s="159" t="s">
        <v>65</v>
      </c>
      <c r="R35" s="159"/>
      <c r="S35" s="159"/>
      <c r="T35" s="242" t="n">
        <f aca="false">T34-U33</f>
        <v>497.15</v>
      </c>
    </row>
    <row r="39" customFormat="false" ht="15" hidden="false" customHeight="false" outlineLevel="0" collapsed="false">
      <c r="D39" s="3" t="s">
        <v>66</v>
      </c>
      <c r="E39" s="3"/>
      <c r="F39" s="3"/>
      <c r="G39" s="3"/>
      <c r="O39" s="3" t="s">
        <v>132</v>
      </c>
      <c r="P39" s="3"/>
      <c r="Q39" s="3"/>
      <c r="R39" s="3"/>
    </row>
    <row r="40" customFormat="false" ht="15" hidden="false" customHeight="false" outlineLevel="0" collapsed="false">
      <c r="D40" s="3"/>
      <c r="E40" s="3"/>
      <c r="F40" s="3"/>
      <c r="G40" s="3"/>
      <c r="O40" s="3"/>
      <c r="P40" s="3"/>
      <c r="Q40" s="3"/>
      <c r="R40" s="3"/>
    </row>
    <row r="41" customFormat="false" ht="15" hidden="false" customHeight="false" outlineLevel="0" collapsed="false">
      <c r="A41" s="5" t="s">
        <v>302</v>
      </c>
      <c r="B41" s="5" t="s">
        <v>3</v>
      </c>
      <c r="C41" s="5" t="s">
        <v>4</v>
      </c>
      <c r="D41" s="5" t="s">
        <v>5</v>
      </c>
      <c r="E41" s="5" t="s">
        <v>6</v>
      </c>
      <c r="F41" s="5" t="s">
        <v>7</v>
      </c>
      <c r="G41" s="5" t="s">
        <v>8</v>
      </c>
      <c r="H41" s="15" t="s">
        <v>590</v>
      </c>
      <c r="I41" s="5" t="s">
        <v>591</v>
      </c>
      <c r="J41" s="56" t="s">
        <v>151</v>
      </c>
      <c r="K41" s="56" t="s">
        <v>414</v>
      </c>
      <c r="L41" s="5" t="s">
        <v>302</v>
      </c>
      <c r="M41" s="5" t="s">
        <v>3</v>
      </c>
      <c r="N41" s="5" t="s">
        <v>4</v>
      </c>
      <c r="O41" s="5" t="s">
        <v>5</v>
      </c>
      <c r="P41" s="5" t="s">
        <v>6</v>
      </c>
      <c r="Q41" s="5" t="s">
        <v>7</v>
      </c>
      <c r="R41" s="5" t="s">
        <v>8</v>
      </c>
      <c r="S41" s="15" t="s">
        <v>590</v>
      </c>
      <c r="T41" s="5" t="s">
        <v>591</v>
      </c>
      <c r="U41" s="56" t="s">
        <v>151</v>
      </c>
    </row>
    <row r="42" customFormat="false" ht="15" hidden="false" customHeight="false" outlineLevel="0" collapsed="false">
      <c r="A42" s="8" t="n">
        <v>44999</v>
      </c>
      <c r="B42" s="9" t="s">
        <v>57</v>
      </c>
      <c r="C42" s="9" t="s">
        <v>34</v>
      </c>
      <c r="D42" s="9" t="s">
        <v>452</v>
      </c>
      <c r="E42" s="9" t="s">
        <v>593</v>
      </c>
      <c r="F42" s="9"/>
      <c r="G42" s="11" t="n">
        <v>450</v>
      </c>
      <c r="H42" s="11" t="n">
        <v>80</v>
      </c>
      <c r="I42" s="11" t="n">
        <v>370</v>
      </c>
      <c r="J42" s="11" t="n">
        <v>350</v>
      </c>
      <c r="K42" s="61" t="n">
        <v>484</v>
      </c>
      <c r="L42" s="8"/>
      <c r="M42" s="9"/>
      <c r="N42" s="9"/>
      <c r="O42" s="9"/>
      <c r="P42" s="9"/>
      <c r="Q42" s="9"/>
      <c r="R42" s="11"/>
      <c r="S42" s="11"/>
      <c r="T42" s="11"/>
      <c r="U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11"/>
      <c r="I43" s="11"/>
      <c r="J43" s="11"/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9"/>
      <c r="B54" s="9"/>
      <c r="C54" s="9"/>
      <c r="D54" s="9"/>
      <c r="E54" s="9"/>
      <c r="F54" s="9"/>
      <c r="G54" s="11"/>
      <c r="H54" s="11"/>
      <c r="I54" s="11"/>
      <c r="J54" s="11"/>
      <c r="L54" s="9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25" t="s">
        <v>61</v>
      </c>
      <c r="G55" s="26" t="n">
        <f aca="false">SUM(G42:G54)</f>
        <v>450</v>
      </c>
      <c r="H55" s="26" t="n">
        <f aca="false">SUM(H42:H54)</f>
        <v>80</v>
      </c>
      <c r="I55" s="26" t="n">
        <f aca="false">SUM(I42:I54)</f>
        <v>370</v>
      </c>
      <c r="J55" s="26" t="n">
        <f aca="false">SUM(J42:J54)</f>
        <v>350</v>
      </c>
      <c r="L55" s="9"/>
      <c r="M55" s="9"/>
      <c r="N55" s="9"/>
      <c r="O55" s="9"/>
      <c r="P55" s="9"/>
      <c r="Q55" s="25" t="s">
        <v>61</v>
      </c>
      <c r="R55" s="26" t="n">
        <f aca="false">SUM(R42:R54)</f>
        <v>0</v>
      </c>
      <c r="S55" s="26" t="n">
        <f aca="false">SUM(S42:S54)</f>
        <v>0</v>
      </c>
      <c r="T55" s="26" t="n">
        <f aca="false">SUM(T42:T54)</f>
        <v>0</v>
      </c>
      <c r="U55" s="26" t="n">
        <f aca="false">R56-S55</f>
        <v>0</v>
      </c>
    </row>
    <row r="56" customFormat="false" ht="15" hidden="false" customHeight="false" outlineLevel="0" collapsed="false">
      <c r="A56" s="9"/>
      <c r="B56" s="101" t="s">
        <v>423</v>
      </c>
      <c r="C56" s="9"/>
      <c r="D56" s="9"/>
      <c r="E56" s="9"/>
      <c r="F56" s="25" t="s">
        <v>64</v>
      </c>
      <c r="G56" s="25" t="n">
        <f aca="false">G55*0.99</f>
        <v>445.5</v>
      </c>
      <c r="H56" s="9"/>
      <c r="I56" s="11" t="n">
        <f aca="false">G56-H55</f>
        <v>365.5</v>
      </c>
      <c r="J56" s="9"/>
      <c r="L56" s="9"/>
      <c r="M56" s="101" t="s">
        <v>423</v>
      </c>
      <c r="N56" s="9"/>
      <c r="O56" s="9"/>
      <c r="P56" s="9"/>
      <c r="Q56" s="25" t="s">
        <v>64</v>
      </c>
      <c r="R56" s="25" t="n">
        <f aca="false">R55*0.99</f>
        <v>0</v>
      </c>
      <c r="S56" s="9"/>
      <c r="T56" s="9"/>
      <c r="U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159" t="s">
        <v>65</v>
      </c>
      <c r="G57" s="159"/>
      <c r="H57" s="159"/>
      <c r="I57" s="242" t="n">
        <f aca="false">I56-J55</f>
        <v>15.5</v>
      </c>
      <c r="L57" s="9"/>
      <c r="M57" s="9"/>
      <c r="N57" s="9"/>
      <c r="O57" s="9"/>
      <c r="P57" s="9"/>
      <c r="Q57" s="159" t="s">
        <v>65</v>
      </c>
      <c r="R57" s="159"/>
      <c r="S57" s="159"/>
      <c r="T57" s="242" t="n">
        <f aca="false">R56-T55</f>
        <v>0</v>
      </c>
    </row>
    <row r="61" customFormat="false" ht="15" hidden="false" customHeight="false" outlineLevel="0" collapsed="false">
      <c r="D61" s="3" t="s">
        <v>97</v>
      </c>
      <c r="E61" s="3"/>
      <c r="F61" s="3"/>
      <c r="G61" s="3"/>
      <c r="O61" s="3" t="s">
        <v>98</v>
      </c>
      <c r="P61" s="3"/>
      <c r="Q61" s="3"/>
      <c r="R61" s="3"/>
    </row>
    <row r="62" customFormat="false" ht="15" hidden="false" customHeight="false" outlineLevel="0" collapsed="false">
      <c r="D62" s="3"/>
      <c r="E62" s="3"/>
      <c r="F62" s="3"/>
      <c r="G62" s="3"/>
      <c r="O62" s="3"/>
      <c r="P62" s="3"/>
      <c r="Q62" s="3"/>
      <c r="R62" s="3"/>
    </row>
    <row r="63" customFormat="false" ht="15" hidden="false" customHeight="false" outlineLevel="0" collapsed="false">
      <c r="A63" s="5" t="s">
        <v>302</v>
      </c>
      <c r="B63" s="5" t="s">
        <v>3</v>
      </c>
      <c r="C63" s="5" t="s">
        <v>4</v>
      </c>
      <c r="D63" s="5" t="s">
        <v>5</v>
      </c>
      <c r="E63" s="5" t="s">
        <v>6</v>
      </c>
      <c r="F63" s="5" t="s">
        <v>7</v>
      </c>
      <c r="G63" s="5" t="s">
        <v>8</v>
      </c>
      <c r="H63" s="15" t="s">
        <v>590</v>
      </c>
      <c r="I63" s="5" t="s">
        <v>438</v>
      </c>
      <c r="J63" s="56" t="s">
        <v>151</v>
      </c>
      <c r="L63" s="5" t="s">
        <v>302</v>
      </c>
      <c r="M63" s="5" t="s">
        <v>3</v>
      </c>
      <c r="N63" s="5" t="s">
        <v>4</v>
      </c>
      <c r="O63" s="5" t="s">
        <v>5</v>
      </c>
      <c r="P63" s="5" t="s">
        <v>6</v>
      </c>
      <c r="Q63" s="5" t="s">
        <v>7</v>
      </c>
      <c r="R63" s="5" t="s">
        <v>8</v>
      </c>
      <c r="S63" s="15" t="s">
        <v>590</v>
      </c>
      <c r="T63" s="5" t="s">
        <v>591</v>
      </c>
      <c r="U63" s="56" t="s">
        <v>151</v>
      </c>
    </row>
    <row r="64" customFormat="false" ht="15" hidden="false" customHeight="false" outlineLevel="0" collapsed="false">
      <c r="A64" s="8" t="n">
        <v>45062</v>
      </c>
      <c r="B64" s="9" t="s">
        <v>88</v>
      </c>
      <c r="C64" s="9" t="s">
        <v>85</v>
      </c>
      <c r="D64" s="9" t="s">
        <v>328</v>
      </c>
      <c r="E64" s="9" t="s">
        <v>328</v>
      </c>
      <c r="F64" s="9" t="n">
        <v>701562</v>
      </c>
      <c r="G64" s="11" t="n">
        <v>140</v>
      </c>
      <c r="H64" s="11"/>
      <c r="I64" s="9" t="n">
        <v>573</v>
      </c>
      <c r="J64" s="11" t="n">
        <v>130</v>
      </c>
      <c r="L64" s="8"/>
      <c r="M64" s="9"/>
      <c r="N64" s="9"/>
      <c r="O64" s="9"/>
      <c r="P64" s="9"/>
      <c r="Q64" s="9"/>
      <c r="R64" s="11"/>
      <c r="S64" s="11"/>
      <c r="T64" s="11"/>
      <c r="U64" s="11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11"/>
      <c r="H65" s="11"/>
      <c r="I65" s="11"/>
      <c r="J65" s="11"/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11"/>
      <c r="H76" s="11"/>
      <c r="I76" s="11"/>
      <c r="J76" s="11"/>
      <c r="L76" s="9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SUM(G64:G76)</f>
        <v>140</v>
      </c>
      <c r="H77" s="26" t="n">
        <f aca="false">SUM(H64:H76)</f>
        <v>0</v>
      </c>
      <c r="I77" s="26" t="n">
        <f aca="false">SUM(I64:I76)</f>
        <v>573</v>
      </c>
      <c r="J77" s="26" t="n">
        <f aca="false">SUM(J64:J64)</f>
        <v>130</v>
      </c>
      <c r="L77" s="9"/>
      <c r="M77" s="9"/>
      <c r="N77" s="9"/>
      <c r="O77" s="9"/>
      <c r="P77" s="9"/>
      <c r="Q77" s="25" t="s">
        <v>61</v>
      </c>
      <c r="R77" s="26" t="n">
        <f aca="false">SUM(R64:R76)</f>
        <v>0</v>
      </c>
      <c r="S77" s="26" t="n">
        <f aca="false">SUM(S64:S76)</f>
        <v>0</v>
      </c>
      <c r="T77" s="26" t="n">
        <f aca="false">SUM(T64:T76)</f>
        <v>0</v>
      </c>
      <c r="U77" s="26" t="n">
        <f aca="false">R78-S77</f>
        <v>0</v>
      </c>
    </row>
    <row r="78" customFormat="false" ht="15" hidden="false" customHeight="false" outlineLevel="0" collapsed="false">
      <c r="A78" s="9"/>
      <c r="B78" s="101" t="s">
        <v>423</v>
      </c>
      <c r="C78" s="9"/>
      <c r="D78" s="9"/>
      <c r="E78" s="9"/>
      <c r="F78" s="25" t="s">
        <v>64</v>
      </c>
      <c r="G78" s="25" t="n">
        <f aca="false">G77*0.99</f>
        <v>138.6</v>
      </c>
      <c r="H78" s="9"/>
      <c r="I78" s="9"/>
      <c r="J78" s="9"/>
      <c r="L78" s="9"/>
      <c r="M78" s="101" t="s">
        <v>423</v>
      </c>
      <c r="N78" s="9"/>
      <c r="O78" s="9"/>
      <c r="P78" s="9"/>
      <c r="Q78" s="25" t="s">
        <v>64</v>
      </c>
      <c r="R78" s="25" t="n">
        <f aca="false">R77*0.99</f>
        <v>0</v>
      </c>
      <c r="S78" s="9"/>
      <c r="T78" s="9"/>
      <c r="U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159" t="s">
        <v>65</v>
      </c>
      <c r="G79" s="159"/>
      <c r="H79" s="159"/>
      <c r="I79" s="242" t="n">
        <f aca="false">G78-J77</f>
        <v>8.59999999999999</v>
      </c>
      <c r="L79" s="9"/>
      <c r="M79" s="9"/>
      <c r="N79" s="9"/>
      <c r="O79" s="9"/>
      <c r="P79" s="9"/>
      <c r="Q79" s="159" t="s">
        <v>65</v>
      </c>
      <c r="R79" s="159"/>
      <c r="S79" s="159"/>
      <c r="T79" s="242" t="n">
        <f aca="false">R78-T77</f>
        <v>0</v>
      </c>
    </row>
    <row r="85" customFormat="false" ht="15" hidden="false" customHeight="false" outlineLevel="0" collapsed="false">
      <c r="D85" s="3" t="s">
        <v>120</v>
      </c>
      <c r="E85" s="3"/>
      <c r="F85" s="3"/>
      <c r="G85" s="3"/>
      <c r="O85" s="3" t="s">
        <v>121</v>
      </c>
      <c r="P85" s="3"/>
      <c r="Q85" s="3"/>
      <c r="R85" s="3"/>
    </row>
    <row r="86" customFormat="false" ht="15" hidden="false" customHeight="false" outlineLevel="0" collapsed="false">
      <c r="D86" s="3"/>
      <c r="E86" s="3"/>
      <c r="F86" s="3"/>
      <c r="G86" s="3"/>
      <c r="O86" s="3"/>
      <c r="P86" s="3"/>
      <c r="Q86" s="3"/>
      <c r="R86" s="3"/>
    </row>
    <row r="87" customFormat="false" ht="15" hidden="false" customHeight="false" outlineLevel="0" collapsed="false">
      <c r="A87" s="5" t="s">
        <v>302</v>
      </c>
      <c r="B87" s="5" t="s">
        <v>3</v>
      </c>
      <c r="C87" s="5" t="s">
        <v>4</v>
      </c>
      <c r="D87" s="5" t="s">
        <v>5</v>
      </c>
      <c r="E87" s="5" t="s">
        <v>6</v>
      </c>
      <c r="F87" s="5" t="s">
        <v>7</v>
      </c>
      <c r="G87" s="5" t="s">
        <v>8</v>
      </c>
      <c r="H87" s="15" t="s">
        <v>590</v>
      </c>
      <c r="I87" s="5" t="s">
        <v>591</v>
      </c>
      <c r="J87" s="56" t="s">
        <v>151</v>
      </c>
      <c r="L87" s="5" t="s">
        <v>302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15" t="s">
        <v>590</v>
      </c>
      <c r="T87" s="5" t="s">
        <v>591</v>
      </c>
      <c r="U87" s="56" t="s">
        <v>151</v>
      </c>
      <c r="V87" s="56" t="s">
        <v>11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11"/>
      <c r="H88" s="11"/>
      <c r="I88" s="11"/>
      <c r="J88" s="11"/>
      <c r="L88" s="8" t="n">
        <v>45152</v>
      </c>
      <c r="M88" s="9" t="s">
        <v>17</v>
      </c>
      <c r="N88" s="9" t="s">
        <v>18</v>
      </c>
      <c r="O88" s="9" t="s">
        <v>594</v>
      </c>
      <c r="P88" s="9" t="s">
        <v>38</v>
      </c>
      <c r="Q88" s="9" t="s">
        <v>595</v>
      </c>
      <c r="R88" s="11" t="n">
        <v>210</v>
      </c>
      <c r="S88" s="11"/>
      <c r="T88" s="11"/>
      <c r="U88" s="11" t="n">
        <v>190</v>
      </c>
      <c r="V88" s="277" t="n">
        <v>671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45153</v>
      </c>
      <c r="M89" s="9" t="s">
        <v>111</v>
      </c>
      <c r="N89" s="9" t="s">
        <v>27</v>
      </c>
      <c r="O89" s="9" t="s">
        <v>594</v>
      </c>
      <c r="P89" s="9" t="s">
        <v>38</v>
      </c>
      <c r="Q89" s="9" t="s">
        <v>596</v>
      </c>
      <c r="R89" s="11" t="n">
        <v>210</v>
      </c>
      <c r="S89" s="11"/>
      <c r="T89" s="11"/>
      <c r="U89" s="11" t="n">
        <v>190</v>
      </c>
      <c r="V89" s="277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/>
      <c r="M90" s="9"/>
      <c r="N90" s="9"/>
      <c r="O90" s="9"/>
      <c r="P90" s="9"/>
      <c r="Q90" s="9"/>
      <c r="R90" s="11"/>
      <c r="S90" s="11"/>
      <c r="T90" s="11"/>
      <c r="U90" s="11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9"/>
      <c r="B100" s="9"/>
      <c r="C100" s="9"/>
      <c r="D100" s="9"/>
      <c r="E100" s="9"/>
      <c r="F100" s="9"/>
      <c r="G100" s="11"/>
      <c r="H100" s="11"/>
      <c r="I100" s="11"/>
      <c r="J100" s="11"/>
      <c r="L100" s="9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25" t="s">
        <v>61</v>
      </c>
      <c r="G101" s="26" t="n">
        <f aca="false">SUM(G88:G100)</f>
        <v>0</v>
      </c>
      <c r="H101" s="26" t="n">
        <f aca="false">SUM(H88:H100)</f>
        <v>0</v>
      </c>
      <c r="I101" s="26" t="n">
        <f aca="false">SUM(I88:I100)</f>
        <v>0</v>
      </c>
      <c r="J101" s="26" t="n">
        <f aca="false">G102-H101</f>
        <v>0</v>
      </c>
      <c r="L101" s="9"/>
      <c r="M101" s="9"/>
      <c r="N101" s="9"/>
      <c r="O101" s="9"/>
      <c r="P101" s="9"/>
      <c r="Q101" s="25" t="s">
        <v>61</v>
      </c>
      <c r="R101" s="26" t="n">
        <f aca="false">SUM(R88:R100)</f>
        <v>420</v>
      </c>
      <c r="S101" s="26" t="n">
        <f aca="false">SUM(S88:S100)</f>
        <v>0</v>
      </c>
      <c r="T101" s="26" t="n">
        <f aca="false">SUM(T88:T100)</f>
        <v>0</v>
      </c>
      <c r="U101" s="26" t="n">
        <f aca="false">SUM(U88:U100)</f>
        <v>380</v>
      </c>
    </row>
    <row r="102" customFormat="false" ht="15" hidden="false" customHeight="false" outlineLevel="0" collapsed="false">
      <c r="A102" s="9"/>
      <c r="B102" s="101" t="s">
        <v>423</v>
      </c>
      <c r="C102" s="9"/>
      <c r="D102" s="9"/>
      <c r="E102" s="9"/>
      <c r="F102" s="25" t="s">
        <v>64</v>
      </c>
      <c r="G102" s="25" t="n">
        <f aca="false">G101*0.99</f>
        <v>0</v>
      </c>
      <c r="H102" s="9"/>
      <c r="I102" s="9"/>
      <c r="J102" s="9"/>
      <c r="L102" s="9"/>
      <c r="M102" s="101" t="s">
        <v>423</v>
      </c>
      <c r="N102" s="9"/>
      <c r="O102" s="9"/>
      <c r="P102" s="9"/>
      <c r="Q102" s="25" t="s">
        <v>64</v>
      </c>
      <c r="R102" s="278" t="n">
        <f aca="false">R101*0.99</f>
        <v>415.8</v>
      </c>
      <c r="S102" s="9"/>
      <c r="T102" s="9"/>
      <c r="U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159" t="s">
        <v>65</v>
      </c>
      <c r="G103" s="159"/>
      <c r="H103" s="159"/>
      <c r="I103" s="242" t="n">
        <f aca="false">G102-I101</f>
        <v>0</v>
      </c>
      <c r="L103" s="9"/>
      <c r="M103" s="9"/>
      <c r="N103" s="9"/>
      <c r="O103" s="9"/>
      <c r="P103" s="9"/>
      <c r="Q103" s="159" t="s">
        <v>65</v>
      </c>
      <c r="R103" s="159"/>
      <c r="S103" s="159"/>
      <c r="T103" s="242" t="n">
        <f aca="false">R102-U101</f>
        <v>35.8</v>
      </c>
    </row>
    <row r="108" customFormat="false" ht="15" hidden="false" customHeight="false" outlineLevel="0" collapsed="false">
      <c r="D108" s="3" t="s">
        <v>141</v>
      </c>
      <c r="E108" s="3"/>
      <c r="F108" s="3"/>
      <c r="G108" s="3"/>
      <c r="O108" s="3" t="s">
        <v>244</v>
      </c>
      <c r="P108" s="3"/>
      <c r="Q108" s="3"/>
      <c r="R108" s="3"/>
    </row>
    <row r="109" customFormat="false" ht="15" hidden="false" customHeight="false" outlineLevel="0" collapsed="false">
      <c r="D109" s="3"/>
      <c r="E109" s="3"/>
      <c r="F109" s="3"/>
      <c r="G109" s="3"/>
      <c r="O109" s="3"/>
      <c r="P109" s="3"/>
      <c r="Q109" s="3"/>
      <c r="R109" s="3"/>
    </row>
    <row r="110" customFormat="false" ht="15" hidden="false" customHeight="false" outlineLevel="0" collapsed="false">
      <c r="A110" s="5" t="s">
        <v>302</v>
      </c>
      <c r="B110" s="5" t="s">
        <v>3</v>
      </c>
      <c r="C110" s="5" t="s">
        <v>4</v>
      </c>
      <c r="D110" s="5" t="s">
        <v>5</v>
      </c>
      <c r="E110" s="5" t="s">
        <v>6</v>
      </c>
      <c r="F110" s="5" t="s">
        <v>7</v>
      </c>
      <c r="G110" s="5" t="s">
        <v>8</v>
      </c>
      <c r="H110" s="15" t="s">
        <v>590</v>
      </c>
      <c r="I110" s="5" t="s">
        <v>11</v>
      </c>
      <c r="J110" s="56" t="s">
        <v>151</v>
      </c>
      <c r="L110" s="5" t="s">
        <v>302</v>
      </c>
      <c r="M110" s="5" t="s">
        <v>3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8</v>
      </c>
      <c r="S110" s="15" t="s">
        <v>590</v>
      </c>
      <c r="T110" s="5" t="s">
        <v>591</v>
      </c>
      <c r="U110" s="56" t="s">
        <v>151</v>
      </c>
    </row>
    <row r="111" customFormat="false" ht="15" hidden="false" customHeight="false" outlineLevel="0" collapsed="false">
      <c r="A111" s="8" t="n">
        <v>45189</v>
      </c>
      <c r="B111" s="9" t="s">
        <v>148</v>
      </c>
      <c r="C111" s="9" t="s">
        <v>34</v>
      </c>
      <c r="D111" s="9" t="s">
        <v>597</v>
      </c>
      <c r="E111" s="9" t="s">
        <v>38</v>
      </c>
      <c r="F111" s="9" t="n">
        <v>29636</v>
      </c>
      <c r="G111" s="11" t="n">
        <v>210</v>
      </c>
      <c r="H111" s="11"/>
      <c r="I111" s="9" t="n">
        <v>703</v>
      </c>
      <c r="J111" s="11" t="n">
        <v>190</v>
      </c>
      <c r="L111" s="8" t="n">
        <v>45203</v>
      </c>
      <c r="M111" s="9" t="s">
        <v>322</v>
      </c>
      <c r="N111" s="9" t="s">
        <v>55</v>
      </c>
      <c r="O111" s="9" t="s">
        <v>598</v>
      </c>
      <c r="P111" s="9" t="s">
        <v>529</v>
      </c>
      <c r="Q111" s="9" t="n">
        <v>30130</v>
      </c>
      <c r="R111" s="11" t="n">
        <v>594</v>
      </c>
      <c r="S111" s="11"/>
      <c r="T111" s="11"/>
      <c r="U111" s="11" t="n">
        <v>570</v>
      </c>
      <c r="V111" s="279" t="n">
        <v>741</v>
      </c>
    </row>
    <row r="112" customFormat="false" ht="15" hidden="false" customHeight="false" outlineLevel="0" collapsed="false">
      <c r="A112" s="8" t="n">
        <v>45198</v>
      </c>
      <c r="B112" s="9" t="s">
        <v>148</v>
      </c>
      <c r="C112" s="9" t="s">
        <v>32</v>
      </c>
      <c r="D112" s="9" t="s">
        <v>597</v>
      </c>
      <c r="E112" s="9" t="s">
        <v>28</v>
      </c>
      <c r="F112" s="9" t="n">
        <v>29972</v>
      </c>
      <c r="G112" s="11" t="n">
        <v>160</v>
      </c>
      <c r="H112" s="11"/>
      <c r="I112" s="9" t="n">
        <v>730</v>
      </c>
      <c r="J112" s="11" t="n">
        <v>140</v>
      </c>
      <c r="L112" s="8" t="n">
        <v>45203</v>
      </c>
      <c r="M112" s="9" t="s">
        <v>275</v>
      </c>
      <c r="N112" s="9" t="s">
        <v>32</v>
      </c>
      <c r="O112" s="9" t="s">
        <v>598</v>
      </c>
      <c r="P112" s="9" t="s">
        <v>529</v>
      </c>
      <c r="Q112" s="9" t="n">
        <v>30128</v>
      </c>
      <c r="R112" s="11" t="n">
        <v>594</v>
      </c>
      <c r="S112" s="11"/>
      <c r="T112" s="11"/>
      <c r="U112" s="11" t="n">
        <v>570</v>
      </c>
      <c r="V112" s="279" t="n">
        <v>741</v>
      </c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11"/>
      <c r="H113" s="11"/>
      <c r="I113" s="11"/>
      <c r="J113" s="11"/>
      <c r="L113" s="8" t="n">
        <v>45203</v>
      </c>
      <c r="M113" s="9" t="s">
        <v>242</v>
      </c>
      <c r="N113" s="9" t="s">
        <v>240</v>
      </c>
      <c r="O113" s="9" t="s">
        <v>598</v>
      </c>
      <c r="P113" s="9" t="s">
        <v>529</v>
      </c>
      <c r="Q113" s="9" t="n">
        <v>30135</v>
      </c>
      <c r="R113" s="11" t="n">
        <v>594</v>
      </c>
      <c r="S113" s="11"/>
      <c r="T113" s="11"/>
      <c r="U113" s="11" t="n">
        <v>540</v>
      </c>
      <c r="V113" s="279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45211</v>
      </c>
      <c r="M114" s="9" t="s">
        <v>275</v>
      </c>
      <c r="N114" s="9" t="s">
        <v>34</v>
      </c>
      <c r="O114" s="9" t="s">
        <v>389</v>
      </c>
      <c r="P114" s="9" t="s">
        <v>264</v>
      </c>
      <c r="Q114" s="9"/>
      <c r="R114" s="11" t="n">
        <v>550</v>
      </c>
      <c r="S114" s="11"/>
      <c r="T114" s="11"/>
      <c r="U114" s="11" t="n">
        <v>530</v>
      </c>
      <c r="V114" s="280" t="n">
        <v>743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45215</v>
      </c>
      <c r="M115" s="9" t="s">
        <v>599</v>
      </c>
      <c r="N115" s="9" t="s">
        <v>14</v>
      </c>
      <c r="O115" s="9" t="s">
        <v>598</v>
      </c>
      <c r="P115" s="9" t="s">
        <v>600</v>
      </c>
      <c r="Q115" s="9" t="n">
        <v>30488</v>
      </c>
      <c r="R115" s="11" t="n">
        <v>315</v>
      </c>
      <c r="S115" s="11"/>
      <c r="T115" s="11"/>
      <c r="U115" s="11" t="n">
        <v>190</v>
      </c>
      <c r="V115" s="281" t="n">
        <v>741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322</v>
      </c>
      <c r="N116" s="9" t="s">
        <v>55</v>
      </c>
      <c r="O116" s="9" t="s">
        <v>598</v>
      </c>
      <c r="P116" s="9" t="s">
        <v>600</v>
      </c>
      <c r="Q116" s="9" t="n">
        <v>30487</v>
      </c>
      <c r="R116" s="11" t="n">
        <v>315</v>
      </c>
      <c r="S116" s="11"/>
      <c r="T116" s="11"/>
      <c r="U116" s="11" t="n">
        <v>190</v>
      </c>
      <c r="V116" s="281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135</v>
      </c>
      <c r="N117" s="9" t="s">
        <v>43</v>
      </c>
      <c r="O117" s="9" t="s">
        <v>598</v>
      </c>
      <c r="P117" s="9" t="s">
        <v>600</v>
      </c>
      <c r="Q117" s="9" t="n">
        <v>30493</v>
      </c>
      <c r="R117" s="11" t="n">
        <v>315</v>
      </c>
      <c r="S117" s="11"/>
      <c r="T117" s="11"/>
      <c r="U117" s="11" t="n">
        <v>190</v>
      </c>
      <c r="V117" s="281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45223</v>
      </c>
      <c r="M118" s="9" t="s">
        <v>599</v>
      </c>
      <c r="N118" s="9" t="s">
        <v>14</v>
      </c>
      <c r="O118" s="9" t="s">
        <v>598</v>
      </c>
      <c r="P118" s="9" t="s">
        <v>28</v>
      </c>
      <c r="Q118" s="9" t="n">
        <v>30925</v>
      </c>
      <c r="R118" s="11" t="n">
        <v>160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256</v>
      </c>
      <c r="N119" s="9" t="s">
        <v>75</v>
      </c>
      <c r="O119" s="9" t="s">
        <v>598</v>
      </c>
      <c r="P119" s="9" t="s">
        <v>28</v>
      </c>
      <c r="Q119" s="9" t="n">
        <v>30926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111" t="n">
        <v>45227</v>
      </c>
      <c r="M120" s="9" t="s">
        <v>288</v>
      </c>
      <c r="N120" s="9" t="s">
        <v>18</v>
      </c>
      <c r="O120" s="9" t="s">
        <v>389</v>
      </c>
      <c r="P120" s="9"/>
      <c r="Q120" s="9"/>
      <c r="R120" s="9"/>
      <c r="S120" s="9"/>
      <c r="T120" s="9"/>
      <c r="U120" s="9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 t="n">
        <v>45229</v>
      </c>
      <c r="M121" s="9" t="s">
        <v>92</v>
      </c>
      <c r="N121" s="9" t="s">
        <v>75</v>
      </c>
      <c r="O121" s="9" t="s">
        <v>598</v>
      </c>
      <c r="P121" s="9" t="s">
        <v>28</v>
      </c>
      <c r="Q121" s="9" t="n">
        <v>31189</v>
      </c>
      <c r="R121" s="11" t="n">
        <v>160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256</v>
      </c>
      <c r="N122" s="9" t="s">
        <v>43</v>
      </c>
      <c r="O122" s="9" t="s">
        <v>598</v>
      </c>
      <c r="P122" s="9" t="s">
        <v>28</v>
      </c>
      <c r="Q122" s="9" t="n">
        <v>31188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9"/>
      <c r="G123" s="11"/>
      <c r="H123" s="11"/>
      <c r="I123" s="11"/>
      <c r="J123" s="11"/>
      <c r="L123" s="111" t="n">
        <v>45230</v>
      </c>
      <c r="M123" s="9" t="s">
        <v>275</v>
      </c>
      <c r="N123" s="9" t="s">
        <v>34</v>
      </c>
      <c r="O123" s="9" t="s">
        <v>602</v>
      </c>
      <c r="P123" s="9" t="s">
        <v>603</v>
      </c>
      <c r="Q123" s="9"/>
      <c r="R123" s="11" t="n">
        <v>416</v>
      </c>
      <c r="S123" s="11"/>
      <c r="T123" s="11"/>
      <c r="U123" s="11"/>
      <c r="V123" s="0" t="s">
        <v>681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61</v>
      </c>
      <c r="G124" s="26" t="n">
        <f aca="false">SUM(G111:G123)</f>
        <v>370</v>
      </c>
      <c r="H124" s="26" t="n">
        <f aca="false">SUM(H111:H123)</f>
        <v>0</v>
      </c>
      <c r="I124" s="26"/>
      <c r="J124" s="26" t="n">
        <f aca="false">SUM(J111:J123)</f>
        <v>330</v>
      </c>
      <c r="L124" s="9"/>
      <c r="M124" s="9"/>
      <c r="N124" s="9"/>
      <c r="O124" s="9"/>
      <c r="P124" s="9"/>
      <c r="Q124" s="25" t="s">
        <v>61</v>
      </c>
      <c r="R124" s="26" t="n">
        <f aca="false">SUM(R111:R123)</f>
        <v>4333</v>
      </c>
      <c r="S124" s="26" t="n">
        <f aca="false">SUM(S111:S123)</f>
        <v>0</v>
      </c>
      <c r="T124" s="26" t="n">
        <f aca="false">SUM(T111:T123)</f>
        <v>0</v>
      </c>
      <c r="U124" s="26" t="n">
        <f aca="false">SUM(U111:U123)</f>
        <v>3340</v>
      </c>
    </row>
    <row r="125" customFormat="false" ht="15" hidden="false" customHeight="false" outlineLevel="0" collapsed="false">
      <c r="A125" s="9"/>
      <c r="B125" s="101" t="s">
        <v>423</v>
      </c>
      <c r="C125" s="9"/>
      <c r="D125" s="9"/>
      <c r="E125" s="9"/>
      <c r="F125" s="25" t="s">
        <v>64</v>
      </c>
      <c r="G125" s="25" t="n">
        <f aca="false">G124*0.99</f>
        <v>366.3</v>
      </c>
      <c r="H125" s="9"/>
      <c r="I125" s="9"/>
      <c r="J125" s="9"/>
      <c r="L125" s="9"/>
      <c r="M125" s="101" t="s">
        <v>423</v>
      </c>
      <c r="N125" s="9"/>
      <c r="O125" s="9"/>
      <c r="P125" s="9"/>
      <c r="Q125" s="25" t="s">
        <v>64</v>
      </c>
      <c r="R125" s="25" t="n">
        <f aca="false">R124*0.99</f>
        <v>4289.67</v>
      </c>
      <c r="S125" s="9"/>
      <c r="T125" s="9"/>
      <c r="U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159" t="s">
        <v>65</v>
      </c>
      <c r="G126" s="159"/>
      <c r="H126" s="159"/>
      <c r="I126" s="242" t="n">
        <f aca="false">G125-J124</f>
        <v>36.3</v>
      </c>
      <c r="L126" s="9"/>
      <c r="M126" s="9"/>
      <c r="N126" s="9"/>
      <c r="O126" s="9"/>
      <c r="P126" s="9"/>
      <c r="Q126" s="159" t="s">
        <v>65</v>
      </c>
      <c r="R126" s="159"/>
      <c r="S126" s="159"/>
      <c r="T126" s="242" t="n">
        <f aca="false">R125-U124</f>
        <v>949.67</v>
      </c>
    </row>
    <row r="131" customFormat="false" ht="15" hidden="false" customHeight="false" outlineLevel="0" collapsed="false">
      <c r="D131" s="3" t="s">
        <v>146</v>
      </c>
      <c r="E131" s="3"/>
      <c r="F131" s="3"/>
      <c r="G131" s="3"/>
      <c r="O131" s="3" t="s">
        <v>276</v>
      </c>
      <c r="P131" s="3"/>
      <c r="Q131" s="3"/>
      <c r="R131" s="3"/>
    </row>
    <row r="132" customFormat="false" ht="15" hidden="false" customHeight="false" outlineLevel="0" collapsed="false">
      <c r="D132" s="3"/>
      <c r="E132" s="3"/>
      <c r="F132" s="3"/>
      <c r="G132" s="3"/>
      <c r="O132" s="3"/>
      <c r="P132" s="3"/>
      <c r="Q132" s="3"/>
      <c r="R132" s="3"/>
    </row>
    <row r="133" customFormat="false" ht="15" hidden="false" customHeight="false" outlineLevel="0" collapsed="false">
      <c r="A133" s="5" t="s">
        <v>302</v>
      </c>
      <c r="B133" s="5" t="s">
        <v>3</v>
      </c>
      <c r="C133" s="5" t="s">
        <v>4</v>
      </c>
      <c r="D133" s="5" t="s">
        <v>5</v>
      </c>
      <c r="E133" s="5" t="s">
        <v>6</v>
      </c>
      <c r="F133" s="5" t="s">
        <v>7</v>
      </c>
      <c r="G133" s="5" t="s">
        <v>8</v>
      </c>
      <c r="H133" s="15" t="s">
        <v>590</v>
      </c>
      <c r="I133" s="5" t="s">
        <v>591</v>
      </c>
      <c r="J133" s="56" t="s">
        <v>151</v>
      </c>
      <c r="L133" s="5" t="s">
        <v>302</v>
      </c>
      <c r="M133" s="5" t="s">
        <v>3</v>
      </c>
      <c r="N133" s="5" t="s">
        <v>4</v>
      </c>
      <c r="O133" s="5" t="s">
        <v>5</v>
      </c>
      <c r="P133" s="5" t="s">
        <v>6</v>
      </c>
      <c r="Q133" s="5" t="s">
        <v>7</v>
      </c>
      <c r="R133" s="5" t="s">
        <v>8</v>
      </c>
      <c r="S133" s="15" t="s">
        <v>590</v>
      </c>
      <c r="T133" s="5" t="s">
        <v>591</v>
      </c>
      <c r="U133" s="56" t="s">
        <v>151</v>
      </c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11"/>
      <c r="H134" s="11"/>
      <c r="I134" s="11"/>
      <c r="J134" s="11"/>
      <c r="L134" s="8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9"/>
      <c r="B146" s="9"/>
      <c r="C146" s="9"/>
      <c r="D146" s="9"/>
      <c r="E146" s="9"/>
      <c r="F146" s="9"/>
      <c r="G146" s="11"/>
      <c r="H146" s="11"/>
      <c r="I146" s="11"/>
      <c r="J146" s="11"/>
      <c r="L146" s="9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5" t="s">
        <v>61</v>
      </c>
      <c r="G147" s="26" t="n">
        <f aca="false">SUM(G134:G146)</f>
        <v>0</v>
      </c>
      <c r="H147" s="26" t="n">
        <f aca="false">SUM(H134:H146)</f>
        <v>0</v>
      </c>
      <c r="I147" s="26" t="n">
        <f aca="false">SUM(I134:I146)</f>
        <v>0</v>
      </c>
      <c r="J147" s="26" t="n">
        <f aca="false">G148-H147</f>
        <v>0</v>
      </c>
      <c r="L147" s="9"/>
      <c r="M147" s="9"/>
      <c r="N147" s="9"/>
      <c r="O147" s="9"/>
      <c r="P147" s="9"/>
      <c r="Q147" s="25" t="s">
        <v>61</v>
      </c>
      <c r="R147" s="26" t="n">
        <f aca="false">SUM(R134:R146)</f>
        <v>0</v>
      </c>
      <c r="S147" s="26" t="n">
        <f aca="false">SUM(S134:S146)</f>
        <v>0</v>
      </c>
      <c r="T147" s="26" t="n">
        <f aca="false">SUM(T134:T146)</f>
        <v>0</v>
      </c>
      <c r="U147" s="26" t="n">
        <f aca="false">R148-S147</f>
        <v>0</v>
      </c>
    </row>
    <row r="148" customFormat="false" ht="15" hidden="false" customHeight="false" outlineLevel="0" collapsed="false">
      <c r="A148" s="9"/>
      <c r="B148" s="101" t="s">
        <v>423</v>
      </c>
      <c r="C148" s="9"/>
      <c r="D148" s="9"/>
      <c r="E148" s="9"/>
      <c r="F148" s="25" t="s">
        <v>64</v>
      </c>
      <c r="G148" s="25" t="n">
        <f aca="false">G147*0.99</f>
        <v>0</v>
      </c>
      <c r="H148" s="9"/>
      <c r="I148" s="9"/>
      <c r="J148" s="9"/>
      <c r="L148" s="9"/>
      <c r="M148" s="101" t="s">
        <v>423</v>
      </c>
      <c r="N148" s="9"/>
      <c r="O148" s="9"/>
      <c r="P148" s="9"/>
      <c r="Q148" s="25" t="s">
        <v>64</v>
      </c>
      <c r="R148" s="25" t="n">
        <f aca="false">R147*0.99</f>
        <v>0</v>
      </c>
      <c r="S148" s="9"/>
      <c r="T148" s="9"/>
      <c r="U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159" t="s">
        <v>65</v>
      </c>
      <c r="G149" s="159"/>
      <c r="H149" s="159"/>
      <c r="I149" s="242" t="n">
        <f aca="false">G148-I147</f>
        <v>0</v>
      </c>
      <c r="L149" s="9"/>
      <c r="M149" s="9"/>
      <c r="N149" s="9"/>
      <c r="O149" s="9"/>
      <c r="P149" s="9"/>
      <c r="Q149" s="159" t="s">
        <v>65</v>
      </c>
      <c r="R149" s="159"/>
      <c r="S149" s="159"/>
      <c r="T149" s="242" t="n">
        <f aca="false"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0.7226562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590</v>
      </c>
      <c r="I3" s="5" t="s">
        <v>591</v>
      </c>
      <c r="J3" s="56" t="s">
        <v>151</v>
      </c>
      <c r="L3" s="5" t="s">
        <v>302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590</v>
      </c>
      <c r="T3" s="5" t="s">
        <v>591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682</v>
      </c>
      <c r="E4" s="9" t="s">
        <v>683</v>
      </c>
      <c r="F4" s="9"/>
      <c r="G4" s="11" t="n">
        <v>180</v>
      </c>
      <c r="H4" s="11"/>
      <c r="I4" s="11" t="n">
        <v>160</v>
      </c>
      <c r="J4" s="290" t="n">
        <v>814</v>
      </c>
      <c r="L4" s="8"/>
      <c r="M4" s="9"/>
      <c r="N4" s="9"/>
      <c r="O4" s="9"/>
      <c r="P4" s="9"/>
      <c r="Q4" s="9"/>
      <c r="R4" s="11"/>
      <c r="S4" s="11"/>
      <c r="T4" s="11" t="n">
        <f aca="false">R4-S4</f>
        <v>0</v>
      </c>
      <c r="U4" s="11" t="n">
        <v>350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682</v>
      </c>
      <c r="E5" s="9" t="s">
        <v>683</v>
      </c>
      <c r="F5" s="9"/>
      <c r="G5" s="11" t="n">
        <v>180</v>
      </c>
      <c r="H5" s="11"/>
      <c r="I5" s="11" t="n">
        <v>160</v>
      </c>
      <c r="J5" s="290" t="n">
        <v>814</v>
      </c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682</v>
      </c>
      <c r="E6" s="9" t="s">
        <v>683</v>
      </c>
      <c r="F6" s="9" t="n">
        <v>139373</v>
      </c>
      <c r="G6" s="11" t="n">
        <v>180</v>
      </c>
      <c r="H6" s="11"/>
      <c r="I6" s="11" t="n">
        <v>160</v>
      </c>
      <c r="J6" s="290" t="n">
        <v>814</v>
      </c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682</v>
      </c>
      <c r="E7" s="9" t="s">
        <v>683</v>
      </c>
      <c r="F7" s="9"/>
      <c r="G7" s="11" t="n">
        <v>180</v>
      </c>
      <c r="H7" s="11"/>
      <c r="I7" s="11" t="n">
        <v>160</v>
      </c>
      <c r="J7" s="290" t="n">
        <v>814</v>
      </c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0</v>
      </c>
      <c r="S17" s="26" t="n">
        <f aca="false">SUM(S4:S16)</f>
        <v>0</v>
      </c>
      <c r="T17" s="26" t="n">
        <f aca="false">SUM(T4:T16)</f>
        <v>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423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423</v>
      </c>
      <c r="N18" s="9"/>
      <c r="O18" s="9"/>
      <c r="P18" s="9"/>
      <c r="Q18" s="25" t="s">
        <v>64</v>
      </c>
      <c r="R18" s="25" t="n">
        <f aca="false">R17*0.99</f>
        <v>0</v>
      </c>
      <c r="S18" s="9"/>
      <c r="T18" s="11" t="n">
        <f aca="false">R18-S17</f>
        <v>0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9" t="s">
        <v>65</v>
      </c>
      <c r="G19" s="159"/>
      <c r="H19" s="159"/>
      <c r="I19" s="242" t="n">
        <f aca="false">G18-I17</f>
        <v>72.8</v>
      </c>
      <c r="L19" s="9"/>
      <c r="M19" s="9"/>
      <c r="N19" s="9"/>
      <c r="O19" s="9"/>
      <c r="P19" s="9"/>
      <c r="Q19" s="159" t="s">
        <v>65</v>
      </c>
      <c r="R19" s="159"/>
      <c r="S19" s="159"/>
      <c r="T19" s="242" t="n">
        <f aca="false">T18-U17</f>
        <v>-350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590</v>
      </c>
      <c r="I25" s="5" t="s">
        <v>591</v>
      </c>
      <c r="J25" s="56" t="s">
        <v>151</v>
      </c>
      <c r="K25" s="56" t="s">
        <v>414</v>
      </c>
      <c r="L25" s="5" t="s">
        <v>302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590</v>
      </c>
      <c r="T25" s="5" t="s">
        <v>591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452</v>
      </c>
      <c r="E26" s="9" t="s">
        <v>593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423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423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9" t="s">
        <v>65</v>
      </c>
      <c r="G41" s="159"/>
      <c r="H41" s="159"/>
      <c r="I41" s="242" t="n">
        <f aca="false">I40-J39</f>
        <v>15.5</v>
      </c>
      <c r="L41" s="9"/>
      <c r="M41" s="9"/>
      <c r="N41" s="9"/>
      <c r="O41" s="9"/>
      <c r="P41" s="9"/>
      <c r="Q41" s="159" t="s">
        <v>65</v>
      </c>
      <c r="R41" s="159"/>
      <c r="S41" s="159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302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590</v>
      </c>
      <c r="I47" s="5" t="s">
        <v>438</v>
      </c>
      <c r="J47" s="56" t="s">
        <v>151</v>
      </c>
      <c r="L47" s="5" t="s">
        <v>302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590</v>
      </c>
      <c r="T47" s="5" t="s">
        <v>591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328</v>
      </c>
      <c r="E48" s="9" t="s">
        <v>328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423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423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9" t="s">
        <v>65</v>
      </c>
      <c r="G63" s="159"/>
      <c r="H63" s="159"/>
      <c r="I63" s="242" t="n">
        <f aca="false">G62-J61</f>
        <v>8.59999999999999</v>
      </c>
      <c r="L63" s="9"/>
      <c r="M63" s="9"/>
      <c r="N63" s="9"/>
      <c r="O63" s="9"/>
      <c r="P63" s="9"/>
      <c r="Q63" s="159" t="s">
        <v>65</v>
      </c>
      <c r="R63" s="159"/>
      <c r="S63" s="159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302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590</v>
      </c>
      <c r="I71" s="5" t="s">
        <v>591</v>
      </c>
      <c r="J71" s="56" t="s">
        <v>151</v>
      </c>
      <c r="L71" s="5" t="s">
        <v>302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590</v>
      </c>
      <c r="T71" s="5" t="s">
        <v>591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594</v>
      </c>
      <c r="P72" s="9" t="s">
        <v>38</v>
      </c>
      <c r="Q72" s="9" t="s">
        <v>595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594</v>
      </c>
      <c r="P73" s="9" t="s">
        <v>38</v>
      </c>
      <c r="Q73" s="9" t="s">
        <v>596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423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423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9" t="s">
        <v>65</v>
      </c>
      <c r="G87" s="159"/>
      <c r="H87" s="159"/>
      <c r="I87" s="242" t="n">
        <f aca="false">G86-I85</f>
        <v>0</v>
      </c>
      <c r="L87" s="9"/>
      <c r="M87" s="9"/>
      <c r="N87" s="9"/>
      <c r="O87" s="9"/>
      <c r="P87" s="9"/>
      <c r="Q87" s="159" t="s">
        <v>65</v>
      </c>
      <c r="R87" s="159"/>
      <c r="S87" s="159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302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590</v>
      </c>
      <c r="I94" s="5" t="s">
        <v>11</v>
      </c>
      <c r="J94" s="56" t="s">
        <v>151</v>
      </c>
      <c r="L94" s="5" t="s">
        <v>302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590</v>
      </c>
      <c r="T94" s="5" t="s">
        <v>591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597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322</v>
      </c>
      <c r="N95" s="9" t="s">
        <v>55</v>
      </c>
      <c r="O95" s="9" t="s">
        <v>598</v>
      </c>
      <c r="P95" s="9" t="s">
        <v>529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597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598</v>
      </c>
      <c r="P96" s="9" t="s">
        <v>529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598</v>
      </c>
      <c r="P97" s="9" t="s">
        <v>529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389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599</v>
      </c>
      <c r="N99" s="9" t="s">
        <v>14</v>
      </c>
      <c r="O99" s="9" t="s">
        <v>598</v>
      </c>
      <c r="P99" s="9" t="s">
        <v>600</v>
      </c>
      <c r="Q99" s="9" t="n">
        <v>30488</v>
      </c>
      <c r="R99" s="11" t="n">
        <v>315</v>
      </c>
      <c r="S99" s="11"/>
      <c r="T99" s="11"/>
      <c r="U99" s="11" t="n">
        <v>190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322</v>
      </c>
      <c r="N100" s="9" t="s">
        <v>55</v>
      </c>
      <c r="O100" s="9" t="s">
        <v>598</v>
      </c>
      <c r="P100" s="9" t="s">
        <v>600</v>
      </c>
      <c r="Q100" s="9" t="n">
        <v>30487</v>
      </c>
      <c r="R100" s="11" t="n">
        <v>315</v>
      </c>
      <c r="S100" s="11"/>
      <c r="T100" s="11"/>
      <c r="U100" s="11" t="n">
        <v>190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598</v>
      </c>
      <c r="P101" s="9" t="s">
        <v>600</v>
      </c>
      <c r="Q101" s="9" t="n">
        <v>30493</v>
      </c>
      <c r="R101" s="11" t="n">
        <v>315</v>
      </c>
      <c r="S101" s="11"/>
      <c r="T101" s="11"/>
      <c r="U101" s="11" t="n">
        <v>190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599</v>
      </c>
      <c r="N102" s="9" t="s">
        <v>14</v>
      </c>
      <c r="O102" s="9" t="s">
        <v>598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598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389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598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598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602</v>
      </c>
      <c r="P107" s="9" t="s">
        <v>603</v>
      </c>
      <c r="Q107" s="9"/>
      <c r="R107" s="11" t="n">
        <v>416</v>
      </c>
      <c r="S107" s="11"/>
      <c r="T107" s="11"/>
      <c r="U107" s="11"/>
      <c r="V107" s="0" t="s">
        <v>681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423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423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9" t="s">
        <v>65</v>
      </c>
      <c r="G110" s="159"/>
      <c r="H110" s="159"/>
      <c r="I110" s="242" t="n">
        <f aca="false">G109-J108</f>
        <v>36.3</v>
      </c>
      <c r="L110" s="9"/>
      <c r="M110" s="9"/>
      <c r="N110" s="9"/>
      <c r="O110" s="9"/>
      <c r="P110" s="9"/>
      <c r="Q110" s="159" t="s">
        <v>65</v>
      </c>
      <c r="R110" s="159"/>
      <c r="S110" s="159"/>
      <c r="T110" s="242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302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590</v>
      </c>
      <c r="I117" s="5" t="s">
        <v>591</v>
      </c>
      <c r="J117" s="56" t="s">
        <v>151</v>
      </c>
      <c r="L117" s="5" t="s">
        <v>302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590</v>
      </c>
      <c r="T117" s="5" t="s">
        <v>591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423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423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59" t="s">
        <v>65</v>
      </c>
      <c r="G133" s="159"/>
      <c r="H133" s="159"/>
      <c r="I133" s="242" t="n">
        <f aca="false">G132-I131</f>
        <v>0</v>
      </c>
      <c r="L133" s="9"/>
      <c r="M133" s="9"/>
      <c r="N133" s="9"/>
      <c r="O133" s="9"/>
      <c r="P133" s="9"/>
      <c r="Q133" s="159" t="s">
        <v>65</v>
      </c>
      <c r="R133" s="159"/>
      <c r="S133" s="159"/>
      <c r="T133" s="242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100" zoomScaleNormal="100" zoomScalePageLayoutView="100" workbookViewId="0">
      <selection pane="topLeft" activeCell="I145" activeCellId="0" sqref="I145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99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648</v>
      </c>
      <c r="I2" s="292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92" t="s">
        <v>395</v>
      </c>
      <c r="U2" s="5" t="s">
        <v>684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685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376</v>
      </c>
      <c r="P3" s="9" t="s">
        <v>72</v>
      </c>
      <c r="Q3" s="9" t="n">
        <v>665</v>
      </c>
      <c r="R3" s="33" t="n">
        <v>160</v>
      </c>
      <c r="S3" s="33"/>
      <c r="T3" s="33" t="s">
        <v>686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687</v>
      </c>
      <c r="D4" s="9" t="s">
        <v>685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376</v>
      </c>
      <c r="P4" s="9" t="s">
        <v>72</v>
      </c>
      <c r="Q4" s="9"/>
      <c r="R4" s="33" t="n">
        <v>160</v>
      </c>
      <c r="S4" s="33"/>
      <c r="T4" s="33" t="s">
        <v>686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687</v>
      </c>
      <c r="D5" s="9" t="s">
        <v>685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376</v>
      </c>
      <c r="P5" s="9" t="s">
        <v>72</v>
      </c>
      <c r="Q5" s="9"/>
      <c r="R5" s="33" t="n">
        <v>160</v>
      </c>
      <c r="S5" s="9" t="n">
        <v>458</v>
      </c>
      <c r="T5" s="33" t="s">
        <v>686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687</v>
      </c>
      <c r="D6" s="9" t="s">
        <v>685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688</v>
      </c>
      <c r="N6" s="9" t="s">
        <v>18</v>
      </c>
      <c r="O6" s="9" t="s">
        <v>376</v>
      </c>
      <c r="P6" s="9" t="s">
        <v>72</v>
      </c>
      <c r="Q6" s="9"/>
      <c r="R6" s="33" t="n">
        <v>160</v>
      </c>
      <c r="S6" s="9" t="n">
        <v>458</v>
      </c>
      <c r="T6" s="33" t="s">
        <v>686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687</v>
      </c>
      <c r="D7" s="9" t="s">
        <v>685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689</v>
      </c>
      <c r="P7" s="9" t="s">
        <v>16</v>
      </c>
      <c r="Q7" s="9"/>
      <c r="R7" s="33" t="n">
        <v>80</v>
      </c>
      <c r="S7" s="9" t="n">
        <v>477</v>
      </c>
      <c r="T7" s="33" t="s">
        <v>690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687</v>
      </c>
      <c r="D8" s="9" t="s">
        <v>685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689</v>
      </c>
      <c r="P8" s="9" t="s">
        <v>72</v>
      </c>
      <c r="Q8" s="9"/>
      <c r="R8" s="33" t="n">
        <v>80</v>
      </c>
      <c r="S8" s="9" t="n">
        <v>477</v>
      </c>
      <c r="T8" s="33" t="s">
        <v>690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687</v>
      </c>
      <c r="D9" s="9" t="s">
        <v>685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689</v>
      </c>
      <c r="P9" s="9" t="s">
        <v>72</v>
      </c>
      <c r="Q9" s="9"/>
      <c r="R9" s="33" t="n">
        <v>80</v>
      </c>
      <c r="S9" s="9" t="n">
        <v>477</v>
      </c>
      <c r="T9" s="33" t="s">
        <v>690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687</v>
      </c>
      <c r="D10" s="9" t="s">
        <v>685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691</v>
      </c>
      <c r="N10" s="9" t="s">
        <v>43</v>
      </c>
      <c r="O10" s="9" t="s">
        <v>689</v>
      </c>
      <c r="P10" s="9" t="s">
        <v>72</v>
      </c>
      <c r="Q10" s="9"/>
      <c r="R10" s="33" t="n">
        <v>80</v>
      </c>
      <c r="S10" s="9" t="n">
        <v>477</v>
      </c>
      <c r="T10" s="33" t="s">
        <v>690</v>
      </c>
      <c r="U10" s="33" t="n">
        <v>75</v>
      </c>
    </row>
    <row r="11" customFormat="false" ht="15" hidden="false" customHeight="false" outlineLevel="0" collapsed="false">
      <c r="A11" s="8"/>
      <c r="B11" s="9" t="s">
        <v>692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689</v>
      </c>
      <c r="P11" s="9" t="s">
        <v>72</v>
      </c>
      <c r="Q11" s="9"/>
      <c r="R11" s="33" t="n">
        <v>80</v>
      </c>
      <c r="S11" s="9" t="n">
        <v>477</v>
      </c>
      <c r="T11" s="33" t="s">
        <v>690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689</v>
      </c>
      <c r="P12" s="9" t="s">
        <v>72</v>
      </c>
      <c r="Q12" s="9"/>
      <c r="R12" s="33" t="n">
        <v>80</v>
      </c>
      <c r="S12" s="9" t="n">
        <v>477</v>
      </c>
      <c r="T12" s="33" t="s">
        <v>690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693</v>
      </c>
      <c r="N13" s="9" t="s">
        <v>694</v>
      </c>
      <c r="O13" s="9" t="s">
        <v>689</v>
      </c>
      <c r="P13" s="9" t="s">
        <v>72</v>
      </c>
      <c r="Q13" s="9"/>
      <c r="R13" s="33" t="n">
        <v>80</v>
      </c>
      <c r="S13" s="9" t="n">
        <v>477</v>
      </c>
      <c r="T13" s="33" t="s">
        <v>690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689</v>
      </c>
      <c r="P14" s="9" t="s">
        <v>28</v>
      </c>
      <c r="Q14" s="9"/>
      <c r="R14" s="33" t="n">
        <v>80</v>
      </c>
      <c r="S14" s="9" t="n">
        <v>477</v>
      </c>
      <c r="T14" s="33" t="s">
        <v>690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37.9</v>
      </c>
      <c r="Q26" s="30" t="s">
        <v>65</v>
      </c>
      <c r="R26" s="30"/>
      <c r="S26" s="30"/>
      <c r="T26" s="293"/>
      <c r="U26" s="242" t="n">
        <f aca="false">R25-U24</f>
        <v>77.2</v>
      </c>
    </row>
    <row r="30" customFormat="false" ht="23.25" hidden="false" customHeight="false" outlineLevel="0" collapsed="false">
      <c r="C30" s="291" t="s">
        <v>695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414</v>
      </c>
      <c r="I31" s="292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648</v>
      </c>
      <c r="T31" s="292" t="s">
        <v>395</v>
      </c>
      <c r="U31" s="5" t="s">
        <v>684</v>
      </c>
    </row>
    <row r="32" customFormat="false" ht="15" hidden="false" customHeight="false" outlineLevel="0" collapsed="false">
      <c r="A32" s="8" t="n">
        <v>44986</v>
      </c>
      <c r="B32" s="9" t="s">
        <v>696</v>
      </c>
      <c r="C32" s="9"/>
      <c r="D32" s="9"/>
      <c r="E32" s="9"/>
      <c r="F32" s="9"/>
      <c r="G32" s="33" t="n">
        <v>160</v>
      </c>
      <c r="H32" s="9" t="n">
        <v>504</v>
      </c>
      <c r="I32" s="33" t="s">
        <v>697</v>
      </c>
      <c r="J32" s="33" t="n">
        <v>150</v>
      </c>
      <c r="L32" s="8" t="n">
        <v>45020</v>
      </c>
      <c r="M32" s="9" t="s">
        <v>52</v>
      </c>
      <c r="N32" s="9" t="s">
        <v>698</v>
      </c>
      <c r="O32" s="9" t="s">
        <v>699</v>
      </c>
      <c r="P32" s="9" t="s">
        <v>700</v>
      </c>
      <c r="Q32" s="9" t="s">
        <v>701</v>
      </c>
      <c r="R32" s="33" t="n">
        <v>150</v>
      </c>
      <c r="S32" s="33"/>
      <c r="T32" s="33" t="s">
        <v>702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697</v>
      </c>
      <c r="J33" s="33" t="n">
        <v>300</v>
      </c>
      <c r="L33" s="8" t="n">
        <v>45019</v>
      </c>
      <c r="M33" s="9" t="s">
        <v>703</v>
      </c>
      <c r="N33" s="9" t="s">
        <v>704</v>
      </c>
      <c r="O33" s="9" t="s">
        <v>699</v>
      </c>
      <c r="P33" s="9" t="s">
        <v>705</v>
      </c>
      <c r="Q33" s="9" t="s">
        <v>706</v>
      </c>
      <c r="R33" s="33" t="n">
        <v>100</v>
      </c>
      <c r="S33" s="33"/>
      <c r="T33" s="33" t="s">
        <v>702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697</v>
      </c>
      <c r="J34" s="33" t="n">
        <v>75</v>
      </c>
      <c r="L34" s="8"/>
      <c r="M34" s="9" t="s">
        <v>574</v>
      </c>
      <c r="N34" s="9"/>
      <c r="O34" s="9" t="s">
        <v>707</v>
      </c>
      <c r="P34" s="9" t="s">
        <v>72</v>
      </c>
      <c r="Q34" s="9" t="s">
        <v>708</v>
      </c>
      <c r="R34" s="33" t="n">
        <v>80</v>
      </c>
      <c r="S34" s="33"/>
      <c r="T34" s="33" t="s">
        <v>709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697</v>
      </c>
      <c r="J35" s="33" t="n">
        <v>150</v>
      </c>
      <c r="L35" s="8"/>
      <c r="M35" s="9" t="s">
        <v>574</v>
      </c>
      <c r="N35" s="9"/>
      <c r="O35" s="9" t="s">
        <v>707</v>
      </c>
      <c r="P35" s="9" t="s">
        <v>72</v>
      </c>
      <c r="Q35" s="9" t="s">
        <v>710</v>
      </c>
      <c r="R35" s="33" t="n">
        <v>160</v>
      </c>
      <c r="S35" s="33"/>
      <c r="T35" s="33" t="s">
        <v>709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697</v>
      </c>
      <c r="J36" s="33" t="n">
        <v>150</v>
      </c>
      <c r="L36" s="8"/>
      <c r="M36" s="9" t="s">
        <v>574</v>
      </c>
      <c r="N36" s="9"/>
      <c r="O36" s="9" t="s">
        <v>707</v>
      </c>
      <c r="P36" s="9" t="s">
        <v>72</v>
      </c>
      <c r="Q36" s="9" t="s">
        <v>708</v>
      </c>
      <c r="R36" s="33" t="n">
        <v>80</v>
      </c>
      <c r="S36" s="33"/>
      <c r="T36" s="33" t="s">
        <v>709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697</v>
      </c>
      <c r="J37" s="33" t="n">
        <v>75</v>
      </c>
      <c r="L37" s="8"/>
      <c r="M37" s="9" t="s">
        <v>574</v>
      </c>
      <c r="N37" s="9"/>
      <c r="O37" s="9" t="s">
        <v>707</v>
      </c>
      <c r="P37" s="9" t="s">
        <v>72</v>
      </c>
      <c r="Q37" s="9" t="s">
        <v>711</v>
      </c>
      <c r="R37" s="33" t="n">
        <v>80</v>
      </c>
      <c r="S37" s="33"/>
      <c r="T37" s="33" t="s">
        <v>709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697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79.8</v>
      </c>
      <c r="Q55" s="30" t="s">
        <v>65</v>
      </c>
      <c r="R55" s="30"/>
      <c r="S55" s="30"/>
      <c r="T55" s="293"/>
      <c r="U55" s="242" t="n">
        <f aca="false">R54-U53</f>
        <v>43.5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2" t="s">
        <v>395</v>
      </c>
      <c r="J60" s="5" t="s">
        <v>684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2" t="s">
        <v>395</v>
      </c>
      <c r="U60" s="5" t="s">
        <v>684</v>
      </c>
    </row>
    <row r="61" customFormat="false" ht="15" hidden="false" customHeight="false" outlineLevel="0" collapsed="false">
      <c r="A61" s="8" t="n">
        <v>44986</v>
      </c>
      <c r="B61" s="9" t="s">
        <v>696</v>
      </c>
      <c r="C61" s="9"/>
      <c r="D61" s="9"/>
      <c r="E61" s="9"/>
      <c r="F61" s="9"/>
      <c r="G61" s="33" t="n">
        <v>160</v>
      </c>
      <c r="H61" s="9"/>
      <c r="I61" s="33" t="s">
        <v>697</v>
      </c>
      <c r="J61" s="33" t="n">
        <v>150</v>
      </c>
      <c r="L61" s="8" t="n">
        <v>45079</v>
      </c>
      <c r="M61" s="9"/>
      <c r="N61" s="9"/>
      <c r="O61" s="9" t="s">
        <v>712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697</v>
      </c>
      <c r="J62" s="33" t="n">
        <v>300</v>
      </c>
      <c r="L62" s="8" t="n">
        <v>45084</v>
      </c>
      <c r="M62" s="9"/>
      <c r="N62" s="9"/>
      <c r="O62" s="9" t="s">
        <v>689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697</v>
      </c>
      <c r="J63" s="33" t="n">
        <v>75</v>
      </c>
      <c r="L63" s="8" t="n">
        <v>45091</v>
      </c>
      <c r="M63" s="9"/>
      <c r="N63" s="9"/>
      <c r="O63" s="9" t="s">
        <v>712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697</v>
      </c>
      <c r="J64" s="33" t="n">
        <v>150</v>
      </c>
      <c r="L64" s="8" t="n">
        <v>45093</v>
      </c>
      <c r="M64" s="9"/>
      <c r="N64" s="9"/>
      <c r="O64" s="9" t="s">
        <v>712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697</v>
      </c>
      <c r="J65" s="33" t="n">
        <v>150</v>
      </c>
      <c r="L65" s="8" t="n">
        <v>45096</v>
      </c>
      <c r="M65" s="9"/>
      <c r="N65" s="9"/>
      <c r="O65" s="9" t="s">
        <v>712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697</v>
      </c>
      <c r="J66" s="33" t="n">
        <v>75</v>
      </c>
      <c r="L66" s="8" t="n">
        <v>45098</v>
      </c>
      <c r="M66" s="9"/>
      <c r="N66" s="9"/>
      <c r="O66" s="9" t="s">
        <v>712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697</v>
      </c>
      <c r="J67" s="33" t="n">
        <v>150</v>
      </c>
      <c r="L67" s="8" t="n">
        <v>45100</v>
      </c>
      <c r="M67" s="9"/>
      <c r="N67" s="9"/>
      <c r="O67" s="9" t="s">
        <v>712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712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712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712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79.8</v>
      </c>
      <c r="Q84" s="30" t="s">
        <v>65</v>
      </c>
      <c r="R84" s="30"/>
      <c r="S84" s="30"/>
      <c r="T84" s="293"/>
      <c r="U84" s="242" t="n">
        <f aca="false">R83-U82</f>
        <v>54.5999999999999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2" t="s">
        <v>395</v>
      </c>
      <c r="J88" s="5" t="s">
        <v>684</v>
      </c>
      <c r="L88" s="5" t="s">
        <v>302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648</v>
      </c>
      <c r="T88" s="292" t="s">
        <v>395</v>
      </c>
      <c r="U88" s="5" t="s">
        <v>684</v>
      </c>
    </row>
    <row r="89" customFormat="false" ht="15" hidden="false" customHeight="false" outlineLevel="0" collapsed="false">
      <c r="A89" s="8" t="n">
        <v>45112</v>
      </c>
      <c r="B89" s="9" t="s">
        <v>713</v>
      </c>
      <c r="C89" s="9" t="s">
        <v>85</v>
      </c>
      <c r="D89" s="9" t="s">
        <v>685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685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714</v>
      </c>
      <c r="C90" s="9" t="s">
        <v>18</v>
      </c>
      <c r="D90" s="9" t="s">
        <v>685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685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715</v>
      </c>
      <c r="D91" s="9" t="s">
        <v>685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685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456</v>
      </c>
      <c r="N92" s="9" t="s">
        <v>27</v>
      </c>
      <c r="O92" s="9" t="s">
        <v>685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63</v>
      </c>
      <c r="Q112" s="30" t="s">
        <v>65</v>
      </c>
      <c r="R112" s="30"/>
      <c r="S112" s="30"/>
      <c r="T112" s="293"/>
      <c r="U112" s="242" t="n">
        <f aca="false">R111-U110</f>
        <v>50.4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302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648</v>
      </c>
      <c r="I116" s="292" t="s">
        <v>11</v>
      </c>
      <c r="J116" s="5" t="s">
        <v>684</v>
      </c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648</v>
      </c>
      <c r="T116" s="292" t="s">
        <v>395</v>
      </c>
      <c r="U116" s="5" t="s">
        <v>684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716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685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716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685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716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716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716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716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25.2</v>
      </c>
      <c r="Q140" s="30" t="s">
        <v>65</v>
      </c>
      <c r="R140" s="30"/>
      <c r="S140" s="30"/>
      <c r="T140" s="293"/>
      <c r="U140" s="242" t="n">
        <f aca="false">R139-U138</f>
        <v>8.40000000000001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302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648</v>
      </c>
      <c r="I144" s="292" t="s">
        <v>395</v>
      </c>
      <c r="J144" s="5" t="s">
        <v>684</v>
      </c>
      <c r="L144" s="5" t="s">
        <v>302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648</v>
      </c>
      <c r="T144" s="292" t="s">
        <v>395</v>
      </c>
      <c r="U144" s="5" t="s">
        <v>684</v>
      </c>
    </row>
    <row r="145" customFormat="false" ht="15" hidden="false" customHeight="false" outlineLevel="0" collapsed="false">
      <c r="A145" s="8" t="n">
        <v>45231</v>
      </c>
      <c r="B145" s="9" t="s">
        <v>574</v>
      </c>
      <c r="C145" s="9" t="s">
        <v>75</v>
      </c>
      <c r="D145" s="9" t="s">
        <v>685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4.2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9"/>
  <sheetViews>
    <sheetView showFormulas="false" showGridLines="true" showRowColHeaders="true" showZeros="true" rightToLeft="false" tabSelected="false" showOutlineSymbols="true" defaultGridColor="true" view="normal" topLeftCell="F152" colorId="64" zoomScale="93" zoomScaleNormal="93" zoomScalePageLayoutView="100" workbookViewId="0">
      <selection pane="topLeft" activeCell="P177" activeCellId="0" sqref="P177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648</v>
      </c>
      <c r="I2" s="292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590</v>
      </c>
      <c r="T2" s="292" t="s">
        <v>717</v>
      </c>
      <c r="U2" s="5" t="s">
        <v>718</v>
      </c>
    </row>
    <row r="3" customFormat="false" ht="18.75" hidden="false" customHeight="false" outlineLevel="0" collapsed="false">
      <c r="A3" s="8" t="n">
        <v>44936</v>
      </c>
      <c r="B3" s="9" t="s">
        <v>719</v>
      </c>
      <c r="C3" s="9" t="s">
        <v>481</v>
      </c>
      <c r="D3" s="9" t="s">
        <v>328</v>
      </c>
      <c r="E3" s="9" t="s">
        <v>720</v>
      </c>
      <c r="F3" s="9"/>
      <c r="G3" s="33" t="n">
        <v>650</v>
      </c>
      <c r="H3" s="33"/>
      <c r="I3" s="33" t="s">
        <v>721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722</v>
      </c>
      <c r="P3" s="9" t="s">
        <v>723</v>
      </c>
      <c r="Q3" s="9"/>
      <c r="R3" s="33" t="n">
        <v>600</v>
      </c>
      <c r="S3" s="33" t="n">
        <v>300</v>
      </c>
      <c r="T3" s="294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722</v>
      </c>
      <c r="P4" s="9" t="s">
        <v>723</v>
      </c>
      <c r="Q4" s="9"/>
      <c r="R4" s="33" t="n">
        <v>600</v>
      </c>
      <c r="S4" s="33" t="n">
        <v>200</v>
      </c>
      <c r="T4" s="294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143.5</v>
      </c>
      <c r="Q26" s="30" t="s">
        <v>65</v>
      </c>
      <c r="R26" s="30"/>
      <c r="S26" s="30"/>
      <c r="T26" s="293"/>
      <c r="U26" s="242" t="n">
        <f aca="false">R25-U24</f>
        <v>8</v>
      </c>
    </row>
    <row r="30" customFormat="false" ht="23.25" hidden="false" customHeight="false" outlineLevel="0" collapsed="false">
      <c r="C30" s="291" t="s">
        <v>695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92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92" t="s">
        <v>395</v>
      </c>
      <c r="U31" s="5" t="s">
        <v>684</v>
      </c>
    </row>
    <row r="32" customFormat="false" ht="15" hidden="false" customHeight="false" outlineLevel="0" collapsed="false">
      <c r="A32" s="8" t="n">
        <v>44992</v>
      </c>
      <c r="B32" s="9" t="s">
        <v>724</v>
      </c>
      <c r="C32" s="9" t="s">
        <v>85</v>
      </c>
      <c r="D32" s="9" t="s">
        <v>376</v>
      </c>
      <c r="E32" s="9" t="s">
        <v>28</v>
      </c>
      <c r="F32" s="9"/>
      <c r="G32" s="33" t="n">
        <v>160</v>
      </c>
      <c r="H32" s="9" t="n">
        <v>474</v>
      </c>
      <c r="I32" s="33" t="s">
        <v>725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726</v>
      </c>
      <c r="P32" s="9" t="s">
        <v>328</v>
      </c>
      <c r="Q32" s="9"/>
      <c r="R32" s="33" t="n">
        <v>300</v>
      </c>
      <c r="S32" s="33"/>
      <c r="T32" s="33" t="s">
        <v>727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728</v>
      </c>
      <c r="C33" s="9" t="s">
        <v>46</v>
      </c>
      <c r="D33" s="9" t="s">
        <v>362</v>
      </c>
      <c r="E33" s="9" t="s">
        <v>28</v>
      </c>
      <c r="F33" s="9"/>
      <c r="G33" s="33" t="n">
        <v>130</v>
      </c>
      <c r="H33" s="9" t="n">
        <v>481</v>
      </c>
      <c r="I33" s="33" t="s">
        <v>729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726</v>
      </c>
      <c r="P33" s="9" t="s">
        <v>593</v>
      </c>
      <c r="Q33" s="9" t="n">
        <v>7850</v>
      </c>
      <c r="R33" s="33" t="n">
        <v>550</v>
      </c>
      <c r="S33" s="33"/>
      <c r="T33" s="33" t="s">
        <v>727</v>
      </c>
      <c r="U33" s="33" t="n">
        <v>480</v>
      </c>
      <c r="W33" s="5" t="s">
        <v>302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92" t="s">
        <v>395</v>
      </c>
      <c r="AF33" s="5" t="s">
        <v>684</v>
      </c>
    </row>
    <row r="34" customFormat="false" ht="15" hidden="false" customHeight="false" outlineLevel="0" collapsed="false">
      <c r="A34" s="8" t="n">
        <v>45000</v>
      </c>
      <c r="B34" s="9" t="s">
        <v>728</v>
      </c>
      <c r="C34" s="9" t="s">
        <v>75</v>
      </c>
      <c r="D34" s="9" t="s">
        <v>726</v>
      </c>
      <c r="E34" s="9" t="s">
        <v>593</v>
      </c>
      <c r="F34" s="9"/>
      <c r="G34" s="33" t="n">
        <v>550</v>
      </c>
      <c r="H34" s="9"/>
      <c r="I34" s="33" t="s">
        <v>727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730</v>
      </c>
      <c r="P34" s="9" t="s">
        <v>72</v>
      </c>
      <c r="Q34" s="9"/>
      <c r="R34" s="33" t="n">
        <v>160</v>
      </c>
      <c r="S34" s="9" t="n">
        <v>508</v>
      </c>
      <c r="T34" s="33" t="s">
        <v>731</v>
      </c>
      <c r="U34" s="33" t="n">
        <v>150</v>
      </c>
      <c r="W34" s="8" t="n">
        <v>45000</v>
      </c>
      <c r="X34" s="9" t="s">
        <v>728</v>
      </c>
      <c r="Y34" s="9" t="s">
        <v>75</v>
      </c>
      <c r="Z34" s="9" t="s">
        <v>726</v>
      </c>
      <c r="AA34" s="9" t="s">
        <v>593</v>
      </c>
      <c r="AB34" s="9"/>
      <c r="AC34" s="33" t="n">
        <v>550</v>
      </c>
      <c r="AD34" s="9"/>
      <c r="AE34" s="33" t="s">
        <v>727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726</v>
      </c>
      <c r="E35" s="9" t="s">
        <v>328</v>
      </c>
      <c r="F35" s="9"/>
      <c r="G35" s="33" t="n">
        <v>350</v>
      </c>
      <c r="H35" s="9"/>
      <c r="I35" s="33" t="s">
        <v>727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732</v>
      </c>
      <c r="P35" s="9" t="s">
        <v>89</v>
      </c>
      <c r="Q35" s="9"/>
      <c r="R35" s="33" t="n">
        <v>150</v>
      </c>
      <c r="S35" s="9" t="n">
        <v>516</v>
      </c>
      <c r="T35" s="33" t="s">
        <v>733</v>
      </c>
      <c r="U35" s="33" t="n">
        <v>140</v>
      </c>
      <c r="W35" s="295" t="n">
        <v>45005</v>
      </c>
      <c r="X35" s="99" t="s">
        <v>36</v>
      </c>
      <c r="Y35" s="99" t="s">
        <v>37</v>
      </c>
      <c r="Z35" s="99" t="s">
        <v>726</v>
      </c>
      <c r="AA35" s="99" t="s">
        <v>328</v>
      </c>
      <c r="AB35" s="99"/>
      <c r="AC35" s="296" t="n">
        <v>350</v>
      </c>
      <c r="AD35" s="99"/>
      <c r="AE35" s="296" t="s">
        <v>727</v>
      </c>
      <c r="AF35" s="296" t="n">
        <v>340</v>
      </c>
    </row>
    <row r="36" customFormat="false" ht="15" hidden="false" customHeight="false" outlineLevel="0" collapsed="false">
      <c r="A36" s="8" t="n">
        <v>45002</v>
      </c>
      <c r="B36" s="9" t="s">
        <v>728</v>
      </c>
      <c r="C36" s="9" t="s">
        <v>45</v>
      </c>
      <c r="D36" s="9" t="s">
        <v>734</v>
      </c>
      <c r="E36" s="9" t="s">
        <v>735</v>
      </c>
      <c r="F36" s="9"/>
      <c r="G36" s="33" t="n">
        <v>200</v>
      </c>
      <c r="H36" s="9" t="n">
        <v>492</v>
      </c>
      <c r="I36" s="33" t="s">
        <v>736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732</v>
      </c>
      <c r="P36" s="9" t="s">
        <v>72</v>
      </c>
      <c r="Q36" s="9"/>
      <c r="R36" s="33" t="n">
        <v>160</v>
      </c>
      <c r="S36" s="9" t="n">
        <v>516</v>
      </c>
      <c r="T36" s="33" t="s">
        <v>733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726</v>
      </c>
      <c r="AA36" s="9" t="s">
        <v>605</v>
      </c>
      <c r="AB36" s="9"/>
      <c r="AC36" s="33" t="n">
        <v>180</v>
      </c>
      <c r="AD36" s="9"/>
      <c r="AE36" s="33" t="s">
        <v>727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737</v>
      </c>
      <c r="E37" s="9" t="s">
        <v>203</v>
      </c>
      <c r="F37" s="9"/>
      <c r="G37" s="33" t="n">
        <v>650</v>
      </c>
      <c r="H37" s="9" t="n">
        <v>484</v>
      </c>
      <c r="I37" s="33" t="s">
        <v>738</v>
      </c>
      <c r="J37" s="33" t="n">
        <v>620</v>
      </c>
      <c r="L37" s="8" t="n">
        <v>45034</v>
      </c>
      <c r="M37" s="9" t="s">
        <v>739</v>
      </c>
      <c r="N37" s="9" t="s">
        <v>18</v>
      </c>
      <c r="O37" s="9" t="s">
        <v>740</v>
      </c>
      <c r="P37" s="9" t="s">
        <v>72</v>
      </c>
      <c r="Q37" s="9" t="n">
        <v>759</v>
      </c>
      <c r="R37" s="33" t="n">
        <v>260</v>
      </c>
      <c r="S37" s="9" t="s">
        <v>741</v>
      </c>
      <c r="T37" s="33" t="s">
        <v>731</v>
      </c>
      <c r="U37" s="33" t="n">
        <v>240</v>
      </c>
      <c r="W37" s="295" t="n">
        <v>45027</v>
      </c>
      <c r="X37" s="99" t="s">
        <v>36</v>
      </c>
      <c r="Y37" s="99" t="s">
        <v>37</v>
      </c>
      <c r="Z37" s="99" t="s">
        <v>726</v>
      </c>
      <c r="AA37" s="99" t="s">
        <v>328</v>
      </c>
      <c r="AB37" s="99"/>
      <c r="AC37" s="296" t="n">
        <v>300</v>
      </c>
      <c r="AD37" s="296"/>
      <c r="AE37" s="296" t="s">
        <v>727</v>
      </c>
      <c r="AF37" s="296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726</v>
      </c>
      <c r="E38" s="9" t="s">
        <v>605</v>
      </c>
      <c r="F38" s="9"/>
      <c r="G38" s="33" t="n">
        <v>180</v>
      </c>
      <c r="H38" s="9"/>
      <c r="I38" s="33" t="s">
        <v>727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726</v>
      </c>
      <c r="P38" s="9" t="s">
        <v>626</v>
      </c>
      <c r="Q38" s="9"/>
      <c r="R38" s="33" t="n">
        <v>350</v>
      </c>
      <c r="S38" s="33"/>
      <c r="T38" s="33" t="s">
        <v>727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726</v>
      </c>
      <c r="AA38" s="9" t="s">
        <v>593</v>
      </c>
      <c r="AB38" s="9" t="n">
        <v>7850</v>
      </c>
      <c r="AC38" s="33" t="n">
        <v>550</v>
      </c>
      <c r="AD38" s="33"/>
      <c r="AE38" s="33" t="s">
        <v>727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742</v>
      </c>
      <c r="E39" s="9" t="s">
        <v>469</v>
      </c>
      <c r="F39" s="9"/>
      <c r="G39" s="33" t="n">
        <v>300</v>
      </c>
      <c r="H39" s="9" t="n">
        <v>554</v>
      </c>
      <c r="I39" s="33" t="s">
        <v>743</v>
      </c>
      <c r="J39" s="33" t="n">
        <v>280</v>
      </c>
      <c r="L39" s="8" t="n">
        <v>45037</v>
      </c>
      <c r="M39" s="9" t="s">
        <v>739</v>
      </c>
      <c r="N39" s="9" t="s">
        <v>18</v>
      </c>
      <c r="O39" s="9" t="s">
        <v>744</v>
      </c>
      <c r="P39" s="9" t="s">
        <v>38</v>
      </c>
      <c r="Q39" s="9"/>
      <c r="R39" s="33" t="n">
        <v>200</v>
      </c>
      <c r="S39" s="297" t="n">
        <v>557</v>
      </c>
      <c r="T39" s="33" t="s">
        <v>745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726</v>
      </c>
      <c r="AA39" s="9" t="s">
        <v>626</v>
      </c>
      <c r="AB39" s="9"/>
      <c r="AC39" s="33" t="n">
        <v>350</v>
      </c>
      <c r="AD39" s="33"/>
      <c r="AE39" s="33" t="s">
        <v>727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297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297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297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297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297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297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297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297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297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297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297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297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84.8000000000002</v>
      </c>
      <c r="Q55" s="30" t="s">
        <v>65</v>
      </c>
      <c r="R55" s="30"/>
      <c r="S55" s="30"/>
      <c r="T55" s="293"/>
      <c r="U55" s="242" t="n">
        <f aca="false">R54-U53</f>
        <v>148.7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2" t="s">
        <v>395</v>
      </c>
      <c r="J60" s="5" t="s">
        <v>684</v>
      </c>
      <c r="K60" s="56" t="s">
        <v>330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2" t="s">
        <v>11</v>
      </c>
      <c r="U60" s="5" t="s">
        <v>684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746</v>
      </c>
      <c r="E61" s="9" t="s">
        <v>84</v>
      </c>
      <c r="F61" s="9" t="n">
        <v>7961</v>
      </c>
      <c r="G61" s="33" t="n">
        <v>220</v>
      </c>
      <c r="H61" s="33"/>
      <c r="I61" s="33" t="s">
        <v>745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747</v>
      </c>
      <c r="E62" s="9" t="s">
        <v>748</v>
      </c>
      <c r="F62" s="9" t="n">
        <v>10942</v>
      </c>
      <c r="G62" s="33" t="n">
        <v>130</v>
      </c>
      <c r="H62" s="33"/>
      <c r="I62" s="33" t="s">
        <v>749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750</v>
      </c>
      <c r="E63" s="9" t="s">
        <v>158</v>
      </c>
      <c r="F63" s="9"/>
      <c r="G63" s="33" t="n">
        <v>650</v>
      </c>
      <c r="H63" s="33"/>
      <c r="I63" s="33" t="s">
        <v>751</v>
      </c>
      <c r="J63" s="33" t="n">
        <v>620</v>
      </c>
      <c r="K63" s="0" t="s">
        <v>752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726</v>
      </c>
      <c r="E64" s="9" t="s">
        <v>753</v>
      </c>
      <c r="F64" s="8" t="n">
        <v>2336282</v>
      </c>
      <c r="G64" s="33" t="n">
        <v>480</v>
      </c>
      <c r="H64" s="33" t="n">
        <v>60</v>
      </c>
      <c r="I64" s="33" t="s">
        <v>727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754</v>
      </c>
      <c r="P64" s="9" t="s">
        <v>755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756</v>
      </c>
      <c r="E65" s="9" t="s">
        <v>24</v>
      </c>
      <c r="F65" s="9"/>
      <c r="G65" s="33" t="n">
        <v>150</v>
      </c>
      <c r="H65" s="33"/>
      <c r="I65" s="33" t="s">
        <v>757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758</v>
      </c>
      <c r="O65" s="9" t="s">
        <v>759</v>
      </c>
      <c r="P65" s="9" t="s">
        <v>754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760</v>
      </c>
      <c r="E66" s="9" t="s">
        <v>761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758</v>
      </c>
      <c r="O66" s="9" t="s">
        <v>759</v>
      </c>
      <c r="P66" s="9" t="s">
        <v>754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762</v>
      </c>
      <c r="E67" s="9" t="s">
        <v>763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758</v>
      </c>
      <c r="O67" s="9" t="s">
        <v>754</v>
      </c>
      <c r="P67" s="9" t="s">
        <v>755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764</v>
      </c>
      <c r="P68" s="9" t="s">
        <v>765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758</v>
      </c>
      <c r="O69" s="9" t="s">
        <v>764</v>
      </c>
      <c r="P69" s="9" t="s">
        <v>765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758</v>
      </c>
      <c r="O70" s="9" t="s">
        <v>764</v>
      </c>
      <c r="P70" s="9" t="s">
        <v>765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758</v>
      </c>
      <c r="O71" s="9" t="s">
        <v>390</v>
      </c>
      <c r="P71" s="9" t="s">
        <v>755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766</v>
      </c>
      <c r="P72" s="9" t="s">
        <v>755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767</v>
      </c>
      <c r="N74" s="9" t="s">
        <v>481</v>
      </c>
      <c r="O74" s="9" t="s">
        <v>751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731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293"/>
      <c r="U83" s="242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140.5</v>
      </c>
    </row>
    <row r="86" customFormat="false" ht="23.25" hidden="false" customHeight="false" outlineLevel="0" collapsed="false">
      <c r="N86" s="291" t="s">
        <v>121</v>
      </c>
      <c r="O86" s="291"/>
      <c r="P86" s="291"/>
      <c r="Q86" s="291"/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L87" s="5" t="s">
        <v>302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648</v>
      </c>
      <c r="T87" s="292" t="s">
        <v>395</v>
      </c>
      <c r="U87" s="5" t="s">
        <v>684</v>
      </c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2" t="s">
        <v>395</v>
      </c>
      <c r="J88" s="5" t="s">
        <v>684</v>
      </c>
      <c r="L88" s="8" t="n">
        <v>45139</v>
      </c>
      <c r="M88" s="9" t="s">
        <v>241</v>
      </c>
      <c r="N88" s="9" t="s">
        <v>14</v>
      </c>
      <c r="O88" s="9" t="s">
        <v>686</v>
      </c>
      <c r="P88" s="9" t="s">
        <v>28</v>
      </c>
      <c r="Q88" s="9"/>
      <c r="R88" s="33" t="n">
        <v>160</v>
      </c>
      <c r="S88" s="9" t="n">
        <v>642</v>
      </c>
      <c r="T88" s="33" t="s">
        <v>686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768</v>
      </c>
      <c r="E89" s="9" t="s">
        <v>769</v>
      </c>
      <c r="F89" s="9"/>
      <c r="G89" s="298" t="n">
        <v>345</v>
      </c>
      <c r="H89" s="9" t="n">
        <v>617</v>
      </c>
      <c r="I89" s="11" t="s">
        <v>770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771</v>
      </c>
      <c r="P89" s="9" t="s">
        <v>662</v>
      </c>
      <c r="Q89" s="9"/>
      <c r="R89" s="33" t="n">
        <v>150</v>
      </c>
      <c r="S89" s="9" t="n">
        <v>658</v>
      </c>
      <c r="T89" s="33" t="s">
        <v>772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768</v>
      </c>
      <c r="F90" s="9"/>
      <c r="G90" s="298" t="n">
        <v>200</v>
      </c>
      <c r="H90" s="9" t="n">
        <v>637</v>
      </c>
      <c r="I90" s="11" t="s">
        <v>772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771</v>
      </c>
      <c r="P90" s="9" t="s">
        <v>662</v>
      </c>
      <c r="Q90" s="9"/>
      <c r="R90" s="33" t="n">
        <v>150</v>
      </c>
      <c r="S90" s="9" t="n">
        <v>658</v>
      </c>
      <c r="T90" s="33" t="s">
        <v>772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768</v>
      </c>
      <c r="F91" s="9"/>
      <c r="G91" s="299" t="n">
        <v>200</v>
      </c>
      <c r="H91" s="9" t="n">
        <v>637</v>
      </c>
      <c r="I91" s="33" t="s">
        <v>772</v>
      </c>
      <c r="J91" s="33" t="n">
        <v>180</v>
      </c>
      <c r="L91" s="8" t="n">
        <v>45139</v>
      </c>
      <c r="M91" s="9" t="s">
        <v>260</v>
      </c>
      <c r="N91" s="9" t="s">
        <v>481</v>
      </c>
      <c r="O91" s="9" t="s">
        <v>771</v>
      </c>
      <c r="P91" s="9" t="s">
        <v>662</v>
      </c>
      <c r="Q91" s="9"/>
      <c r="R91" s="33" t="n">
        <v>150</v>
      </c>
      <c r="S91" s="9" t="n">
        <v>658</v>
      </c>
      <c r="T91" s="33" t="s">
        <v>772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773</v>
      </c>
      <c r="C92" s="9" t="s">
        <v>774</v>
      </c>
      <c r="D92" s="9" t="s">
        <v>775</v>
      </c>
      <c r="E92" s="9" t="s">
        <v>203</v>
      </c>
      <c r="F92" s="9"/>
      <c r="G92" s="299" t="n">
        <v>520</v>
      </c>
      <c r="H92" s="9" t="n">
        <v>627</v>
      </c>
      <c r="I92" s="33" t="s">
        <v>776</v>
      </c>
      <c r="J92" s="33" t="n">
        <v>410</v>
      </c>
      <c r="L92" s="8" t="n">
        <v>45139</v>
      </c>
      <c r="M92" s="9" t="s">
        <v>260</v>
      </c>
      <c r="N92" s="9" t="s">
        <v>481</v>
      </c>
      <c r="O92" s="9" t="s">
        <v>771</v>
      </c>
      <c r="P92" s="9" t="s">
        <v>203</v>
      </c>
      <c r="Q92" s="9"/>
      <c r="R92" s="33" t="n">
        <v>600</v>
      </c>
      <c r="S92" s="9" t="n">
        <v>658</v>
      </c>
      <c r="T92" s="33" t="s">
        <v>772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777</v>
      </c>
      <c r="E93" s="9" t="s">
        <v>778</v>
      </c>
      <c r="F93" s="9"/>
      <c r="G93" s="299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606</v>
      </c>
      <c r="N93" s="9" t="s">
        <v>607</v>
      </c>
      <c r="O93" s="9" t="s">
        <v>771</v>
      </c>
      <c r="P93" s="9" t="s">
        <v>203</v>
      </c>
      <c r="Q93" s="9"/>
      <c r="R93" s="33" t="n">
        <v>600</v>
      </c>
      <c r="S93" s="9" t="n">
        <v>658</v>
      </c>
      <c r="T93" s="33" t="s">
        <v>772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777</v>
      </c>
      <c r="E94" s="9" t="s">
        <v>778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779</v>
      </c>
      <c r="N94" s="9" t="s">
        <v>274</v>
      </c>
      <c r="O94" s="9" t="s">
        <v>780</v>
      </c>
      <c r="P94" s="9" t="s">
        <v>328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346</v>
      </c>
      <c r="P95" s="9" t="s">
        <v>781</v>
      </c>
      <c r="Q95" s="9"/>
      <c r="R95" s="33" t="n">
        <v>180</v>
      </c>
      <c r="S95" s="18" t="n">
        <v>673</v>
      </c>
      <c r="T95" s="33" t="s">
        <v>782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783</v>
      </c>
      <c r="N96" s="66" t="s">
        <v>250</v>
      </c>
      <c r="O96" s="66" t="s">
        <v>771</v>
      </c>
      <c r="P96" s="66" t="s">
        <v>784</v>
      </c>
      <c r="Q96" s="66" t="s">
        <v>390</v>
      </c>
      <c r="R96" s="33" t="n">
        <v>690</v>
      </c>
      <c r="S96" s="9" t="n">
        <v>658</v>
      </c>
      <c r="T96" s="33" t="s">
        <v>772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771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772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785</v>
      </c>
      <c r="P98" s="9" t="s">
        <v>38</v>
      </c>
      <c r="Q98" s="9"/>
      <c r="R98" s="33" t="n">
        <v>200</v>
      </c>
      <c r="S98" s="9" t="n">
        <v>677</v>
      </c>
      <c r="T98" s="33" t="s">
        <v>786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787</v>
      </c>
      <c r="P99" s="9" t="s">
        <v>788</v>
      </c>
      <c r="Q99" s="9"/>
      <c r="R99" s="33" t="n">
        <v>230</v>
      </c>
      <c r="S99" s="9" t="n">
        <v>676</v>
      </c>
      <c r="T99" s="33" t="s">
        <v>789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787</v>
      </c>
      <c r="P100" s="9" t="s">
        <v>788</v>
      </c>
      <c r="Q100" s="9"/>
      <c r="R100" s="33" t="n">
        <v>230</v>
      </c>
      <c r="S100" s="9" t="n">
        <v>676</v>
      </c>
      <c r="T100" s="33" t="s">
        <v>789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790</v>
      </c>
      <c r="P101" s="9" t="s">
        <v>28</v>
      </c>
      <c r="Q101" s="9"/>
      <c r="R101" s="33" t="n">
        <v>114</v>
      </c>
      <c r="S101" s="289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790</v>
      </c>
      <c r="P102" s="9" t="s">
        <v>28</v>
      </c>
      <c r="Q102" s="9"/>
      <c r="R102" s="33" t="n">
        <v>114</v>
      </c>
      <c r="S102" s="289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468</v>
      </c>
      <c r="P103" s="9" t="s">
        <v>585</v>
      </c>
      <c r="Q103" s="9"/>
      <c r="R103" s="33" t="n">
        <v>280</v>
      </c>
      <c r="S103" s="9" t="n">
        <v>666</v>
      </c>
      <c r="T103" s="33" t="s">
        <v>791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792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793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790</v>
      </c>
      <c r="P105" s="9" t="s">
        <v>28</v>
      </c>
      <c r="Q105" s="9"/>
      <c r="R105" s="33" t="n">
        <v>114</v>
      </c>
      <c r="S105" s="289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686</v>
      </c>
      <c r="P106" s="9" t="s">
        <v>28</v>
      </c>
      <c r="Q106" s="9"/>
      <c r="R106" s="33" t="n">
        <v>160</v>
      </c>
      <c r="S106" s="300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794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686</v>
      </c>
      <c r="P108" s="9" t="s">
        <v>28</v>
      </c>
      <c r="Q108" s="9"/>
      <c r="R108" s="33" t="n">
        <v>140</v>
      </c>
      <c r="S108" s="300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293"/>
      <c r="U112" s="242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293"/>
      <c r="J113" s="242" t="n">
        <f aca="false">G112-J111</f>
        <v>169.35</v>
      </c>
    </row>
    <row r="115" customFormat="false" ht="23.25" hidden="false" customHeight="false" outlineLevel="0" collapsed="false">
      <c r="N115" s="291" t="s">
        <v>244</v>
      </c>
      <c r="O115" s="291"/>
      <c r="P115" s="291"/>
      <c r="Q115" s="291"/>
    </row>
    <row r="116" customFormat="false" ht="23.25" hidden="false" customHeight="false" outlineLevel="0" collapsed="false">
      <c r="C116" s="291" t="s">
        <v>141</v>
      </c>
      <c r="D116" s="291"/>
      <c r="E116" s="291"/>
      <c r="F116" s="291"/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92" t="s">
        <v>395</v>
      </c>
      <c r="U116" s="5" t="s">
        <v>684</v>
      </c>
    </row>
    <row r="117" customFormat="false" ht="15" hidden="false" customHeight="false" outlineLevel="0" collapsed="false">
      <c r="A117" s="5" t="s">
        <v>302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92" t="s">
        <v>395</v>
      </c>
      <c r="J117" s="5" t="s">
        <v>684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662</v>
      </c>
      <c r="Q117" s="9" t="n">
        <v>7807025379</v>
      </c>
      <c r="R117" s="33" t="n">
        <v>150</v>
      </c>
      <c r="S117" s="9" t="n">
        <v>732</v>
      </c>
      <c r="T117" s="33" t="s">
        <v>772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795</v>
      </c>
      <c r="D118" s="9" t="s">
        <v>132</v>
      </c>
      <c r="E118" s="9" t="s">
        <v>662</v>
      </c>
      <c r="F118" s="9"/>
      <c r="G118" s="33" t="n">
        <v>150</v>
      </c>
      <c r="H118" s="9" t="n">
        <v>691</v>
      </c>
      <c r="I118" s="33" t="s">
        <v>796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662</v>
      </c>
      <c r="Q118" s="9" t="n">
        <v>7807025379</v>
      </c>
      <c r="R118" s="33" t="n">
        <v>210</v>
      </c>
      <c r="S118" s="9" t="n">
        <v>732</v>
      </c>
      <c r="T118" s="33" t="s">
        <v>772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662</v>
      </c>
      <c r="F119" s="9"/>
      <c r="G119" s="33" t="n">
        <v>150</v>
      </c>
      <c r="H119" s="9" t="n">
        <v>691</v>
      </c>
      <c r="I119" s="33" t="s">
        <v>796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662</v>
      </c>
      <c r="Q119" s="9" t="n">
        <v>7807025379</v>
      </c>
      <c r="R119" s="33" t="n">
        <v>210</v>
      </c>
      <c r="S119" s="9" t="n">
        <v>732</v>
      </c>
      <c r="T119" s="33" t="s">
        <v>772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797</v>
      </c>
      <c r="D120" s="9" t="s">
        <v>798</v>
      </c>
      <c r="E120" s="9" t="s">
        <v>203</v>
      </c>
      <c r="F120" s="9"/>
      <c r="G120" s="33" t="n">
        <v>520</v>
      </c>
      <c r="H120" s="9" t="n">
        <v>680</v>
      </c>
      <c r="I120" s="33" t="s">
        <v>738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593</v>
      </c>
      <c r="Q120" s="9" t="n">
        <v>7807025502</v>
      </c>
      <c r="R120" s="33" t="n">
        <v>480</v>
      </c>
      <c r="S120" s="9" t="n">
        <v>732</v>
      </c>
      <c r="T120" s="33" t="s">
        <v>772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799</v>
      </c>
      <c r="E121" s="9" t="s">
        <v>800</v>
      </c>
      <c r="F121" s="9"/>
      <c r="G121" s="33" t="n">
        <v>200</v>
      </c>
      <c r="H121" s="9" t="n">
        <v>706</v>
      </c>
      <c r="I121" s="33" t="s">
        <v>801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802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803</v>
      </c>
      <c r="E122" s="9" t="s">
        <v>768</v>
      </c>
      <c r="F122" s="9"/>
      <c r="G122" s="33" t="n">
        <v>160</v>
      </c>
      <c r="H122" s="301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776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803</v>
      </c>
      <c r="E123" s="9" t="s">
        <v>768</v>
      </c>
      <c r="F123" s="9"/>
      <c r="G123" s="33" t="n">
        <v>160</v>
      </c>
      <c r="H123" s="301" t="n">
        <v>745</v>
      </c>
      <c r="I123" s="33"/>
      <c r="J123" s="33" t="n">
        <v>150</v>
      </c>
      <c r="L123" s="8" t="n">
        <v>45206</v>
      </c>
      <c r="M123" s="9" t="s">
        <v>456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796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682</v>
      </c>
      <c r="E125" s="9" t="s">
        <v>395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804</v>
      </c>
      <c r="P125" s="9" t="s">
        <v>805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806</v>
      </c>
      <c r="C126" s="9" t="s">
        <v>34</v>
      </c>
      <c r="D126" s="9" t="s">
        <v>682</v>
      </c>
      <c r="E126" s="9" t="s">
        <v>395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804</v>
      </c>
      <c r="P126" s="9" t="s">
        <v>805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686</v>
      </c>
      <c r="E127" s="9" t="s">
        <v>28</v>
      </c>
      <c r="F127" s="9"/>
      <c r="G127" s="33" t="n">
        <v>160</v>
      </c>
      <c r="H127" s="9" t="n">
        <v>694</v>
      </c>
      <c r="I127" s="33" t="s">
        <v>686</v>
      </c>
      <c r="J127" s="33" t="n">
        <v>150</v>
      </c>
      <c r="L127" s="8" t="n">
        <v>45211</v>
      </c>
      <c r="M127" s="9" t="s">
        <v>807</v>
      </c>
      <c r="N127" s="9" t="s">
        <v>14</v>
      </c>
      <c r="O127" s="9" t="s">
        <v>808</v>
      </c>
      <c r="P127" s="9" t="s">
        <v>809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799</v>
      </c>
      <c r="E128" s="9" t="s">
        <v>800</v>
      </c>
      <c r="F128" s="9"/>
      <c r="G128" s="33" t="n">
        <v>200</v>
      </c>
      <c r="H128" s="9" t="n">
        <v>730</v>
      </c>
      <c r="I128" s="33" t="s">
        <v>801</v>
      </c>
      <c r="J128" s="33" t="n">
        <v>190</v>
      </c>
      <c r="L128" s="8" t="n">
        <v>45211</v>
      </c>
      <c r="M128" s="9" t="s">
        <v>456</v>
      </c>
      <c r="N128" s="9" t="s">
        <v>27</v>
      </c>
      <c r="O128" s="9" t="s">
        <v>682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682</v>
      </c>
      <c r="E129" s="9" t="s">
        <v>768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772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682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456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772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682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772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682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810</v>
      </c>
      <c r="P132" s="15" t="s">
        <v>811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812</v>
      </c>
      <c r="D133" s="9" t="s">
        <v>682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456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813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686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686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808</v>
      </c>
      <c r="P135" s="9" t="s">
        <v>38</v>
      </c>
      <c r="Q135" s="9"/>
      <c r="R135" s="33" t="n">
        <v>150</v>
      </c>
      <c r="S135" s="301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814</v>
      </c>
      <c r="E136" s="9" t="s">
        <v>815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816</v>
      </c>
      <c r="P136" s="9" t="s">
        <v>589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817</v>
      </c>
      <c r="E137" s="9" t="s">
        <v>589</v>
      </c>
      <c r="F137" s="9" t="n">
        <v>140179</v>
      </c>
      <c r="G137" s="33" t="n">
        <v>350</v>
      </c>
      <c r="H137" s="9" t="n">
        <v>734</v>
      </c>
      <c r="I137" s="33" t="s">
        <v>818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02" t="s">
        <v>14</v>
      </c>
      <c r="D138" s="9" t="s">
        <v>819</v>
      </c>
      <c r="E138" s="9" t="s">
        <v>768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02" t="s">
        <v>14</v>
      </c>
      <c r="D139" s="9" t="s">
        <v>819</v>
      </c>
      <c r="E139" s="9" t="s">
        <v>768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02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790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02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790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799</v>
      </c>
      <c r="P142" s="9" t="s">
        <v>820</v>
      </c>
      <c r="Q142" s="9"/>
      <c r="R142" s="33" t="n">
        <v>200</v>
      </c>
      <c r="S142" s="9" t="n">
        <v>794</v>
      </c>
      <c r="T142" s="33" t="s">
        <v>801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662</v>
      </c>
      <c r="Q143" s="13" t="n">
        <v>7807025839</v>
      </c>
      <c r="R143" s="33" t="n">
        <v>150</v>
      </c>
      <c r="S143" s="48" t="n">
        <v>768</v>
      </c>
      <c r="T143" s="33" t="s">
        <v>772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821</v>
      </c>
      <c r="N144" s="9" t="s">
        <v>822</v>
      </c>
      <c r="O144" s="9" t="s">
        <v>132</v>
      </c>
      <c r="P144" s="9" t="s">
        <v>546</v>
      </c>
      <c r="Q144" s="13" t="n">
        <v>7807025876</v>
      </c>
      <c r="R144" s="33" t="n">
        <v>600</v>
      </c>
      <c r="S144" s="48" t="n">
        <v>768</v>
      </c>
      <c r="T144" s="33" t="s">
        <v>772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293"/>
      <c r="J145" s="242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03"/>
      <c r="G146" s="303"/>
      <c r="H146" s="303"/>
      <c r="I146" s="303"/>
      <c r="J146" s="243"/>
      <c r="R146" s="102"/>
      <c r="S146" s="102"/>
      <c r="T146" s="102"/>
      <c r="U146" s="102"/>
    </row>
    <row r="147" customFormat="false" ht="15.75" hidden="false" customHeight="false" outlineLevel="0" collapsed="false">
      <c r="F147" s="303"/>
      <c r="G147" s="303"/>
      <c r="H147" s="303"/>
      <c r="I147" s="303"/>
      <c r="J147" s="243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03"/>
      <c r="G148" s="303"/>
      <c r="H148" s="303"/>
      <c r="I148" s="303"/>
      <c r="J148" s="243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03"/>
      <c r="G149" s="303"/>
      <c r="H149" s="303"/>
      <c r="I149" s="303"/>
      <c r="J149" s="243"/>
      <c r="Q149" s="30" t="s">
        <v>65</v>
      </c>
      <c r="R149" s="30"/>
      <c r="S149" s="30"/>
      <c r="T149" s="293"/>
      <c r="U149" s="242" t="n">
        <f aca="false">R148-U147</f>
        <v>842.92</v>
      </c>
    </row>
    <row r="152" customFormat="false" ht="23.25" hidden="false" customHeight="false" outlineLevel="0" collapsed="false">
      <c r="C152" s="291" t="s">
        <v>146</v>
      </c>
      <c r="D152" s="291"/>
      <c r="E152" s="291"/>
      <c r="F152" s="291"/>
      <c r="N152" s="291" t="s">
        <v>276</v>
      </c>
      <c r="O152" s="291"/>
      <c r="P152" s="291"/>
      <c r="Q152" s="291"/>
    </row>
    <row r="153" customFormat="false" ht="15" hidden="false" customHeight="false" outlineLevel="0" collapsed="false">
      <c r="A153" s="5" t="s">
        <v>302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648</v>
      </c>
      <c r="I153" s="292" t="s">
        <v>395</v>
      </c>
      <c r="J153" s="5" t="s">
        <v>684</v>
      </c>
      <c r="L153" s="5" t="s">
        <v>302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648</v>
      </c>
      <c r="T153" s="292" t="s">
        <v>395</v>
      </c>
      <c r="U153" s="5" t="s">
        <v>684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768</v>
      </c>
      <c r="E154" s="9" t="s">
        <v>823</v>
      </c>
      <c r="F154" s="9"/>
      <c r="G154" s="33" t="n">
        <v>580</v>
      </c>
      <c r="H154" s="9" t="n">
        <v>794</v>
      </c>
      <c r="I154" s="33" t="s">
        <v>801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816</v>
      </c>
      <c r="P154" s="9" t="s">
        <v>585</v>
      </c>
      <c r="Q154" s="9" t="n">
        <v>102748</v>
      </c>
      <c r="R154" s="33" t="n">
        <v>280</v>
      </c>
      <c r="S154" s="33"/>
      <c r="T154" s="289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824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686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816</v>
      </c>
      <c r="E156" s="9" t="s">
        <v>825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826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816</v>
      </c>
      <c r="E157" s="9" t="s">
        <v>825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768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808</v>
      </c>
      <c r="E158" s="9" t="s">
        <v>827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671</v>
      </c>
      <c r="N158" s="9"/>
      <c r="O158" s="9" t="s">
        <v>776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816</v>
      </c>
      <c r="E159" s="9" t="s">
        <v>825</v>
      </c>
      <c r="F159" s="9" t="n">
        <v>42690</v>
      </c>
      <c r="G159" s="33" t="n">
        <v>280</v>
      </c>
      <c r="H159" s="33"/>
      <c r="I159" s="289" t="n">
        <v>791</v>
      </c>
      <c r="J159" s="33" t="n">
        <v>260</v>
      </c>
      <c r="L159" s="8" t="n">
        <v>45271</v>
      </c>
      <c r="M159" s="9" t="s">
        <v>599</v>
      </c>
      <c r="N159" s="9" t="s">
        <v>14</v>
      </c>
      <c r="O159" s="9" t="s">
        <v>808</v>
      </c>
      <c r="P159" s="9" t="s">
        <v>585</v>
      </c>
      <c r="Q159" s="9"/>
      <c r="R159" s="33" t="n">
        <v>150</v>
      </c>
      <c r="S159" s="33"/>
      <c r="T159" s="33"/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816</v>
      </c>
      <c r="E160" s="9" t="s">
        <v>825</v>
      </c>
      <c r="F160" s="9" t="n">
        <v>102744</v>
      </c>
      <c r="G160" s="33" t="n">
        <v>140</v>
      </c>
      <c r="H160" s="33"/>
      <c r="I160" s="289" t="n">
        <v>791</v>
      </c>
      <c r="J160" s="33" t="n">
        <v>130</v>
      </c>
      <c r="L160" s="8" t="n">
        <v>45275</v>
      </c>
      <c r="M160" s="9" t="s">
        <v>599</v>
      </c>
      <c r="N160" s="9" t="s">
        <v>14</v>
      </c>
      <c r="O160" s="9" t="s">
        <v>790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790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828</v>
      </c>
      <c r="P162" s="9" t="s">
        <v>28</v>
      </c>
      <c r="Q162" s="9"/>
      <c r="R162" s="33" t="n">
        <v>100</v>
      </c>
      <c r="S162" s="33"/>
      <c r="T162" s="290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599</v>
      </c>
      <c r="N163" s="9" t="s">
        <v>14</v>
      </c>
      <c r="O163" s="9" t="s">
        <v>828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829</v>
      </c>
      <c r="P164" s="9" t="s">
        <v>585</v>
      </c>
      <c r="Q164" s="9" t="n">
        <v>9988</v>
      </c>
      <c r="R164" s="33" t="n">
        <v>250</v>
      </c>
      <c r="S164" s="33" t="n">
        <v>100</v>
      </c>
      <c r="T164" s="33"/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663</v>
      </c>
      <c r="N165" s="9" t="s">
        <v>664</v>
      </c>
      <c r="O165" s="9" t="s">
        <v>816</v>
      </c>
      <c r="P165" s="9" t="s">
        <v>830</v>
      </c>
      <c r="Q165" s="9" t="n">
        <v>102856</v>
      </c>
      <c r="R165" s="33" t="n">
        <v>250</v>
      </c>
      <c r="S165" s="33"/>
      <c r="T165" s="33"/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828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828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828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831</v>
      </c>
      <c r="P169" s="9" t="s">
        <v>832</v>
      </c>
      <c r="Q169" s="9"/>
      <c r="R169" s="33" t="n">
        <v>320</v>
      </c>
      <c r="S169" s="33"/>
      <c r="T169" s="33"/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570</v>
      </c>
      <c r="M170" s="9" t="s">
        <v>143</v>
      </c>
      <c r="N170" s="9" t="s">
        <v>37</v>
      </c>
      <c r="O170" s="9" t="s">
        <v>808</v>
      </c>
      <c r="P170" s="9" t="s">
        <v>833</v>
      </c>
      <c r="Q170" s="9"/>
      <c r="R170" s="33" t="n">
        <v>150</v>
      </c>
      <c r="S170" s="33"/>
      <c r="T170" s="33"/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570</v>
      </c>
      <c r="M171" s="9" t="s">
        <v>225</v>
      </c>
      <c r="N171" s="9" t="s">
        <v>45</v>
      </c>
      <c r="O171" s="9" t="s">
        <v>790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570</v>
      </c>
      <c r="M172" s="9" t="s">
        <v>739</v>
      </c>
      <c r="N172" s="9" t="s">
        <v>18</v>
      </c>
      <c r="O172" s="9" t="s">
        <v>790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834</v>
      </c>
      <c r="P173" s="9" t="s">
        <v>589</v>
      </c>
      <c r="Q173" s="9"/>
      <c r="R173" s="33" t="n">
        <v>220</v>
      </c>
      <c r="S173" s="33"/>
      <c r="T173" s="33"/>
      <c r="U173" s="33" t="n">
        <v>200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/>
      <c r="M174" s="9"/>
      <c r="N174" s="9"/>
      <c r="O174" s="9"/>
      <c r="P174" s="9"/>
      <c r="Q174" s="9"/>
      <c r="R174" s="33"/>
      <c r="S174" s="33"/>
      <c r="T174" s="33"/>
      <c r="U174" s="33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/>
      <c r="M175" s="9"/>
      <c r="N175" s="9"/>
      <c r="O175" s="9"/>
      <c r="P175" s="9"/>
      <c r="Q175" s="9"/>
      <c r="R175" s="33"/>
      <c r="S175" s="33"/>
      <c r="T175" s="33"/>
      <c r="U175" s="33"/>
    </row>
    <row r="176" customFormat="false" ht="15" hidden="false" customHeight="false" outlineLevel="0" collapsed="false">
      <c r="G176" s="102"/>
      <c r="H176" s="102"/>
      <c r="I176" s="102"/>
      <c r="J176" s="102"/>
      <c r="R176" s="102"/>
      <c r="S176" s="102"/>
      <c r="T176" s="102"/>
      <c r="U176" s="102"/>
    </row>
    <row r="177" customFormat="false" ht="15" hidden="false" customHeight="false" outlineLevel="0" collapsed="false">
      <c r="F177" s="26" t="s">
        <v>61</v>
      </c>
      <c r="G177" s="26" t="n">
        <f aca="false">SUM(G154:G176)</f>
        <v>1824</v>
      </c>
      <c r="H177" s="26" t="n">
        <f aca="false">SUM(H168:H176)</f>
        <v>0</v>
      </c>
      <c r="I177" s="26"/>
      <c r="J177" s="26" t="n">
        <f aca="false">SUM(J154:J176)</f>
        <v>1700</v>
      </c>
      <c r="Q177" s="26" t="s">
        <v>61</v>
      </c>
      <c r="R177" s="26" t="n">
        <f aca="false">SUM(R154:R176)</f>
        <v>3916</v>
      </c>
      <c r="S177" s="26" t="n">
        <f aca="false">SUM(S168:S176)</f>
        <v>0</v>
      </c>
      <c r="T177" s="26"/>
      <c r="U177" s="26" t="n">
        <f aca="false">SUM(U154:U176)</f>
        <v>3620</v>
      </c>
    </row>
    <row r="178" customFormat="false" ht="15" hidden="false" customHeight="false" outlineLevel="0" collapsed="false">
      <c r="F178" s="26" t="s">
        <v>64</v>
      </c>
      <c r="G178" s="26" t="n">
        <f aca="false">G177*0.99</f>
        <v>1805.76</v>
      </c>
      <c r="H178" s="11"/>
      <c r="I178" s="11"/>
      <c r="J178" s="11"/>
      <c r="Q178" s="26" t="s">
        <v>64</v>
      </c>
      <c r="R178" s="26" t="n">
        <f aca="false">R177*0.99</f>
        <v>3876.84</v>
      </c>
      <c r="S178" s="11"/>
      <c r="T178" s="11"/>
      <c r="U178" s="11"/>
    </row>
    <row r="179" customFormat="false" ht="15.75" hidden="false" customHeight="false" outlineLevel="0" collapsed="false">
      <c r="F179" s="30" t="s">
        <v>65</v>
      </c>
      <c r="G179" s="30"/>
      <c r="H179" s="30"/>
      <c r="I179" s="293"/>
      <c r="J179" s="242" t="n">
        <f aca="false">G178-J177</f>
        <v>105.76</v>
      </c>
      <c r="Q179" s="30" t="s">
        <v>65</v>
      </c>
      <c r="R179" s="30"/>
      <c r="S179" s="30"/>
      <c r="T179" s="293"/>
      <c r="U179" s="242" t="n">
        <f aca="false">R178-U177</f>
        <v>256.84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79:H179"/>
    <mergeCell ref="Q179:S1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D133" colorId="64" zoomScale="100" zoomScaleNormal="100" zoomScalePageLayoutView="100" workbookViewId="0">
      <selection pane="topLeft" activeCell="J149" activeCellId="0" sqref="J149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4"/>
    <col collapsed="false" customWidth="true" hidden="false" outlineLevel="0" max="9" min="9" style="0" width="15.29"/>
    <col collapsed="false" customWidth="true" hidden="false" outlineLevel="0" max="12" min="12" style="0" width="13.01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2"/>
    <col collapsed="false" customWidth="true" hidden="false" outlineLevel="0" max="19" min="19" style="0" width="9"/>
    <col collapsed="false" customWidth="true" hidden="false" outlineLevel="0" max="20" min="20" style="0" width="9.14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2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494</v>
      </c>
      <c r="T2" s="292" t="s">
        <v>395</v>
      </c>
      <c r="U2" s="5" t="s">
        <v>684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835</v>
      </c>
      <c r="E3" s="9" t="s">
        <v>836</v>
      </c>
      <c r="F3" s="9"/>
      <c r="G3" s="33" t="n">
        <v>300</v>
      </c>
      <c r="H3" s="9" t="n">
        <v>471</v>
      </c>
      <c r="I3" s="33" t="s">
        <v>837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838</v>
      </c>
      <c r="P3" s="9" t="s">
        <v>839</v>
      </c>
      <c r="Q3" s="9" t="n">
        <v>56984</v>
      </c>
      <c r="R3" s="33" t="n">
        <v>130</v>
      </c>
      <c r="S3" s="9" t="n">
        <v>513</v>
      </c>
      <c r="T3" s="33" t="s">
        <v>840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835</v>
      </c>
      <c r="E4" s="9" t="s">
        <v>841</v>
      </c>
      <c r="F4" s="9"/>
      <c r="G4" s="33" t="n">
        <v>420</v>
      </c>
      <c r="H4" s="9" t="n">
        <v>471</v>
      </c>
      <c r="I4" s="33" t="s">
        <v>837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838</v>
      </c>
      <c r="P4" s="9" t="s">
        <v>839</v>
      </c>
      <c r="Q4" s="9"/>
      <c r="R4" s="33" t="n">
        <v>250</v>
      </c>
      <c r="S4" s="9" t="n">
        <v>513</v>
      </c>
      <c r="T4" s="33" t="s">
        <v>840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842</v>
      </c>
      <c r="E5" s="9" t="s">
        <v>72</v>
      </c>
      <c r="F5" s="9"/>
      <c r="G5" s="33" t="n">
        <v>260</v>
      </c>
      <c r="H5" s="9" t="n">
        <v>471</v>
      </c>
      <c r="I5" s="33" t="s">
        <v>837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683</v>
      </c>
      <c r="P5" s="9" t="s">
        <v>839</v>
      </c>
      <c r="Q5" s="9"/>
      <c r="R5" s="33" t="n">
        <v>150</v>
      </c>
      <c r="S5" s="9" t="n">
        <v>513</v>
      </c>
      <c r="T5" s="33" t="s">
        <v>840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842</v>
      </c>
      <c r="E6" s="9" t="s">
        <v>72</v>
      </c>
      <c r="F6" s="9"/>
      <c r="G6" s="33" t="n">
        <v>260</v>
      </c>
      <c r="H6" s="9" t="n">
        <v>471</v>
      </c>
      <c r="I6" s="33" t="s">
        <v>837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843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840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844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845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18</v>
      </c>
      <c r="Q26" s="30" t="s">
        <v>65</v>
      </c>
      <c r="R26" s="30"/>
      <c r="S26" s="30"/>
      <c r="T26" s="293"/>
      <c r="U26" s="242" t="n">
        <f aca="false">R25-U24</f>
        <v>31</v>
      </c>
    </row>
    <row r="30" customFormat="false" ht="26.25" hidden="false" customHeight="false" outlineLevel="0" collapsed="false">
      <c r="C30" s="291" t="s">
        <v>695</v>
      </c>
      <c r="D30" s="291"/>
      <c r="E30" s="291"/>
      <c r="F30" s="291"/>
      <c r="H30" s="304" t="s">
        <v>846</v>
      </c>
      <c r="I30" s="304" t="n">
        <v>544</v>
      </c>
      <c r="N30" s="291" t="s">
        <v>67</v>
      </c>
      <c r="O30" s="291"/>
      <c r="P30" s="291"/>
      <c r="Q30" s="291"/>
      <c r="R30" s="305" t="n">
        <v>562</v>
      </c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648</v>
      </c>
      <c r="I31" s="292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648</v>
      </c>
      <c r="T31" s="292" t="s">
        <v>395</v>
      </c>
      <c r="U31" s="5" t="s">
        <v>684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835</v>
      </c>
      <c r="E32" s="9" t="s">
        <v>38</v>
      </c>
      <c r="F32" s="9"/>
      <c r="G32" s="33" t="n">
        <v>180</v>
      </c>
      <c r="H32" s="33"/>
      <c r="I32" s="33" t="s">
        <v>847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848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633</v>
      </c>
      <c r="E33" s="9" t="s">
        <v>593</v>
      </c>
      <c r="F33" s="9" t="n">
        <v>6669</v>
      </c>
      <c r="G33" s="33" t="n">
        <v>350</v>
      </c>
      <c r="H33" s="33"/>
      <c r="I33" s="33" t="s">
        <v>847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849</v>
      </c>
      <c r="P33" s="9" t="s">
        <v>593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850</v>
      </c>
      <c r="E34" s="9" t="s">
        <v>552</v>
      </c>
      <c r="F34" s="9"/>
      <c r="G34" s="33" t="n">
        <v>400</v>
      </c>
      <c r="H34" s="33"/>
      <c r="I34" s="33" t="s">
        <v>847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849</v>
      </c>
      <c r="P34" s="9" t="s">
        <v>469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848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851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851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851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28.5</v>
      </c>
      <c r="Q55" s="30" t="s">
        <v>65</v>
      </c>
      <c r="R55" s="30"/>
      <c r="S55" s="30"/>
      <c r="T55" s="293"/>
      <c r="U55" s="242" t="n">
        <f aca="false">R54-U53</f>
        <v>80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2" t="s">
        <v>11</v>
      </c>
      <c r="J60" s="5" t="s">
        <v>684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2" t="s">
        <v>395</v>
      </c>
      <c r="U60" s="5" t="s">
        <v>684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852</v>
      </c>
      <c r="E61" s="9" t="s">
        <v>853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852</v>
      </c>
      <c r="E62" s="9" t="s">
        <v>853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06" t="s">
        <v>854</v>
      </c>
      <c r="E63" s="9" t="s">
        <v>853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855</v>
      </c>
      <c r="E64" s="9" t="s">
        <v>853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855</v>
      </c>
      <c r="E65" s="9" t="s">
        <v>853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856</v>
      </c>
      <c r="E66" s="9" t="s">
        <v>304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56.5</v>
      </c>
      <c r="Q84" s="30" t="s">
        <v>65</v>
      </c>
      <c r="R84" s="30"/>
      <c r="S84" s="30"/>
      <c r="T84" s="293"/>
      <c r="U84" s="242" t="n">
        <f aca="false">R83-U82</f>
        <v>0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648</v>
      </c>
      <c r="I88" s="292" t="s">
        <v>395</v>
      </c>
      <c r="J88" s="5" t="s">
        <v>684</v>
      </c>
      <c r="L88" s="5" t="s">
        <v>302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648</v>
      </c>
      <c r="T88" s="292" t="s">
        <v>11</v>
      </c>
      <c r="U88" s="5" t="s">
        <v>684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857</v>
      </c>
      <c r="P89" s="9" t="s">
        <v>624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858</v>
      </c>
      <c r="P90" s="9" t="s">
        <v>683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849</v>
      </c>
      <c r="P91" s="9" t="s">
        <v>859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07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0</v>
      </c>
      <c r="Q112" s="30" t="s">
        <v>65</v>
      </c>
      <c r="R112" s="30"/>
      <c r="S112" s="30"/>
      <c r="T112" s="293"/>
      <c r="U112" s="242" t="n">
        <f aca="false">R111-U110</f>
        <v>21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302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648</v>
      </c>
      <c r="I116" s="292" t="s">
        <v>395</v>
      </c>
      <c r="J116" s="5" t="s">
        <v>684</v>
      </c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648</v>
      </c>
      <c r="T116" s="292" t="s">
        <v>11</v>
      </c>
      <c r="U116" s="5" t="s">
        <v>684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835</v>
      </c>
      <c r="E117" s="9" t="s">
        <v>753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860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858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860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835</v>
      </c>
      <c r="E119" s="9" t="s">
        <v>469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849</v>
      </c>
      <c r="P119" s="9" t="s">
        <v>861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862</v>
      </c>
      <c r="E120" s="9" t="s">
        <v>863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835</v>
      </c>
      <c r="E121" s="9" t="s">
        <v>861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99</v>
      </c>
      <c r="Q140" s="30" t="s">
        <v>65</v>
      </c>
      <c r="R140" s="30"/>
      <c r="S140" s="30"/>
      <c r="T140" s="293"/>
      <c r="U140" s="242" t="n">
        <f aca="false">R139-U138</f>
        <v>37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302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648</v>
      </c>
      <c r="I144" s="292" t="s">
        <v>395</v>
      </c>
      <c r="J144" s="5" t="s">
        <v>684</v>
      </c>
      <c r="L144" s="5" t="s">
        <v>302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648</v>
      </c>
      <c r="T144" s="292" t="s">
        <v>395</v>
      </c>
      <c r="U144" s="5" t="s">
        <v>684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864</v>
      </c>
      <c r="E145" s="9" t="s">
        <v>865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08" t="n">
        <v>365</v>
      </c>
      <c r="L145" s="8" t="n">
        <v>45279</v>
      </c>
      <c r="M145" s="9" t="s">
        <v>225</v>
      </c>
      <c r="N145" s="9" t="s">
        <v>45</v>
      </c>
      <c r="O145" s="9" t="s">
        <v>589</v>
      </c>
      <c r="P145" s="9" t="s">
        <v>621</v>
      </c>
      <c r="Q145" s="9" t="n">
        <v>9204</v>
      </c>
      <c r="R145" s="33"/>
      <c r="S145" s="33"/>
      <c r="T145" s="33"/>
      <c r="U145" s="33"/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849</v>
      </c>
      <c r="E146" s="9" t="s">
        <v>469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08" t="n">
        <v>235</v>
      </c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15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F149" activeCellId="0" sqref="F149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6"/>
  </cols>
  <sheetData>
    <row r="1" customFormat="false" ht="27" hidden="false" customHeight="false" outlineLevel="0" collapsed="false">
      <c r="C1" s="309" t="s">
        <v>0</v>
      </c>
      <c r="D1" s="309"/>
      <c r="J1" s="309" t="s">
        <v>1</v>
      </c>
      <c r="K1" s="309"/>
      <c r="L1" s="309"/>
      <c r="M1" s="310"/>
    </row>
    <row r="2" customFormat="false" ht="27" hidden="false" customHeight="false" outlineLevel="0" collapsed="false">
      <c r="C2" s="309"/>
      <c r="D2" s="309"/>
      <c r="J2" s="309"/>
      <c r="K2" s="309"/>
      <c r="L2" s="309"/>
      <c r="M2" s="310"/>
    </row>
    <row r="3" customFormat="false" ht="27" hidden="false" customHeight="false" outlineLevel="0" collapsed="false">
      <c r="C3" s="311"/>
      <c r="D3" s="311"/>
      <c r="J3" s="311"/>
      <c r="K3" s="311"/>
      <c r="L3" s="310"/>
      <c r="M3" s="310"/>
    </row>
    <row r="4" customFormat="false" ht="15" hidden="false" customHeight="false" outlineLevel="0" collapsed="false">
      <c r="B4" s="5" t="s">
        <v>866</v>
      </c>
      <c r="C4" s="15" t="s">
        <v>867</v>
      </c>
      <c r="D4" s="15" t="s">
        <v>868</v>
      </c>
      <c r="E4" s="15" t="s">
        <v>869</v>
      </c>
      <c r="F4" s="15"/>
      <c r="I4" s="5" t="s">
        <v>866</v>
      </c>
      <c r="J4" s="15" t="s">
        <v>867</v>
      </c>
      <c r="K4" s="15" t="s">
        <v>868</v>
      </c>
      <c r="L4" s="15" t="s">
        <v>870</v>
      </c>
      <c r="M4" s="15" t="s">
        <v>871</v>
      </c>
      <c r="N4" s="15" t="s">
        <v>869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12" t="s">
        <v>423</v>
      </c>
      <c r="D21" s="312"/>
      <c r="E21" s="313" t="n">
        <f aca="false">SUM(E5:E20)</f>
        <v>0</v>
      </c>
      <c r="F21" s="9"/>
      <c r="I21" s="9"/>
      <c r="J21" s="314" t="s">
        <v>423</v>
      </c>
      <c r="K21" s="314"/>
      <c r="L21" s="314"/>
      <c r="M21" s="314"/>
      <c r="N21" s="313" t="n">
        <f aca="false">SUM(N5:N20)</f>
        <v>0</v>
      </c>
      <c r="O21" s="9"/>
    </row>
    <row r="22" customFormat="false" ht="15" hidden="false" customHeight="true" outlineLevel="0" collapsed="false">
      <c r="B22" s="9"/>
      <c r="C22" s="312"/>
      <c r="D22" s="312"/>
      <c r="E22" s="313"/>
      <c r="F22" s="9"/>
      <c r="I22" s="9"/>
      <c r="J22" s="314"/>
      <c r="K22" s="314"/>
      <c r="L22" s="314"/>
      <c r="M22" s="314"/>
      <c r="N22" s="313"/>
      <c r="O22" s="9"/>
    </row>
    <row r="28" customFormat="false" ht="27" hidden="false" customHeight="false" outlineLevel="0" collapsed="false">
      <c r="C28" s="309" t="s">
        <v>66</v>
      </c>
      <c r="D28" s="309"/>
      <c r="J28" s="309" t="s">
        <v>67</v>
      </c>
      <c r="K28" s="309"/>
      <c r="L28" s="309"/>
      <c r="M28" s="310"/>
    </row>
    <row r="29" customFormat="false" ht="27" hidden="false" customHeight="false" outlineLevel="0" collapsed="false">
      <c r="C29" s="309"/>
      <c r="D29" s="309"/>
      <c r="J29" s="309"/>
      <c r="K29" s="309"/>
      <c r="L29" s="309"/>
      <c r="M29" s="310"/>
    </row>
    <row r="30" customFormat="false" ht="27" hidden="false" customHeight="false" outlineLevel="0" collapsed="false">
      <c r="C30" s="311"/>
      <c r="D30" s="311"/>
      <c r="J30" s="311"/>
      <c r="K30" s="311"/>
      <c r="L30" s="310"/>
      <c r="M30" s="310"/>
    </row>
    <row r="31" customFormat="false" ht="15" hidden="false" customHeight="false" outlineLevel="0" collapsed="false">
      <c r="B31" s="5" t="s">
        <v>866</v>
      </c>
      <c r="C31" s="15" t="s">
        <v>867</v>
      </c>
      <c r="D31" s="15" t="s">
        <v>868</v>
      </c>
      <c r="E31" s="15" t="s">
        <v>869</v>
      </c>
      <c r="F31" s="15"/>
      <c r="I31" s="5" t="s">
        <v>866</v>
      </c>
      <c r="J31" s="15" t="s">
        <v>867</v>
      </c>
      <c r="K31" s="15" t="s">
        <v>868</v>
      </c>
      <c r="L31" s="15" t="s">
        <v>872</v>
      </c>
      <c r="M31" s="15" t="s">
        <v>871</v>
      </c>
      <c r="N31" s="15" t="s">
        <v>869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12" t="s">
        <v>423</v>
      </c>
      <c r="D48" s="312"/>
      <c r="E48" s="313" t="n">
        <f aca="false">SUM(E32:E47)</f>
        <v>0</v>
      </c>
      <c r="F48" s="9"/>
      <c r="I48" s="9"/>
      <c r="J48" s="314" t="s">
        <v>423</v>
      </c>
      <c r="K48" s="314"/>
      <c r="L48" s="314"/>
      <c r="M48" s="314"/>
      <c r="N48" s="313" t="n">
        <f aca="false">SUM(N32:N47)</f>
        <v>0</v>
      </c>
      <c r="O48" s="9"/>
    </row>
    <row r="49" customFormat="false" ht="15" hidden="false" customHeight="false" outlineLevel="0" collapsed="false">
      <c r="B49" s="9"/>
      <c r="C49" s="312"/>
      <c r="D49" s="312"/>
      <c r="E49" s="313"/>
      <c r="F49" s="9"/>
      <c r="I49" s="9"/>
      <c r="J49" s="314"/>
      <c r="K49" s="314"/>
      <c r="L49" s="314"/>
      <c r="M49" s="314"/>
      <c r="N49" s="313"/>
      <c r="O49" s="9"/>
    </row>
    <row r="55" customFormat="false" ht="27" hidden="false" customHeight="false" outlineLevel="0" collapsed="false">
      <c r="C55" s="309" t="s">
        <v>191</v>
      </c>
      <c r="D55" s="309"/>
      <c r="J55" s="309" t="s">
        <v>98</v>
      </c>
      <c r="K55" s="309"/>
      <c r="L55" s="309"/>
      <c r="M55" s="310"/>
    </row>
    <row r="56" customFormat="false" ht="27" hidden="false" customHeight="false" outlineLevel="0" collapsed="false">
      <c r="C56" s="309"/>
      <c r="D56" s="309"/>
      <c r="J56" s="309"/>
      <c r="K56" s="309"/>
      <c r="L56" s="309"/>
      <c r="M56" s="310"/>
    </row>
    <row r="57" customFormat="false" ht="27" hidden="false" customHeight="false" outlineLevel="0" collapsed="false">
      <c r="C57" s="311"/>
      <c r="D57" s="311"/>
      <c r="J57" s="311"/>
      <c r="K57" s="311"/>
      <c r="L57" s="310"/>
      <c r="M57" s="310"/>
    </row>
    <row r="58" customFormat="false" ht="15" hidden="false" customHeight="false" outlineLevel="0" collapsed="false">
      <c r="B58" s="5" t="s">
        <v>866</v>
      </c>
      <c r="C58" s="15" t="s">
        <v>867</v>
      </c>
      <c r="D58" s="15" t="s">
        <v>868</v>
      </c>
      <c r="E58" s="15" t="s">
        <v>869</v>
      </c>
      <c r="F58" s="15"/>
      <c r="I58" s="5" t="s">
        <v>866</v>
      </c>
      <c r="J58" s="15" t="s">
        <v>867</v>
      </c>
      <c r="K58" s="15" t="s">
        <v>868</v>
      </c>
      <c r="L58" s="15" t="s">
        <v>872</v>
      </c>
      <c r="M58" s="15" t="s">
        <v>871</v>
      </c>
      <c r="N58" s="15" t="s">
        <v>869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12" t="s">
        <v>423</v>
      </c>
      <c r="D75" s="312"/>
      <c r="E75" s="313" t="n">
        <f aca="false">SUM(E59:E74)</f>
        <v>0</v>
      </c>
      <c r="F75" s="9"/>
      <c r="I75" s="9"/>
      <c r="J75" s="314" t="s">
        <v>423</v>
      </c>
      <c r="K75" s="314"/>
      <c r="L75" s="314"/>
      <c r="M75" s="314"/>
      <c r="N75" s="313" t="n">
        <f aca="false">SUM(N59:N74)</f>
        <v>0</v>
      </c>
      <c r="O75" s="9"/>
    </row>
    <row r="76" customFormat="false" ht="15" hidden="false" customHeight="false" outlineLevel="0" collapsed="false">
      <c r="B76" s="9"/>
      <c r="C76" s="312"/>
      <c r="D76" s="312"/>
      <c r="E76" s="313"/>
      <c r="F76" s="9"/>
      <c r="I76" s="9"/>
      <c r="J76" s="314"/>
      <c r="K76" s="314"/>
      <c r="L76" s="314"/>
      <c r="M76" s="314"/>
      <c r="N76" s="313"/>
      <c r="O76" s="9"/>
    </row>
    <row r="82" customFormat="false" ht="27" hidden="false" customHeight="false" outlineLevel="0" collapsed="false">
      <c r="C82" s="309" t="s">
        <v>120</v>
      </c>
      <c r="D82" s="309"/>
      <c r="J82" s="309" t="s">
        <v>121</v>
      </c>
      <c r="K82" s="309"/>
      <c r="L82" s="309"/>
      <c r="M82" s="310"/>
    </row>
    <row r="83" customFormat="false" ht="27" hidden="false" customHeight="false" outlineLevel="0" collapsed="false">
      <c r="C83" s="309"/>
      <c r="D83" s="309"/>
      <c r="J83" s="309"/>
      <c r="K83" s="309"/>
      <c r="L83" s="309"/>
      <c r="M83" s="310"/>
    </row>
    <row r="84" customFormat="false" ht="27" hidden="false" customHeight="false" outlineLevel="0" collapsed="false">
      <c r="C84" s="311"/>
      <c r="D84" s="311"/>
      <c r="J84" s="311"/>
      <c r="K84" s="311"/>
      <c r="L84" s="310"/>
      <c r="M84" s="310"/>
    </row>
    <row r="85" customFormat="false" ht="15" hidden="false" customHeight="false" outlineLevel="0" collapsed="false">
      <c r="B85" s="5" t="s">
        <v>866</v>
      </c>
      <c r="C85" s="15" t="s">
        <v>867</v>
      </c>
      <c r="D85" s="15" t="s">
        <v>868</v>
      </c>
      <c r="E85" s="15" t="s">
        <v>869</v>
      </c>
      <c r="F85" s="15"/>
      <c r="I85" s="5" t="s">
        <v>866</v>
      </c>
      <c r="J85" s="15" t="s">
        <v>873</v>
      </c>
      <c r="K85" s="15" t="s">
        <v>874</v>
      </c>
      <c r="L85" s="15" t="s">
        <v>872</v>
      </c>
      <c r="M85" s="15" t="s">
        <v>875</v>
      </c>
      <c r="N85" s="15" t="s">
        <v>869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876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322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877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878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879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880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881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882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883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884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322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876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12" t="s">
        <v>423</v>
      </c>
      <c r="D107" s="312"/>
      <c r="E107" s="313" t="n">
        <f aca="false">SUM(E86:E106)</f>
        <v>0</v>
      </c>
      <c r="F107" s="9"/>
      <c r="I107" s="9"/>
      <c r="J107" s="314" t="s">
        <v>423</v>
      </c>
      <c r="K107" s="314"/>
      <c r="L107" s="314"/>
      <c r="M107" s="314"/>
      <c r="N107" s="313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12"/>
      <c r="D108" s="312"/>
      <c r="E108" s="313"/>
      <c r="F108" s="9"/>
      <c r="I108" s="9"/>
      <c r="J108" s="314"/>
      <c r="K108" s="314"/>
      <c r="L108" s="314"/>
      <c r="M108" s="314"/>
      <c r="N108" s="313"/>
      <c r="O108" s="9"/>
    </row>
    <row r="115" customFormat="false" ht="27" hidden="false" customHeight="false" outlineLevel="0" collapsed="false">
      <c r="C115" s="309" t="s">
        <v>885</v>
      </c>
      <c r="D115" s="309"/>
      <c r="J115" s="309" t="s">
        <v>244</v>
      </c>
      <c r="K115" s="309"/>
      <c r="L115" s="309"/>
      <c r="M115" s="310"/>
    </row>
    <row r="116" customFormat="false" ht="27" hidden="false" customHeight="false" outlineLevel="0" collapsed="false">
      <c r="C116" s="309"/>
      <c r="D116" s="309"/>
      <c r="J116" s="309"/>
      <c r="K116" s="309"/>
      <c r="L116" s="309"/>
      <c r="M116" s="310"/>
    </row>
    <row r="117" customFormat="false" ht="27" hidden="false" customHeight="false" outlineLevel="0" collapsed="false">
      <c r="C117" s="311"/>
      <c r="D117" s="311"/>
      <c r="J117" s="311"/>
      <c r="K117" s="311"/>
      <c r="L117" s="310"/>
      <c r="M117" s="310"/>
    </row>
    <row r="118" customFormat="false" ht="15" hidden="false" customHeight="false" outlineLevel="0" collapsed="false">
      <c r="B118" s="5" t="s">
        <v>866</v>
      </c>
      <c r="C118" s="15" t="s">
        <v>873</v>
      </c>
      <c r="D118" s="15" t="s">
        <v>874</v>
      </c>
      <c r="E118" s="15" t="s">
        <v>869</v>
      </c>
      <c r="F118" s="15"/>
      <c r="I118" s="5" t="s">
        <v>866</v>
      </c>
      <c r="J118" s="15" t="s">
        <v>867</v>
      </c>
      <c r="K118" s="15" t="s">
        <v>868</v>
      </c>
      <c r="L118" s="15" t="s">
        <v>872</v>
      </c>
      <c r="M118" s="15" t="s">
        <v>871</v>
      </c>
      <c r="N118" s="15" t="s">
        <v>869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876</v>
      </c>
      <c r="C120" s="71"/>
      <c r="D120" s="71"/>
      <c r="E120" s="71" t="e">
        <f aca="false">#REF!+#REF!+D120+C120</f>
        <v>#REF!</v>
      </c>
      <c r="F120" s="9"/>
      <c r="I120" s="9" t="s">
        <v>886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322</v>
      </c>
      <c r="C121" s="71"/>
      <c r="D121" s="71"/>
      <c r="E121" s="71" t="e">
        <f aca="false">#REF!+#REF!+D121+C121</f>
        <v>#REF!</v>
      </c>
      <c r="F121" s="9"/>
      <c r="I121" s="9" t="s">
        <v>322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877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878</v>
      </c>
      <c r="C126" s="71"/>
      <c r="D126" s="71"/>
      <c r="E126" s="71" t="e">
        <f aca="false">#REF!+#REF!+D126+C126</f>
        <v>#REF!</v>
      </c>
      <c r="F126" s="9"/>
      <c r="I126" s="9" t="s">
        <v>878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879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879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880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881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882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883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884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322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14" t="s">
        <v>423</v>
      </c>
      <c r="K135" s="314"/>
      <c r="L135" s="314"/>
      <c r="M135" s="314"/>
      <c r="N135" s="313" t="n">
        <f aca="false">SUM(N119:N134)</f>
        <v>341</v>
      </c>
      <c r="O135" s="9"/>
    </row>
    <row r="136" customFormat="false" ht="15" hidden="false" customHeight="true" outlineLevel="0" collapsed="false">
      <c r="B136" s="9" t="s">
        <v>876</v>
      </c>
      <c r="C136" s="71"/>
      <c r="D136" s="71"/>
      <c r="E136" s="71" t="e">
        <f aca="false">#REF!+#REF!+D136+C136</f>
        <v>#REF!</v>
      </c>
      <c r="F136" s="9"/>
      <c r="I136" s="9"/>
      <c r="J136" s="314"/>
      <c r="K136" s="314"/>
      <c r="L136" s="314"/>
      <c r="M136" s="314"/>
      <c r="N136" s="313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12" t="s">
        <v>423</v>
      </c>
      <c r="D140" s="312"/>
      <c r="E140" s="315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12"/>
      <c r="D141" s="312"/>
      <c r="E141" s="315"/>
      <c r="F141" s="9"/>
    </row>
    <row r="142" customFormat="false" ht="15" hidden="false" customHeight="false" outlineLevel="0" collapsed="false">
      <c r="E142" s="62"/>
    </row>
    <row r="143" customFormat="false" ht="27" hidden="false" customHeight="false" outlineLevel="0" collapsed="false">
      <c r="C143" s="309" t="s">
        <v>146</v>
      </c>
      <c r="D143" s="309"/>
      <c r="J143" s="309" t="s">
        <v>276</v>
      </c>
      <c r="K143" s="309"/>
      <c r="L143" s="309"/>
      <c r="M143" s="310"/>
    </row>
    <row r="144" customFormat="false" ht="27" hidden="false" customHeight="false" outlineLevel="0" collapsed="false">
      <c r="C144" s="309"/>
      <c r="D144" s="309"/>
      <c r="J144" s="309"/>
      <c r="K144" s="309"/>
      <c r="L144" s="309"/>
      <c r="M144" s="310"/>
    </row>
    <row r="145" customFormat="false" ht="27" hidden="false" customHeight="false" outlineLevel="0" collapsed="false">
      <c r="C145" s="311"/>
      <c r="D145" s="311"/>
      <c r="J145" s="311"/>
      <c r="K145" s="311"/>
      <c r="L145" s="310"/>
      <c r="M145" s="310"/>
    </row>
    <row r="146" customFormat="false" ht="15" hidden="false" customHeight="false" outlineLevel="0" collapsed="false">
      <c r="B146" s="5" t="s">
        <v>866</v>
      </c>
      <c r="C146" s="15" t="s">
        <v>867</v>
      </c>
      <c r="D146" s="15" t="s">
        <v>887</v>
      </c>
      <c r="E146" s="15" t="s">
        <v>869</v>
      </c>
      <c r="F146" s="15"/>
      <c r="I146" s="5" t="s">
        <v>866</v>
      </c>
      <c r="J146" s="15" t="s">
        <v>867</v>
      </c>
      <c r="K146" s="15" t="s">
        <v>868</v>
      </c>
      <c r="L146" s="15" t="s">
        <v>872</v>
      </c>
      <c r="M146" s="15" t="s">
        <v>871</v>
      </c>
      <c r="N146" s="15" t="s">
        <v>869</v>
      </c>
      <c r="O146" s="15"/>
    </row>
    <row r="147" customFormat="false" ht="15" hidden="false" customHeight="false" outlineLevel="0" collapsed="false">
      <c r="B147" s="9" t="s">
        <v>148</v>
      </c>
      <c r="C147" s="11"/>
      <c r="D147" s="9" t="s">
        <v>888</v>
      </c>
      <c r="E147" s="11" t="n">
        <v>20</v>
      </c>
      <c r="F147" s="9"/>
      <c r="I147" s="9" t="s">
        <v>148</v>
      </c>
      <c r="J147" s="11"/>
      <c r="K147" s="9" t="n">
        <v>2</v>
      </c>
      <c r="L147" s="11"/>
      <c r="M147" s="11" t="n">
        <f aca="false">K147*L147</f>
        <v>0</v>
      </c>
      <c r="N147" s="11" t="n">
        <f aca="false">M147+J147</f>
        <v>0</v>
      </c>
      <c r="O147" s="9"/>
    </row>
    <row r="148" customFormat="false" ht="15" hidden="false" customHeight="false" outlineLevel="0" collapsed="false">
      <c r="B148" s="9" t="s">
        <v>886</v>
      </c>
      <c r="C148" s="11"/>
      <c r="D148" s="9"/>
      <c r="E148" s="11"/>
      <c r="F148" s="9"/>
      <c r="I148" s="9" t="s">
        <v>886</v>
      </c>
      <c r="J148" s="11"/>
      <c r="K148" s="9"/>
      <c r="L148" s="11"/>
      <c r="M148" s="11" t="n">
        <f aca="false">K148*L148</f>
        <v>0</v>
      </c>
      <c r="N148" s="11" t="n">
        <f aca="false">L148+J148</f>
        <v>0</v>
      </c>
      <c r="O148" s="9"/>
    </row>
    <row r="149" customFormat="false" ht="15" hidden="false" customHeight="false" outlineLevel="0" collapsed="false">
      <c r="B149" s="9" t="s">
        <v>322</v>
      </c>
      <c r="C149" s="11"/>
      <c r="D149" s="9"/>
      <c r="E149" s="11"/>
      <c r="F149" s="9"/>
      <c r="I149" s="9" t="s">
        <v>322</v>
      </c>
      <c r="J149" s="11"/>
      <c r="K149" s="9" t="n">
        <v>1</v>
      </c>
      <c r="L149" s="11"/>
      <c r="M149" s="11" t="n">
        <f aca="false">K149*L149</f>
        <v>0</v>
      </c>
      <c r="N149" s="11" t="n">
        <f aca="false">L149+J149</f>
        <v>0</v>
      </c>
      <c r="O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 t="n">
        <v>2</v>
      </c>
      <c r="L150" s="11"/>
      <c r="M150" s="11" t="n">
        <f aca="false">K150*L150</f>
        <v>0</v>
      </c>
      <c r="N150" s="11" t="n">
        <f aca="false">L150+J150</f>
        <v>0</v>
      </c>
      <c r="O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 t="n">
        <v>2</v>
      </c>
      <c r="L151" s="11"/>
      <c r="M151" s="11" t="n">
        <f aca="false">K151*L151</f>
        <v>0</v>
      </c>
      <c r="N151" s="11" t="n">
        <f aca="false">L151+J151</f>
        <v>0</v>
      </c>
      <c r="O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 t="n">
        <v>1</v>
      </c>
      <c r="L152" s="11"/>
      <c r="M152" s="11" t="n">
        <f aca="false">K152*L152</f>
        <v>0</v>
      </c>
      <c r="N152" s="11" t="n">
        <f aca="false">L152*K152+J152</f>
        <v>0</v>
      </c>
      <c r="O152" s="9"/>
    </row>
    <row r="153" customFormat="false" ht="15" hidden="false" customHeight="false" outlineLevel="0" collapsed="false">
      <c r="B153" s="9" t="s">
        <v>877</v>
      </c>
      <c r="C153" s="11"/>
      <c r="D153" s="9"/>
      <c r="E153" s="11"/>
      <c r="F153" s="9"/>
      <c r="I153" s="9" t="s">
        <v>877</v>
      </c>
      <c r="J153" s="11"/>
      <c r="K153" s="9" t="n">
        <v>1</v>
      </c>
      <c r="L153" s="11"/>
      <c r="M153" s="11" t="n">
        <f aca="false">K153*L153</f>
        <v>0</v>
      </c>
      <c r="N153" s="11" t="n">
        <f aca="false">L153*K153+J153</f>
        <v>0</v>
      </c>
      <c r="O153" s="9"/>
    </row>
    <row r="154" customFormat="false" ht="15" hidden="false" customHeight="false" outlineLevel="0" collapsed="false">
      <c r="B154" s="9" t="s">
        <v>878</v>
      </c>
      <c r="C154" s="11"/>
      <c r="D154" s="9"/>
      <c r="E154" s="11"/>
      <c r="F154" s="9"/>
      <c r="I154" s="9" t="s">
        <v>878</v>
      </c>
      <c r="J154" s="11"/>
      <c r="K154" s="9" t="n">
        <v>1</v>
      </c>
      <c r="L154" s="11"/>
      <c r="M154" s="11" t="n">
        <f aca="false">K154*L154</f>
        <v>0</v>
      </c>
      <c r="N154" s="11" t="n">
        <f aca="false">L154*K154+J154</f>
        <v>0</v>
      </c>
      <c r="O154" s="9"/>
    </row>
    <row r="155" customFormat="false" ht="15" hidden="false" customHeight="false" outlineLevel="0" collapsed="false">
      <c r="B155" s="9" t="s">
        <v>879</v>
      </c>
      <c r="C155" s="11"/>
      <c r="D155" s="9" t="s">
        <v>889</v>
      </c>
      <c r="E155" s="11" t="n">
        <v>20</v>
      </c>
      <c r="F155" s="9"/>
      <c r="I155" s="9" t="s">
        <v>879</v>
      </c>
      <c r="J155" s="11"/>
      <c r="K155" s="9" t="n">
        <v>1</v>
      </c>
      <c r="L155" s="11"/>
      <c r="M155" s="11" t="n">
        <f aca="false">K155*L155</f>
        <v>0</v>
      </c>
      <c r="N155" s="11" t="n">
        <f aca="false">L155*K155+J155</f>
        <v>0</v>
      </c>
      <c r="O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11"/>
      <c r="N156" s="11"/>
      <c r="O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11"/>
      <c r="N157" s="11"/>
      <c r="O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11"/>
      <c r="N158" s="11"/>
      <c r="O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11"/>
      <c r="N159" s="11"/>
      <c r="O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11"/>
      <c r="N160" s="11"/>
      <c r="O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11"/>
      <c r="N161" s="11"/>
      <c r="O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9"/>
      <c r="M162" s="11"/>
      <c r="N162" s="11"/>
      <c r="O162" s="9"/>
    </row>
    <row r="163" customFormat="false" ht="15" hidden="false" customHeight="false" outlineLevel="0" collapsed="false">
      <c r="B163" s="9"/>
      <c r="C163" s="312" t="s">
        <v>423</v>
      </c>
      <c r="D163" s="312"/>
      <c r="E163" s="313" t="n">
        <f aca="false">SUM(E147:E162)</f>
        <v>40</v>
      </c>
      <c r="F163" s="9"/>
      <c r="I163" s="9"/>
      <c r="J163" s="314" t="s">
        <v>423</v>
      </c>
      <c r="K163" s="314"/>
      <c r="L163" s="314"/>
      <c r="M163" s="314"/>
      <c r="N163" s="313" t="n">
        <f aca="false">SUM(N147:N162)</f>
        <v>0</v>
      </c>
      <c r="O163" s="9"/>
    </row>
    <row r="164" customFormat="false" ht="15" hidden="false" customHeight="false" outlineLevel="0" collapsed="false">
      <c r="B164" s="9"/>
      <c r="C164" s="312"/>
      <c r="D164" s="312"/>
      <c r="E164" s="313"/>
      <c r="F164" s="9"/>
      <c r="I164" s="9"/>
      <c r="J164" s="314"/>
      <c r="K164" s="314"/>
      <c r="L164" s="314"/>
      <c r="M164" s="314"/>
      <c r="N164" s="313"/>
      <c r="O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53" colorId="64" zoomScale="118" zoomScaleNormal="118" zoomScalePageLayoutView="100" workbookViewId="0">
      <selection pane="topLeft" activeCell="S143" activeCellId="0" sqref="S14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91" t="s">
        <v>276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2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648</v>
      </c>
      <c r="T2" s="292" t="s">
        <v>11</v>
      </c>
      <c r="U2" s="5" t="s">
        <v>684</v>
      </c>
    </row>
    <row r="3" customFormat="false" ht="15" hidden="false" customHeight="false" outlineLevel="0" collapsed="false">
      <c r="A3" s="8" t="n">
        <v>44854</v>
      </c>
      <c r="B3" s="9" t="s">
        <v>890</v>
      </c>
      <c r="C3" s="9" t="s">
        <v>34</v>
      </c>
      <c r="D3" s="9" t="s">
        <v>631</v>
      </c>
      <c r="E3" s="9" t="s">
        <v>186</v>
      </c>
      <c r="F3" s="9"/>
      <c r="G3" s="33" t="n">
        <v>353</v>
      </c>
      <c r="H3" s="9" t="n">
        <v>432</v>
      </c>
      <c r="I3" s="33" t="s">
        <v>891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892</v>
      </c>
      <c r="P3" s="9" t="s">
        <v>338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893</v>
      </c>
      <c r="C4" s="9" t="s">
        <v>32</v>
      </c>
      <c r="D4" s="9" t="s">
        <v>631</v>
      </c>
      <c r="E4" s="9" t="s">
        <v>623</v>
      </c>
      <c r="F4" s="9"/>
      <c r="G4" s="33" t="n">
        <v>353</v>
      </c>
      <c r="H4" s="9" t="n">
        <v>432</v>
      </c>
      <c r="I4" s="33" t="s">
        <v>891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894</v>
      </c>
      <c r="P4" s="9" t="s">
        <v>895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631</v>
      </c>
      <c r="E5" s="9" t="s">
        <v>186</v>
      </c>
      <c r="F5" s="9"/>
      <c r="G5" s="33" t="n">
        <v>353</v>
      </c>
      <c r="H5" s="9" t="n">
        <v>432</v>
      </c>
      <c r="I5" s="33" t="s">
        <v>891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894</v>
      </c>
      <c r="P5" s="9" t="s">
        <v>895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852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894</v>
      </c>
      <c r="P6" s="9" t="s">
        <v>895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894</v>
      </c>
      <c r="P7" s="9" t="s">
        <v>895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58.55</v>
      </c>
      <c r="Q26" s="30" t="s">
        <v>65</v>
      </c>
      <c r="R26" s="30"/>
      <c r="S26" s="30"/>
      <c r="T26" s="293"/>
      <c r="U26" s="242" t="n">
        <f aca="false">T24-U24</f>
        <v>115</v>
      </c>
    </row>
    <row r="30" customFormat="false" ht="23.25" hidden="false" customHeight="false" outlineLevel="0" collapsed="false">
      <c r="C30" s="291" t="s">
        <v>695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648</v>
      </c>
      <c r="I31" s="292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648</v>
      </c>
      <c r="T31" s="292" t="s">
        <v>395</v>
      </c>
      <c r="U31" s="5" t="s">
        <v>684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0</v>
      </c>
      <c r="Q55" s="30" t="s">
        <v>65</v>
      </c>
      <c r="R55" s="30"/>
      <c r="S55" s="30"/>
      <c r="T55" s="293"/>
      <c r="U55" s="242" t="n">
        <f aca="false">R54-U53</f>
        <v>0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2" t="s">
        <v>395</v>
      </c>
      <c r="J60" s="5" t="s">
        <v>684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2" t="s">
        <v>395</v>
      </c>
      <c r="U60" s="5" t="s">
        <v>684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0</v>
      </c>
      <c r="Q84" s="30" t="s">
        <v>65</v>
      </c>
      <c r="R84" s="30"/>
      <c r="S84" s="30"/>
      <c r="T84" s="293"/>
      <c r="U84" s="242" t="n">
        <f aca="false">R83-U82</f>
        <v>0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648</v>
      </c>
      <c r="I88" s="292" t="s">
        <v>395</v>
      </c>
      <c r="J88" s="5" t="s">
        <v>684</v>
      </c>
      <c r="L88" s="5" t="s">
        <v>302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648</v>
      </c>
      <c r="T88" s="292" t="s">
        <v>395</v>
      </c>
      <c r="U88" s="5" t="s">
        <v>684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0</v>
      </c>
      <c r="Q112" s="30" t="s">
        <v>65</v>
      </c>
      <c r="R112" s="30"/>
      <c r="S112" s="30"/>
      <c r="T112" s="293"/>
      <c r="U112" s="242" t="n">
        <f aca="false">R111-U110</f>
        <v>0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302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648</v>
      </c>
      <c r="I116" s="292" t="s">
        <v>395</v>
      </c>
      <c r="J116" s="5" t="s">
        <v>684</v>
      </c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648</v>
      </c>
      <c r="T116" s="292" t="s">
        <v>395</v>
      </c>
      <c r="U116" s="5" t="s">
        <v>684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0</v>
      </c>
      <c r="Q140" s="30" t="s">
        <v>65</v>
      </c>
      <c r="R140" s="30"/>
      <c r="S140" s="30"/>
      <c r="T140" s="293"/>
      <c r="U140" s="242" t="n">
        <f aca="false">R139-U138</f>
        <v>0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302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648</v>
      </c>
      <c r="I144" s="292" t="s">
        <v>395</v>
      </c>
      <c r="J144" s="5" t="s">
        <v>684</v>
      </c>
      <c r="L144" s="5" t="s">
        <v>302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648</v>
      </c>
      <c r="T144" s="292" t="s">
        <v>395</v>
      </c>
      <c r="U144" s="5" t="s">
        <v>684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0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I311" colorId="64" zoomScale="80" zoomScaleNormal="80" zoomScalePageLayoutView="100" workbookViewId="0">
      <selection pane="topLeft" activeCell="Y329" activeCellId="0" sqref="Y32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29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5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/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5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/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5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/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5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/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5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/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5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/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5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/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5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/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5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/>
    </row>
    <row r="331" customFormat="false" ht="15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 t="s">
        <v>295</v>
      </c>
      <c r="N331" s="9" t="s">
        <v>280</v>
      </c>
      <c r="O331" s="9" t="s">
        <v>190</v>
      </c>
      <c r="P331" s="9" t="s">
        <v>28</v>
      </c>
      <c r="Q331" s="66"/>
      <c r="R331" s="27" t="n">
        <v>200</v>
      </c>
      <c r="S331" s="9" t="s">
        <v>46</v>
      </c>
      <c r="T331" s="9"/>
      <c r="U331" s="27" t="n">
        <v>180</v>
      </c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5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/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5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/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5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5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5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/>
    </row>
    <row r="337" customFormat="false" ht="13.8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42</v>
      </c>
      <c r="O337" s="9" t="s">
        <v>190</v>
      </c>
      <c r="P337" s="9" t="s">
        <v>20</v>
      </c>
      <c r="Q337" s="115" t="n">
        <v>1209</v>
      </c>
      <c r="R337" s="27" t="n">
        <v>200</v>
      </c>
      <c r="S337" s="9" t="s">
        <v>218</v>
      </c>
      <c r="T337" s="9"/>
      <c r="U337" s="27" t="n">
        <v>180</v>
      </c>
      <c r="V337" s="27"/>
      <c r="W337" s="9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301</v>
      </c>
      <c r="N338" s="9" t="s">
        <v>211</v>
      </c>
      <c r="O338" s="9" t="s">
        <v>190</v>
      </c>
      <c r="P338" s="9" t="s">
        <v>253</v>
      </c>
      <c r="Q338" s="9"/>
      <c r="R338" s="27" t="n">
        <v>600</v>
      </c>
      <c r="S338" s="9" t="s">
        <v>37</v>
      </c>
      <c r="T338" s="9"/>
      <c r="U338" s="27" t="n">
        <v>580</v>
      </c>
      <c r="V338" s="27"/>
      <c r="W338" s="9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125</v>
      </c>
      <c r="O339" s="9" t="s">
        <v>190</v>
      </c>
      <c r="P339" s="9" t="s">
        <v>253</v>
      </c>
      <c r="Q339" s="9"/>
      <c r="R339" s="27" t="n">
        <v>600</v>
      </c>
      <c r="S339" s="9" t="s">
        <v>32</v>
      </c>
      <c r="T339" s="9"/>
      <c r="U339" s="27" t="n">
        <v>580</v>
      </c>
      <c r="V339" s="27"/>
      <c r="W339" s="9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/>
      <c r="N340" s="9"/>
      <c r="O340" s="9"/>
      <c r="P340" s="9"/>
      <c r="Q340" s="9"/>
      <c r="R340" s="27"/>
      <c r="S340" s="9"/>
      <c r="T340" s="9"/>
      <c r="U340" s="27"/>
      <c r="V340" s="27"/>
      <c r="W340" s="9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/>
      <c r="N341" s="9"/>
      <c r="O341" s="9"/>
      <c r="P341" s="9"/>
      <c r="Q341" s="9"/>
      <c r="R341" s="27"/>
      <c r="S341" s="9"/>
      <c r="T341" s="9"/>
      <c r="U341" s="27"/>
      <c r="V341" s="27"/>
      <c r="W341" s="9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/>
      <c r="N342" s="9"/>
      <c r="O342" s="9"/>
      <c r="P342" s="9"/>
      <c r="Q342" s="9"/>
      <c r="R342" s="27"/>
      <c r="S342" s="9"/>
      <c r="T342" s="9"/>
      <c r="U342" s="27"/>
      <c r="V342" s="27"/>
      <c r="W342" s="9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9"/>
      <c r="J343" s="9"/>
      <c r="M343" s="8"/>
      <c r="N343" s="9"/>
      <c r="O343" s="9"/>
      <c r="P343" s="9"/>
      <c r="Q343" s="9"/>
      <c r="R343" s="27"/>
      <c r="S343" s="9"/>
      <c r="T343" s="9"/>
      <c r="U343" s="27"/>
      <c r="V343" s="27"/>
      <c r="W343" s="9"/>
    </row>
    <row r="344" customFormat="false" ht="15" hidden="false" customHeight="false" outlineLevel="0" collapsed="false">
      <c r="A344" s="1"/>
      <c r="E344" s="25" t="s">
        <v>61</v>
      </c>
      <c r="F344" s="26" t="n">
        <f aca="false">SUM(F296:F343)</f>
        <v>11040</v>
      </c>
      <c r="G344" s="27"/>
      <c r="H344" s="27"/>
      <c r="I344" s="29" t="n">
        <f aca="false">SUM(I296:I343)</f>
        <v>10440</v>
      </c>
      <c r="M344" s="8"/>
      <c r="N344" s="9"/>
      <c r="O344" s="9"/>
      <c r="P344" s="9"/>
      <c r="Q344" s="9"/>
      <c r="R344" s="27"/>
      <c r="S344" s="9"/>
      <c r="T344" s="9"/>
      <c r="U344" s="9"/>
      <c r="V344" s="9"/>
      <c r="W344" s="9"/>
    </row>
    <row r="345" customFormat="false" ht="15" hidden="false" customHeight="false" outlineLevel="0" collapsed="false">
      <c r="A345" s="1"/>
      <c r="E345" s="25" t="s">
        <v>64</v>
      </c>
      <c r="F345" s="26" t="n">
        <f aca="false">F344*0.99</f>
        <v>10929.6</v>
      </c>
      <c r="M345" s="1"/>
      <c r="Q345" s="25" t="s">
        <v>61</v>
      </c>
      <c r="R345" s="26" t="n">
        <f aca="false">SUM(R297:R344)</f>
        <v>12090</v>
      </c>
      <c r="S345" s="27"/>
      <c r="T345" s="27"/>
      <c r="U345" s="29" t="n">
        <f aca="false">SUM(U297:U344)</f>
        <v>11340</v>
      </c>
      <c r="V345" s="84"/>
    </row>
    <row r="346" customFormat="false" ht="15" hidden="false" customHeight="false" outlineLevel="0" collapsed="false">
      <c r="E346" s="30" t="s">
        <v>65</v>
      </c>
      <c r="F346" s="30"/>
      <c r="G346" s="30"/>
      <c r="H346" s="30"/>
      <c r="I346" s="31" t="n">
        <f aca="false">F345-I344</f>
        <v>489.6</v>
      </c>
      <c r="M346" s="1"/>
      <c r="Q346" s="25" t="s">
        <v>64</v>
      </c>
      <c r="R346" s="26" t="n">
        <f aca="false">R345*0.99</f>
        <v>11969.1</v>
      </c>
    </row>
    <row r="347" customFormat="false" ht="15" hidden="false" customHeight="false" outlineLevel="0" collapsed="false">
      <c r="Q347" s="30" t="s">
        <v>65</v>
      </c>
      <c r="R347" s="30"/>
      <c r="S347" s="30"/>
      <c r="T347" s="30"/>
      <c r="U347" s="31" t="n">
        <f aca="false">R346-U345</f>
        <v>629.1</v>
      </c>
      <c r="V347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29" colorId="64" zoomScale="66" zoomScaleNormal="66" zoomScalePageLayoutView="100" workbookViewId="0">
      <selection pane="topLeft" activeCell="L168" activeCellId="0" sqref="L16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6"/>
  </cols>
  <sheetData>
    <row r="1" customFormat="false" ht="27" hidden="false" customHeight="false" outlineLevel="0" collapsed="false">
      <c r="C1" s="309" t="s">
        <v>0</v>
      </c>
      <c r="D1" s="309"/>
      <c r="E1" s="309"/>
      <c r="F1" s="310"/>
      <c r="L1" s="309" t="s">
        <v>1</v>
      </c>
      <c r="M1" s="309"/>
      <c r="N1" s="309"/>
      <c r="O1" s="310"/>
    </row>
    <row r="2" customFormat="false" ht="27" hidden="false" customHeight="false" outlineLevel="0" collapsed="false">
      <c r="C2" s="309"/>
      <c r="D2" s="309"/>
      <c r="E2" s="309"/>
      <c r="F2" s="310"/>
      <c r="L2" s="309"/>
      <c r="M2" s="309"/>
      <c r="N2" s="309"/>
      <c r="O2" s="310"/>
    </row>
    <row r="3" customFormat="false" ht="27" hidden="false" customHeight="false" outlineLevel="0" collapsed="false">
      <c r="C3" s="311"/>
      <c r="D3" s="311"/>
      <c r="E3" s="310"/>
      <c r="F3" s="310"/>
      <c r="L3" s="311"/>
      <c r="M3" s="311"/>
      <c r="N3" s="310"/>
      <c r="O3" s="310"/>
    </row>
    <row r="4" customFormat="false" ht="15" hidden="false" customHeight="false" outlineLevel="0" collapsed="false">
      <c r="B4" s="5" t="s">
        <v>866</v>
      </c>
      <c r="C4" s="15" t="s">
        <v>867</v>
      </c>
      <c r="D4" s="15" t="s">
        <v>868</v>
      </c>
      <c r="E4" s="15" t="s">
        <v>870</v>
      </c>
      <c r="F4" s="15" t="s">
        <v>871</v>
      </c>
      <c r="G4" s="15" t="s">
        <v>869</v>
      </c>
      <c r="H4" s="15"/>
      <c r="K4" s="5" t="s">
        <v>866</v>
      </c>
      <c r="L4" s="15" t="s">
        <v>867</v>
      </c>
      <c r="M4" s="15" t="s">
        <v>868</v>
      </c>
      <c r="N4" s="15" t="s">
        <v>870</v>
      </c>
      <c r="O4" s="15" t="s">
        <v>871</v>
      </c>
      <c r="P4" s="15" t="s">
        <v>869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886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886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322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322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877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877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878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878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879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879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896</v>
      </c>
      <c r="C14" s="11"/>
      <c r="D14" s="9"/>
      <c r="E14" s="11"/>
      <c r="F14" s="11"/>
      <c r="G14" s="11" t="n">
        <v>20</v>
      </c>
      <c r="H14" s="9"/>
      <c r="K14" s="9" t="s">
        <v>897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898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14" t="s">
        <v>423</v>
      </c>
      <c r="D21" s="314"/>
      <c r="E21" s="314"/>
      <c r="F21" s="314"/>
      <c r="G21" s="313" t="n">
        <f aca="false">SUM(G5:G20)</f>
        <v>560</v>
      </c>
      <c r="H21" s="9"/>
      <c r="K21" s="9"/>
      <c r="L21" s="314" t="s">
        <v>423</v>
      </c>
      <c r="M21" s="314"/>
      <c r="N21" s="314"/>
      <c r="O21" s="314"/>
      <c r="P21" s="313" t="e">
        <f aca="false">SUM(P5:P20)</f>
        <v>#REF!</v>
      </c>
      <c r="Q21" s="9"/>
    </row>
    <row r="22" customFormat="false" ht="15" hidden="false" customHeight="true" outlineLevel="0" collapsed="false">
      <c r="B22" s="9"/>
      <c r="C22" s="314"/>
      <c r="D22" s="314"/>
      <c r="E22" s="314"/>
      <c r="F22" s="314"/>
      <c r="G22" s="313"/>
      <c r="H22" s="9"/>
      <c r="K22" s="9"/>
      <c r="L22" s="314"/>
      <c r="M22" s="314"/>
      <c r="N22" s="314"/>
      <c r="O22" s="314"/>
      <c r="P22" s="313"/>
      <c r="Q22" s="9"/>
    </row>
    <row r="28" customFormat="false" ht="27" hidden="false" customHeight="false" outlineLevel="0" collapsed="false">
      <c r="C28" s="309" t="s">
        <v>66</v>
      </c>
      <c r="D28" s="309"/>
      <c r="E28" s="309"/>
      <c r="F28" s="310"/>
      <c r="L28" s="309" t="s">
        <v>67</v>
      </c>
      <c r="M28" s="309"/>
      <c r="N28" s="309"/>
      <c r="O28" s="310"/>
    </row>
    <row r="29" customFormat="false" ht="27" hidden="false" customHeight="false" outlineLevel="0" collapsed="false">
      <c r="C29" s="309"/>
      <c r="D29" s="309"/>
      <c r="E29" s="309"/>
      <c r="F29" s="310"/>
      <c r="L29" s="309"/>
      <c r="M29" s="309"/>
      <c r="N29" s="309"/>
      <c r="O29" s="310"/>
    </row>
    <row r="30" customFormat="false" ht="27" hidden="false" customHeight="false" outlineLevel="0" collapsed="false">
      <c r="C30" s="311"/>
      <c r="D30" s="311"/>
      <c r="E30" s="310"/>
      <c r="F30" s="310"/>
      <c r="L30" s="311"/>
      <c r="M30" s="311"/>
      <c r="N30" s="310"/>
      <c r="O30" s="310"/>
    </row>
    <row r="31" customFormat="false" ht="15" hidden="false" customHeight="false" outlineLevel="0" collapsed="false">
      <c r="B31" s="5" t="s">
        <v>866</v>
      </c>
      <c r="C31" s="15" t="s">
        <v>867</v>
      </c>
      <c r="D31" s="15" t="s">
        <v>868</v>
      </c>
      <c r="E31" s="15" t="s">
        <v>872</v>
      </c>
      <c r="F31" s="15" t="s">
        <v>871</v>
      </c>
      <c r="G31" s="15" t="s">
        <v>869</v>
      </c>
      <c r="H31" s="15"/>
      <c r="K31" s="5" t="s">
        <v>866</v>
      </c>
      <c r="L31" s="15" t="s">
        <v>867</v>
      </c>
      <c r="M31" s="15" t="s">
        <v>868</v>
      </c>
      <c r="N31" s="15" t="s">
        <v>872</v>
      </c>
      <c r="O31" s="15" t="s">
        <v>871</v>
      </c>
      <c r="P31" s="15" t="s">
        <v>869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886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886</v>
      </c>
      <c r="L33" s="11" t="s">
        <v>899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322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322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877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877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878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878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879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879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900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901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902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901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322</v>
      </c>
      <c r="L43" s="11" t="s">
        <v>903</v>
      </c>
      <c r="M43" s="9" t="s">
        <v>904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14" t="s">
        <v>423</v>
      </c>
      <c r="D48" s="314"/>
      <c r="E48" s="314"/>
      <c r="F48" s="314"/>
      <c r="G48" s="313" t="n">
        <f aca="false">SUM(G32:G47)</f>
        <v>560</v>
      </c>
      <c r="H48" s="9"/>
      <c r="K48" s="9"/>
      <c r="L48" s="314" t="s">
        <v>423</v>
      </c>
      <c r="M48" s="314"/>
      <c r="N48" s="314"/>
      <c r="O48" s="314"/>
      <c r="P48" s="313" t="n">
        <f aca="false">SUM(P32:P47)</f>
        <v>590</v>
      </c>
      <c r="Q48" s="9"/>
    </row>
    <row r="49" customFormat="false" ht="15" hidden="false" customHeight="false" outlineLevel="0" collapsed="false">
      <c r="B49" s="9"/>
      <c r="C49" s="314"/>
      <c r="D49" s="314"/>
      <c r="E49" s="314"/>
      <c r="F49" s="314"/>
      <c r="G49" s="313"/>
      <c r="H49" s="9"/>
      <c r="K49" s="9"/>
      <c r="L49" s="314"/>
      <c r="M49" s="314"/>
      <c r="N49" s="314"/>
      <c r="O49" s="314"/>
      <c r="P49" s="313"/>
      <c r="Q49" s="9"/>
    </row>
    <row r="55" customFormat="false" ht="27" hidden="false" customHeight="false" outlineLevel="0" collapsed="false">
      <c r="C55" s="309" t="s">
        <v>191</v>
      </c>
      <c r="D55" s="309"/>
      <c r="E55" s="309"/>
      <c r="F55" s="310"/>
      <c r="L55" s="309" t="s">
        <v>98</v>
      </c>
      <c r="M55" s="309"/>
      <c r="N55" s="309"/>
      <c r="O55" s="310"/>
    </row>
    <row r="56" customFormat="false" ht="27" hidden="false" customHeight="false" outlineLevel="0" collapsed="false">
      <c r="C56" s="309"/>
      <c r="D56" s="309"/>
      <c r="E56" s="309"/>
      <c r="F56" s="310"/>
      <c r="L56" s="309"/>
      <c r="M56" s="309"/>
      <c r="N56" s="309"/>
      <c r="O56" s="310"/>
    </row>
    <row r="57" customFormat="false" ht="27" hidden="false" customHeight="false" outlineLevel="0" collapsed="false">
      <c r="C57" s="311"/>
      <c r="D57" s="311"/>
      <c r="E57" s="310"/>
      <c r="F57" s="310"/>
      <c r="L57" s="311"/>
      <c r="M57" s="311"/>
      <c r="N57" s="310"/>
      <c r="O57" s="310"/>
    </row>
    <row r="58" customFormat="false" ht="15" hidden="false" customHeight="false" outlineLevel="0" collapsed="false">
      <c r="B58" s="5" t="s">
        <v>866</v>
      </c>
      <c r="C58" s="15" t="s">
        <v>867</v>
      </c>
      <c r="D58" s="15" t="s">
        <v>868</v>
      </c>
      <c r="E58" s="15" t="s">
        <v>872</v>
      </c>
      <c r="F58" s="15" t="s">
        <v>871</v>
      </c>
      <c r="G58" s="15" t="s">
        <v>869</v>
      </c>
      <c r="H58" s="15"/>
      <c r="K58" s="5" t="s">
        <v>866</v>
      </c>
      <c r="L58" s="15" t="s">
        <v>867</v>
      </c>
      <c r="M58" s="15" t="s">
        <v>868</v>
      </c>
      <c r="N58" s="15" t="s">
        <v>872</v>
      </c>
      <c r="O58" s="15" t="s">
        <v>871</v>
      </c>
      <c r="P58" s="15" t="s">
        <v>869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886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886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322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322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877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877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878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878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879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879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422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905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14" t="s">
        <v>423</v>
      </c>
      <c r="D75" s="314"/>
      <c r="E75" s="314"/>
      <c r="F75" s="314"/>
      <c r="G75" s="313" t="n">
        <f aca="false">SUM(G59:G74)</f>
        <v>520</v>
      </c>
      <c r="H75" s="9"/>
      <c r="K75" s="9"/>
      <c r="L75" s="314" t="s">
        <v>423</v>
      </c>
      <c r="M75" s="314"/>
      <c r="N75" s="314"/>
      <c r="O75" s="314"/>
      <c r="P75" s="313" t="n">
        <f aca="false">SUM(P59:P74)</f>
        <v>540</v>
      </c>
      <c r="Q75" s="9"/>
    </row>
    <row r="76" customFormat="false" ht="15" hidden="false" customHeight="false" outlineLevel="0" collapsed="false">
      <c r="B76" s="9"/>
      <c r="C76" s="314"/>
      <c r="D76" s="314"/>
      <c r="E76" s="314"/>
      <c r="F76" s="314"/>
      <c r="G76" s="313"/>
      <c r="H76" s="9"/>
      <c r="K76" s="9"/>
      <c r="L76" s="314"/>
      <c r="M76" s="314"/>
      <c r="N76" s="314"/>
      <c r="O76" s="314"/>
      <c r="P76" s="313"/>
      <c r="Q76" s="9"/>
    </row>
    <row r="82" customFormat="false" ht="27" hidden="false" customHeight="false" outlineLevel="0" collapsed="false">
      <c r="C82" s="309" t="s">
        <v>120</v>
      </c>
      <c r="D82" s="309"/>
      <c r="E82" s="309"/>
      <c r="F82" s="310"/>
      <c r="L82" s="309" t="s">
        <v>121</v>
      </c>
      <c r="M82" s="309"/>
      <c r="N82" s="309"/>
      <c r="O82" s="310"/>
    </row>
    <row r="83" customFormat="false" ht="27" hidden="false" customHeight="false" outlineLevel="0" collapsed="false">
      <c r="C83" s="309"/>
      <c r="D83" s="309"/>
      <c r="E83" s="309"/>
      <c r="F83" s="310"/>
      <c r="L83" s="309"/>
      <c r="M83" s="309"/>
      <c r="N83" s="309"/>
      <c r="O83" s="310"/>
    </row>
    <row r="84" customFormat="false" ht="27" hidden="false" customHeight="false" outlineLevel="0" collapsed="false">
      <c r="C84" s="311"/>
      <c r="D84" s="311"/>
      <c r="E84" s="310"/>
      <c r="F84" s="310"/>
      <c r="L84" s="311"/>
      <c r="M84" s="311"/>
      <c r="N84" s="310"/>
      <c r="O84" s="310"/>
    </row>
    <row r="85" customFormat="false" ht="15" hidden="false" customHeight="false" outlineLevel="0" collapsed="false">
      <c r="B85" s="5" t="s">
        <v>866</v>
      </c>
      <c r="C85" s="15" t="s">
        <v>867</v>
      </c>
      <c r="D85" s="15" t="s">
        <v>868</v>
      </c>
      <c r="E85" s="15" t="s">
        <v>872</v>
      </c>
      <c r="F85" s="15" t="s">
        <v>871</v>
      </c>
      <c r="G85" s="15" t="s">
        <v>869</v>
      </c>
      <c r="H85" s="15"/>
      <c r="K85" s="5" t="s">
        <v>866</v>
      </c>
      <c r="L85" s="15" t="s">
        <v>867</v>
      </c>
      <c r="M85" s="15" t="s">
        <v>868</v>
      </c>
      <c r="N85" s="15" t="s">
        <v>872</v>
      </c>
      <c r="O85" s="15" t="s">
        <v>871</v>
      </c>
      <c r="P85" s="15" t="s">
        <v>869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886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886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322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322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877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877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878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879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906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878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14" t="s">
        <v>423</v>
      </c>
      <c r="D102" s="314"/>
      <c r="E102" s="314"/>
      <c r="F102" s="314"/>
      <c r="G102" s="313" t="n">
        <f aca="false">SUM(G86:G101)</f>
        <v>510</v>
      </c>
      <c r="H102" s="9"/>
      <c r="K102" s="9"/>
      <c r="L102" s="314" t="s">
        <v>423</v>
      </c>
      <c r="M102" s="314"/>
      <c r="N102" s="314"/>
      <c r="O102" s="314"/>
      <c r="P102" s="313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14"/>
      <c r="D103" s="314"/>
      <c r="E103" s="314"/>
      <c r="F103" s="314"/>
      <c r="G103" s="313"/>
      <c r="H103" s="9"/>
      <c r="K103" s="9"/>
      <c r="L103" s="314"/>
      <c r="M103" s="314"/>
      <c r="N103" s="314"/>
      <c r="O103" s="314"/>
      <c r="P103" s="313"/>
      <c r="Q103" s="9"/>
    </row>
    <row r="110" customFormat="false" ht="27" hidden="false" customHeight="false" outlineLevel="0" collapsed="false">
      <c r="C110" s="309" t="s">
        <v>141</v>
      </c>
      <c r="D110" s="309"/>
      <c r="E110" s="309"/>
      <c r="F110" s="310"/>
      <c r="L110" s="309" t="s">
        <v>244</v>
      </c>
      <c r="M110" s="309"/>
      <c r="N110" s="309"/>
      <c r="O110" s="310"/>
    </row>
    <row r="111" customFormat="false" ht="27" hidden="false" customHeight="false" outlineLevel="0" collapsed="false">
      <c r="C111" s="309"/>
      <c r="D111" s="309"/>
      <c r="E111" s="309"/>
      <c r="F111" s="310"/>
      <c r="L111" s="309"/>
      <c r="M111" s="309"/>
      <c r="N111" s="309"/>
      <c r="O111" s="310"/>
    </row>
    <row r="112" customFormat="false" ht="27" hidden="false" customHeight="false" outlineLevel="0" collapsed="false">
      <c r="C112" s="311"/>
      <c r="D112" s="311"/>
      <c r="E112" s="310"/>
      <c r="F112" s="310"/>
      <c r="L112" s="311"/>
      <c r="M112" s="311"/>
      <c r="N112" s="310"/>
      <c r="O112" s="310"/>
    </row>
    <row r="113" customFormat="false" ht="15" hidden="false" customHeight="false" outlineLevel="0" collapsed="false">
      <c r="B113" s="5" t="s">
        <v>866</v>
      </c>
      <c r="C113" s="15" t="s">
        <v>867</v>
      </c>
      <c r="D113" s="15" t="s">
        <v>868</v>
      </c>
      <c r="E113" s="15" t="s">
        <v>872</v>
      </c>
      <c r="F113" s="15" t="s">
        <v>871</v>
      </c>
      <c r="G113" s="15" t="s">
        <v>869</v>
      </c>
      <c r="H113" s="15"/>
      <c r="K113" s="5" t="s">
        <v>866</v>
      </c>
      <c r="L113" s="15" t="s">
        <v>867</v>
      </c>
      <c r="M113" s="15" t="s">
        <v>868</v>
      </c>
      <c r="N113" s="15" t="s">
        <v>872</v>
      </c>
      <c r="O113" s="15" t="s">
        <v>871</v>
      </c>
      <c r="P113" s="15" t="s">
        <v>869</v>
      </c>
      <c r="Q113" s="15"/>
    </row>
    <row r="114" customFormat="false" ht="22.5" hidden="false" customHeight="false" outlineLevel="0" collapsed="false">
      <c r="B114" s="316" t="s">
        <v>907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16" t="s">
        <v>907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17" t="s">
        <v>908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17" t="s">
        <v>908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16" t="s">
        <v>909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16" t="s">
        <v>909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17" t="s">
        <v>910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17" t="s">
        <v>910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16" t="s">
        <v>911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16" t="s">
        <v>911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17" t="s">
        <v>912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17" t="s">
        <v>912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16" t="s">
        <v>913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16" t="s">
        <v>913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17" t="s">
        <v>914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17" t="s">
        <v>914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16" t="s">
        <v>915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16" t="s">
        <v>915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18" t="s">
        <v>916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18" t="s">
        <v>916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16" t="s">
        <v>917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16" t="s">
        <v>917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17" t="s">
        <v>918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17" t="s">
        <v>918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18" t="s">
        <v>919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18" t="s">
        <v>919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17" t="s">
        <v>920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17" t="s">
        <v>920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17" t="s">
        <v>921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17" t="s">
        <v>921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17" t="s">
        <v>922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17" t="s">
        <v>922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17" t="s">
        <v>923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17" t="s">
        <v>923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17" t="s">
        <v>924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17" t="s">
        <v>924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17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17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14" t="s">
        <v>423</v>
      </c>
      <c r="D133" s="314"/>
      <c r="E133" s="314"/>
      <c r="F133" s="314"/>
      <c r="G133" s="313" t="n">
        <f aca="false">SUM(G114:G132)</f>
        <v>1290</v>
      </c>
      <c r="H133" s="9"/>
      <c r="K133" s="9"/>
      <c r="L133" s="314" t="s">
        <v>423</v>
      </c>
      <c r="M133" s="314"/>
      <c r="N133" s="314"/>
      <c r="O133" s="314"/>
      <c r="P133" s="313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14"/>
      <c r="D134" s="314"/>
      <c r="E134" s="314"/>
      <c r="F134" s="314"/>
      <c r="G134" s="313"/>
      <c r="H134" s="9"/>
      <c r="K134" s="9"/>
      <c r="L134" s="314"/>
      <c r="M134" s="314"/>
      <c r="N134" s="314"/>
      <c r="O134" s="314"/>
      <c r="P134" s="313"/>
      <c r="Q134" s="9"/>
    </row>
    <row r="141" customFormat="false" ht="27" hidden="false" customHeight="false" outlineLevel="0" collapsed="false">
      <c r="C141" s="309" t="s">
        <v>146</v>
      </c>
      <c r="D141" s="309"/>
      <c r="E141" s="309"/>
      <c r="F141" s="310"/>
      <c r="L141" s="309" t="s">
        <v>147</v>
      </c>
      <c r="M141" s="309"/>
      <c r="N141" s="309"/>
      <c r="O141" s="310"/>
    </row>
    <row r="142" customFormat="false" ht="27" hidden="false" customHeight="false" outlineLevel="0" collapsed="false">
      <c r="C142" s="309"/>
      <c r="D142" s="309"/>
      <c r="E142" s="309"/>
      <c r="F142" s="310"/>
      <c r="L142" s="309"/>
      <c r="M142" s="309"/>
      <c r="N142" s="309"/>
      <c r="O142" s="310"/>
    </row>
    <row r="143" customFormat="false" ht="27" hidden="false" customHeight="false" outlineLevel="0" collapsed="false">
      <c r="C143" s="311"/>
      <c r="D143" s="311"/>
      <c r="E143" s="310"/>
      <c r="F143" s="310"/>
      <c r="L143" s="311"/>
      <c r="M143" s="311"/>
      <c r="N143" s="310"/>
      <c r="O143" s="310"/>
    </row>
    <row r="144" customFormat="false" ht="15" hidden="false" customHeight="false" outlineLevel="0" collapsed="false">
      <c r="B144" s="5" t="s">
        <v>866</v>
      </c>
      <c r="C144" s="15" t="s">
        <v>867</v>
      </c>
      <c r="D144" s="15" t="s">
        <v>868</v>
      </c>
      <c r="E144" s="15" t="s">
        <v>872</v>
      </c>
      <c r="F144" s="15" t="s">
        <v>871</v>
      </c>
      <c r="G144" s="15" t="s">
        <v>869</v>
      </c>
      <c r="H144" s="15"/>
      <c r="K144" s="5" t="s">
        <v>866</v>
      </c>
      <c r="L144" s="15" t="s">
        <v>867</v>
      </c>
      <c r="M144" s="15" t="s">
        <v>868</v>
      </c>
      <c r="N144" s="15" t="s">
        <v>872</v>
      </c>
      <c r="O144" s="15" t="s">
        <v>871</v>
      </c>
      <c r="P144" s="15" t="s">
        <v>869</v>
      </c>
      <c r="Q144" s="15"/>
    </row>
    <row r="145" customFormat="false" ht="22.5" hidden="false" customHeight="false" outlineLevel="0" collapsed="false">
      <c r="B145" s="316" t="s">
        <v>907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19" t="s">
        <v>907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17" t="s">
        <v>908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20" t="s">
        <v>908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16" t="s">
        <v>909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19" t="s">
        <v>909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17" t="s">
        <v>910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20" t="s">
        <v>910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16" t="s">
        <v>911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19" t="s">
        <v>911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17" t="s">
        <v>912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20" t="s">
        <v>912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16" t="s">
        <v>913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19" t="s">
        <v>913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17" t="s">
        <v>914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20" t="s">
        <v>914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16" t="s">
        <v>915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19" t="s">
        <v>915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18" t="s">
        <v>916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21" t="s">
        <v>916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16" t="s">
        <v>917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19" t="s">
        <v>925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17" t="s">
        <v>918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20" t="s">
        <v>917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18" t="s">
        <v>919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19" t="s">
        <v>918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17" t="s">
        <v>920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22" t="s">
        <v>926</v>
      </c>
      <c r="L158" s="267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17" t="s">
        <v>921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19" t="s">
        <v>919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23" t="s">
        <v>922</v>
      </c>
      <c r="C160" s="267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22" t="s">
        <v>927</v>
      </c>
      <c r="L160" s="267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17" t="s">
        <v>923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21" t="s">
        <v>920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23" t="s">
        <v>924</v>
      </c>
      <c r="C162" s="267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24" t="s">
        <v>921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17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14" t="s">
        <v>423</v>
      </c>
      <c r="M163" s="314"/>
      <c r="N163" s="314"/>
      <c r="O163" s="314"/>
      <c r="P163" s="313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14" t="s">
        <v>423</v>
      </c>
      <c r="D164" s="314"/>
      <c r="E164" s="314"/>
      <c r="F164" s="314"/>
      <c r="G164" s="313" t="n">
        <f aca="false">SUM(G145:G163)</f>
        <v>1310</v>
      </c>
      <c r="H164" s="9"/>
      <c r="K164" s="9"/>
      <c r="L164" s="314"/>
      <c r="M164" s="314"/>
      <c r="N164" s="314"/>
      <c r="O164" s="314"/>
      <c r="P164" s="313"/>
      <c r="Q164" s="9"/>
    </row>
    <row r="165" customFormat="false" ht="15" hidden="false" customHeight="true" outlineLevel="0" collapsed="false">
      <c r="B165" s="9"/>
      <c r="C165" s="314"/>
      <c r="D165" s="314"/>
      <c r="E165" s="314"/>
      <c r="F165" s="314"/>
      <c r="G165" s="313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56" activeCellId="0" sqref="J5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9" t="s">
        <v>0</v>
      </c>
      <c r="B1" s="309"/>
      <c r="C1" s="309"/>
      <c r="E1" s="309" t="s">
        <v>1</v>
      </c>
      <c r="F1" s="309"/>
      <c r="G1" s="309"/>
      <c r="I1" s="309" t="s">
        <v>66</v>
      </c>
      <c r="J1" s="309"/>
      <c r="K1" s="309"/>
      <c r="M1" s="309" t="s">
        <v>928</v>
      </c>
      <c r="N1" s="309"/>
      <c r="O1" s="309"/>
    </row>
    <row r="2" customFormat="false" ht="15" hidden="false" customHeight="true" outlineLevel="0" collapsed="false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customFormat="false" ht="27" hidden="false" customHeight="false" outlineLevel="0" collapsed="false">
      <c r="B3" s="311"/>
      <c r="F3" s="311"/>
      <c r="J3" s="311"/>
      <c r="N3" s="311"/>
    </row>
    <row r="4" customFormat="false" ht="15" hidden="false" customHeight="false" outlineLevel="0" collapsed="false">
      <c r="A4" s="5" t="s">
        <v>866</v>
      </c>
      <c r="B4" s="15" t="s">
        <v>8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867</v>
      </c>
      <c r="O4" s="15"/>
    </row>
    <row r="5" customFormat="false" ht="15" hidden="false" customHeight="false" outlineLevel="0" collapsed="false">
      <c r="A5" s="9" t="s">
        <v>148</v>
      </c>
      <c r="B5" s="325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886</v>
      </c>
      <c r="B6" s="11"/>
      <c r="C6" s="9"/>
      <c r="E6" s="9" t="s">
        <v>277</v>
      </c>
      <c r="F6" s="11"/>
      <c r="G6" s="9"/>
      <c r="I6" s="9" t="s">
        <v>930</v>
      </c>
      <c r="J6" s="11"/>
      <c r="K6" s="9"/>
      <c r="M6" s="9" t="s">
        <v>886</v>
      </c>
      <c r="N6" s="11"/>
      <c r="O6" s="9"/>
    </row>
    <row r="7" customFormat="false" ht="15" hidden="false" customHeight="false" outlineLevel="0" collapsed="false">
      <c r="A7" s="9" t="s">
        <v>322</v>
      </c>
      <c r="B7" s="325"/>
      <c r="C7" s="9"/>
      <c r="E7" s="9" t="s">
        <v>322</v>
      </c>
      <c r="F7" s="11"/>
      <c r="G7" s="9"/>
      <c r="I7" s="9" t="s">
        <v>322</v>
      </c>
      <c r="J7" s="11"/>
      <c r="K7" s="9"/>
      <c r="M7" s="9" t="s">
        <v>322</v>
      </c>
      <c r="N7" s="11"/>
      <c r="O7" s="9"/>
    </row>
    <row r="8" customFormat="false" ht="15" hidden="false" customHeight="false" outlineLevel="0" collapsed="false">
      <c r="A8" s="9" t="s">
        <v>259</v>
      </c>
      <c r="B8" s="325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25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25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877</v>
      </c>
      <c r="B11" s="325"/>
      <c r="C11" s="9"/>
      <c r="E11" s="9" t="s">
        <v>877</v>
      </c>
      <c r="F11" s="11"/>
      <c r="G11" s="9"/>
      <c r="I11" s="9" t="s">
        <v>877</v>
      </c>
      <c r="J11" s="11"/>
      <c r="K11" s="9"/>
      <c r="M11" s="9" t="s">
        <v>877</v>
      </c>
      <c r="N11" s="11"/>
      <c r="O11" s="9"/>
    </row>
    <row r="12" customFormat="false" ht="15" hidden="false" customHeight="false" outlineLevel="0" collapsed="false">
      <c r="A12" s="9" t="s">
        <v>878</v>
      </c>
      <c r="B12" s="11"/>
      <c r="C12" s="9"/>
      <c r="E12" s="9" t="s">
        <v>246</v>
      </c>
      <c r="F12" s="11" t="n">
        <v>18.02</v>
      </c>
      <c r="G12" s="9"/>
      <c r="I12" s="9" t="s">
        <v>878</v>
      </c>
      <c r="J12" s="11"/>
      <c r="K12" s="9"/>
      <c r="M12" s="9" t="s">
        <v>878</v>
      </c>
      <c r="N12" s="11"/>
      <c r="O12" s="9"/>
    </row>
    <row r="13" customFormat="false" ht="15" hidden="false" customHeight="false" outlineLevel="0" collapsed="false">
      <c r="A13" s="9" t="s">
        <v>879</v>
      </c>
      <c r="B13" s="325" t="n">
        <v>18.02</v>
      </c>
      <c r="C13" s="9"/>
      <c r="E13" s="9" t="s">
        <v>879</v>
      </c>
      <c r="F13" s="11" t="e">
        <f aca="false">#REF!</f>
        <v>#REF!</v>
      </c>
      <c r="G13" s="9"/>
      <c r="I13" s="9" t="s">
        <v>879</v>
      </c>
      <c r="J13" s="11" t="n">
        <v>18.02</v>
      </c>
      <c r="K13" s="9"/>
      <c r="M13" s="9" t="s">
        <v>879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25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36.04</v>
      </c>
      <c r="C18" s="9"/>
      <c r="E18" s="9" t="s">
        <v>423</v>
      </c>
      <c r="F18" s="11" t="e">
        <f aca="false">SUM(F5:F17)</f>
        <v>#REF!</v>
      </c>
      <c r="G18" s="9"/>
      <c r="I18" s="9" t="s">
        <v>423</v>
      </c>
      <c r="J18" s="11" t="n">
        <f aca="false">SUM(J5:J17)</f>
        <v>36.04</v>
      </c>
      <c r="K18" s="9"/>
      <c r="M18" s="9" t="s">
        <v>423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09" t="s">
        <v>191</v>
      </c>
      <c r="B22" s="309"/>
      <c r="C22" s="309"/>
      <c r="E22" s="309" t="s">
        <v>98</v>
      </c>
      <c r="F22" s="309"/>
      <c r="G22" s="309"/>
      <c r="I22" s="309" t="s">
        <v>120</v>
      </c>
      <c r="J22" s="309"/>
      <c r="K22" s="309"/>
      <c r="M22" s="309" t="s">
        <v>121</v>
      </c>
      <c r="N22" s="309"/>
      <c r="O22" s="309"/>
    </row>
    <row r="23" customFormat="false" ht="15" hidden="false" customHeight="false" outlineLevel="0" collapsed="false">
      <c r="A23" s="309"/>
      <c r="B23" s="309"/>
      <c r="C23" s="309"/>
      <c r="E23" s="309"/>
      <c r="F23" s="309"/>
      <c r="G23" s="309"/>
      <c r="I23" s="309"/>
      <c r="J23" s="309"/>
      <c r="K23" s="309"/>
      <c r="M23" s="309"/>
      <c r="N23" s="309"/>
      <c r="O23" s="309"/>
    </row>
    <row r="24" customFormat="false" ht="27" hidden="false" customHeight="false" outlineLevel="0" collapsed="false">
      <c r="B24" s="311"/>
      <c r="F24" s="311"/>
      <c r="J24" s="311"/>
      <c r="N24" s="311"/>
    </row>
    <row r="25" customFormat="false" ht="15" hidden="false" customHeight="false" outlineLevel="0" collapsed="false">
      <c r="A25" s="5" t="s">
        <v>866</v>
      </c>
      <c r="B25" s="15" t="s">
        <v>929</v>
      </c>
      <c r="C25" s="15"/>
      <c r="E25" s="5" t="s">
        <v>866</v>
      </c>
      <c r="F25" s="15" t="s">
        <v>929</v>
      </c>
      <c r="G25" s="15"/>
      <c r="I25" s="5" t="s">
        <v>866</v>
      </c>
      <c r="J25" s="15" t="s">
        <v>929</v>
      </c>
      <c r="K25" s="15"/>
      <c r="M25" s="5" t="s">
        <v>866</v>
      </c>
      <c r="N25" s="15" t="s">
        <v>867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886</v>
      </c>
      <c r="B27" s="11"/>
      <c r="C27" s="9"/>
      <c r="E27" s="9" t="s">
        <v>886</v>
      </c>
      <c r="F27" s="11"/>
      <c r="G27" s="9"/>
      <c r="I27" s="9" t="s">
        <v>886</v>
      </c>
      <c r="J27" s="11"/>
      <c r="K27" s="9"/>
      <c r="M27" s="9" t="s">
        <v>886</v>
      </c>
      <c r="N27" s="11"/>
      <c r="O27" s="9"/>
    </row>
    <row r="28" customFormat="false" ht="15" hidden="false" customHeight="false" outlineLevel="0" collapsed="false">
      <c r="A28" s="9" t="s">
        <v>322</v>
      </c>
      <c r="B28" s="11"/>
      <c r="C28" s="9"/>
      <c r="E28" s="9" t="s">
        <v>322</v>
      </c>
      <c r="F28" s="11"/>
      <c r="G28" s="9"/>
      <c r="I28" s="9" t="s">
        <v>322</v>
      </c>
      <c r="J28" s="11"/>
      <c r="K28" s="9"/>
      <c r="M28" s="9" t="s">
        <v>322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877</v>
      </c>
      <c r="B32" s="11"/>
      <c r="C32" s="9"/>
      <c r="E32" s="9" t="s">
        <v>877</v>
      </c>
      <c r="F32" s="11"/>
      <c r="G32" s="9"/>
      <c r="I32" s="9" t="s">
        <v>877</v>
      </c>
      <c r="J32" s="11"/>
      <c r="K32" s="9"/>
      <c r="M32" s="9" t="s">
        <v>877</v>
      </c>
      <c r="N32" s="11"/>
      <c r="O32" s="9"/>
    </row>
    <row r="33" customFormat="false" ht="15" hidden="false" customHeight="false" outlineLevel="0" collapsed="false">
      <c r="A33" s="9" t="s">
        <v>878</v>
      </c>
      <c r="B33" s="11"/>
      <c r="C33" s="9"/>
      <c r="E33" s="9" t="s">
        <v>878</v>
      </c>
      <c r="F33" s="11"/>
      <c r="G33" s="9"/>
      <c r="I33" s="9" t="s">
        <v>878</v>
      </c>
      <c r="J33" s="11"/>
      <c r="K33" s="9"/>
      <c r="M33" s="9" t="s">
        <v>878</v>
      </c>
      <c r="N33" s="11"/>
      <c r="O33" s="9"/>
    </row>
    <row r="34" customFormat="false" ht="15" hidden="false" customHeight="false" outlineLevel="0" collapsed="false">
      <c r="A34" s="9" t="s">
        <v>879</v>
      </c>
      <c r="B34" s="11" t="n">
        <v>18.02</v>
      </c>
      <c r="C34" s="9"/>
      <c r="E34" s="9" t="s">
        <v>879</v>
      </c>
      <c r="F34" s="11" t="n">
        <v>18.2</v>
      </c>
      <c r="G34" s="9"/>
      <c r="I34" s="9" t="s">
        <v>879</v>
      </c>
      <c r="J34" s="11" t="n">
        <v>18.2</v>
      </c>
      <c r="K34" s="9"/>
      <c r="M34" s="9" t="s">
        <v>879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423</v>
      </c>
      <c r="B39" s="11" t="n">
        <f aca="false">SUM(B26:B38)</f>
        <v>36.04</v>
      </c>
      <c r="C39" s="9"/>
      <c r="E39" s="9" t="s">
        <v>423</v>
      </c>
      <c r="F39" s="11" t="n">
        <f aca="false">SUM(F26:F38)</f>
        <v>36.4</v>
      </c>
      <c r="G39" s="9"/>
      <c r="I39" s="9" t="s">
        <v>423</v>
      </c>
      <c r="J39" s="11" t="n">
        <f aca="false">SUM(J26:J38)</f>
        <v>36.4</v>
      </c>
      <c r="K39" s="9"/>
      <c r="M39" s="9" t="s">
        <v>423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09" t="s">
        <v>141</v>
      </c>
      <c r="B43" s="309"/>
      <c r="C43" s="309"/>
      <c r="E43" s="309" t="s">
        <v>244</v>
      </c>
      <c r="F43" s="309"/>
      <c r="G43" s="309"/>
      <c r="I43" s="309" t="s">
        <v>146</v>
      </c>
      <c r="J43" s="309"/>
      <c r="K43" s="309"/>
      <c r="M43" s="309" t="s">
        <v>276</v>
      </c>
      <c r="N43" s="309"/>
      <c r="O43" s="309"/>
    </row>
    <row r="44" customFormat="false" ht="15" hidden="false" customHeight="false" outlineLevel="0" collapsed="false">
      <c r="A44" s="309"/>
      <c r="B44" s="309"/>
      <c r="C44" s="309"/>
      <c r="E44" s="309"/>
      <c r="F44" s="309"/>
      <c r="G44" s="309"/>
      <c r="I44" s="309"/>
      <c r="J44" s="309"/>
      <c r="K44" s="309"/>
      <c r="M44" s="309"/>
      <c r="N44" s="309"/>
      <c r="O44" s="309"/>
    </row>
    <row r="45" customFormat="false" ht="27" hidden="false" customHeight="false" outlineLevel="0" collapsed="false">
      <c r="B45" s="311"/>
      <c r="F45" s="311"/>
      <c r="J45" s="311"/>
      <c r="N45" s="311"/>
    </row>
    <row r="46" customFormat="false" ht="15" hidden="false" customHeight="false" outlineLevel="0" collapsed="false">
      <c r="A46" s="5" t="s">
        <v>866</v>
      </c>
      <c r="B46" s="15" t="s">
        <v>929</v>
      </c>
      <c r="C46" s="15"/>
      <c r="E46" s="5" t="s">
        <v>866</v>
      </c>
      <c r="F46" s="15" t="s">
        <v>929</v>
      </c>
      <c r="G46" s="15"/>
      <c r="I46" s="5" t="s">
        <v>866</v>
      </c>
      <c r="J46" s="15" t="s">
        <v>929</v>
      </c>
      <c r="K46" s="15"/>
      <c r="M46" s="5" t="s">
        <v>866</v>
      </c>
      <c r="N46" s="15" t="s">
        <v>867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886</v>
      </c>
      <c r="B48" s="11"/>
      <c r="C48" s="9"/>
      <c r="E48" s="9" t="s">
        <v>886</v>
      </c>
      <c r="F48" s="11"/>
      <c r="G48" s="9"/>
      <c r="I48" s="9" t="s">
        <v>886</v>
      </c>
      <c r="J48" s="11"/>
      <c r="K48" s="9"/>
      <c r="M48" s="9" t="s">
        <v>886</v>
      </c>
      <c r="N48" s="11"/>
      <c r="O48" s="9"/>
    </row>
    <row r="49" customFormat="false" ht="15" hidden="false" customHeight="false" outlineLevel="0" collapsed="false">
      <c r="A49" s="9" t="s">
        <v>322</v>
      </c>
      <c r="B49" s="11"/>
      <c r="C49" s="9"/>
      <c r="E49" s="9" t="s">
        <v>322</v>
      </c>
      <c r="F49" s="11"/>
      <c r="G49" s="9"/>
      <c r="I49" s="9" t="s">
        <v>322</v>
      </c>
      <c r="J49" s="11"/>
      <c r="K49" s="9"/>
      <c r="M49" s="9" t="s">
        <v>322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877</v>
      </c>
      <c r="B53" s="11"/>
      <c r="C53" s="9"/>
      <c r="E53" s="9" t="s">
        <v>877</v>
      </c>
      <c r="F53" s="11"/>
      <c r="G53" s="9"/>
      <c r="I53" s="9" t="s">
        <v>877</v>
      </c>
      <c r="J53" s="11"/>
      <c r="K53" s="9"/>
      <c r="M53" s="9" t="s">
        <v>877</v>
      </c>
      <c r="N53" s="11"/>
      <c r="O53" s="9"/>
    </row>
    <row r="54" customFormat="false" ht="15" hidden="false" customHeight="false" outlineLevel="0" collapsed="false">
      <c r="A54" s="9" t="s">
        <v>878</v>
      </c>
      <c r="B54" s="11"/>
      <c r="C54" s="9"/>
      <c r="E54" s="9" t="s">
        <v>878</v>
      </c>
      <c r="F54" s="11"/>
      <c r="G54" s="9"/>
      <c r="I54" s="9" t="s">
        <v>878</v>
      </c>
      <c r="J54" s="11"/>
      <c r="K54" s="9"/>
      <c r="M54" s="9" t="s">
        <v>878</v>
      </c>
      <c r="N54" s="11"/>
      <c r="O54" s="9"/>
    </row>
    <row r="55" customFormat="false" ht="15" hidden="false" customHeight="false" outlineLevel="0" collapsed="false">
      <c r="A55" s="9" t="s">
        <v>879</v>
      </c>
      <c r="B55" s="11" t="n">
        <v>18.05</v>
      </c>
      <c r="C55" s="9"/>
      <c r="E55" s="9" t="s">
        <v>879</v>
      </c>
      <c r="F55" s="11" t="n">
        <v>18.05</v>
      </c>
      <c r="G55" s="9"/>
      <c r="I55" s="9" t="s">
        <v>879</v>
      </c>
      <c r="J55" s="11" t="n">
        <v>18.05</v>
      </c>
      <c r="K55" s="9"/>
      <c r="M55" s="9" t="s">
        <v>879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423</v>
      </c>
      <c r="B60" s="11" t="n">
        <f aca="false">SUM(B47:B59)</f>
        <v>36.1</v>
      </c>
      <c r="C60" s="9"/>
      <c r="E60" s="9" t="s">
        <v>423</v>
      </c>
      <c r="F60" s="11" t="n">
        <f aca="false">SUM(F47:F59)</f>
        <v>36.1</v>
      </c>
      <c r="G60" s="9"/>
      <c r="I60" s="9" t="s">
        <v>423</v>
      </c>
      <c r="J60" s="11" t="n">
        <f aca="false">SUM(J47:J59)</f>
        <v>36.1</v>
      </c>
      <c r="K60" s="9"/>
      <c r="M60" s="9" t="s">
        <v>423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45" activeCellId="0" sqref="I4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9" t="s">
        <v>276</v>
      </c>
      <c r="B1" s="309"/>
      <c r="C1" s="309"/>
      <c r="E1" s="309" t="s">
        <v>0</v>
      </c>
      <c r="F1" s="309"/>
      <c r="G1" s="309"/>
      <c r="I1" s="309" t="s">
        <v>1</v>
      </c>
      <c r="J1" s="309"/>
      <c r="K1" s="309"/>
      <c r="M1" s="309" t="s">
        <v>66</v>
      </c>
      <c r="N1" s="309"/>
      <c r="O1" s="309"/>
    </row>
    <row r="2" customFormat="false" ht="15" hidden="false" customHeight="true" outlineLevel="0" collapsed="false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customFormat="false" ht="27" hidden="false" customHeight="false" outlineLevel="0" collapsed="false">
      <c r="B3" s="311"/>
      <c r="F3" s="311"/>
      <c r="J3" s="311"/>
      <c r="N3" s="311"/>
    </row>
    <row r="4" customFormat="false" ht="15" hidden="false" customHeight="false" outlineLevel="0" collapsed="false">
      <c r="A4" s="5" t="s">
        <v>866</v>
      </c>
      <c r="B4" s="15" t="s">
        <v>8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867</v>
      </c>
      <c r="O4" s="15"/>
    </row>
    <row r="5" customFormat="false" ht="15" hidden="false" customHeight="false" outlineLevel="0" collapsed="false">
      <c r="A5" s="9" t="s">
        <v>148</v>
      </c>
      <c r="B5" s="325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25" t="n">
        <v>141.14</v>
      </c>
      <c r="O5" s="9"/>
    </row>
    <row r="6" customFormat="false" ht="15" hidden="false" customHeight="false" outlineLevel="0" collapsed="false">
      <c r="A6" s="9" t="s">
        <v>886</v>
      </c>
      <c r="B6" s="11"/>
      <c r="C6" s="9"/>
      <c r="E6" s="9" t="s">
        <v>277</v>
      </c>
      <c r="F6" s="11" t="n">
        <v>48.67</v>
      </c>
      <c r="G6" s="9"/>
      <c r="I6" s="9" t="s">
        <v>930</v>
      </c>
      <c r="J6" s="11" t="n">
        <v>48</v>
      </c>
      <c r="K6" s="9"/>
      <c r="M6" s="9" t="s">
        <v>931</v>
      </c>
      <c r="N6" s="11"/>
      <c r="O6" s="9"/>
    </row>
    <row r="7" customFormat="false" ht="15" hidden="false" customHeight="false" outlineLevel="0" collapsed="false">
      <c r="A7" s="9" t="s">
        <v>322</v>
      </c>
      <c r="B7" s="325" t="n">
        <v>48.67</v>
      </c>
      <c r="C7" s="9"/>
      <c r="E7" s="9" t="s">
        <v>322</v>
      </c>
      <c r="F7" s="11" t="n">
        <v>47.04</v>
      </c>
      <c r="G7" s="9"/>
      <c r="I7" s="9" t="s">
        <v>322</v>
      </c>
      <c r="J7" s="11" t="n">
        <v>47.1</v>
      </c>
      <c r="K7" s="9"/>
      <c r="M7" s="9" t="s">
        <v>322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25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25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25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877</v>
      </c>
      <c r="B11" s="325" t="n">
        <v>48.67</v>
      </c>
      <c r="C11" s="9"/>
      <c r="E11" s="9" t="s">
        <v>877</v>
      </c>
      <c r="F11" s="11" t="n">
        <v>47.04</v>
      </c>
      <c r="G11" s="9"/>
      <c r="I11" s="9" t="s">
        <v>877</v>
      </c>
      <c r="J11" s="11" t="n">
        <v>47.1</v>
      </c>
      <c r="K11" s="9"/>
      <c r="M11" s="9" t="s">
        <v>877</v>
      </c>
      <c r="N11" s="11" t="n">
        <v>47.05</v>
      </c>
      <c r="O11" s="9"/>
    </row>
    <row r="12" customFormat="false" ht="15" hidden="false" customHeight="false" outlineLevel="0" collapsed="false">
      <c r="A12" s="9" t="s">
        <v>878</v>
      </c>
      <c r="B12" s="11"/>
      <c r="C12" s="9"/>
      <c r="E12" s="9" t="s">
        <v>246</v>
      </c>
      <c r="F12" s="11" t="n">
        <v>18.02</v>
      </c>
      <c r="G12" s="9"/>
      <c r="I12" s="9" t="s">
        <v>878</v>
      </c>
      <c r="J12" s="11"/>
      <c r="K12" s="9"/>
      <c r="M12" s="9" t="s">
        <v>931</v>
      </c>
      <c r="N12" s="11" t="n">
        <v>48.66</v>
      </c>
      <c r="O12" s="9"/>
    </row>
    <row r="13" customFormat="false" ht="15" hidden="false" customHeight="false" outlineLevel="0" collapsed="false">
      <c r="A13" s="9" t="s">
        <v>879</v>
      </c>
      <c r="B13" s="325" t="n">
        <v>17.91</v>
      </c>
      <c r="C13" s="9"/>
      <c r="E13" s="9" t="s">
        <v>879</v>
      </c>
      <c r="F13" s="11" t="e">
        <f aca="false">#REF!</f>
        <v>#REF!</v>
      </c>
      <c r="G13" s="9"/>
      <c r="I13" s="9" t="s">
        <v>879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25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473.85</v>
      </c>
      <c r="C18" s="9"/>
      <c r="E18" s="9" t="s">
        <v>423</v>
      </c>
      <c r="F18" s="11" t="e">
        <f aca="false">SUM(F5:F17)</f>
        <v>#REF!</v>
      </c>
      <c r="G18" s="9"/>
      <c r="I18" s="9" t="s">
        <v>423</v>
      </c>
      <c r="J18" s="11" t="n">
        <f aca="false">SUM(J5:J17)</f>
        <v>471.9</v>
      </c>
      <c r="K18" s="9"/>
      <c r="M18" s="9" t="s">
        <v>423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09" t="s">
        <v>337</v>
      </c>
      <c r="B22" s="309"/>
      <c r="C22" s="309"/>
      <c r="E22" s="309" t="s">
        <v>932</v>
      </c>
      <c r="F22" s="309"/>
      <c r="G22" s="309"/>
      <c r="I22" s="309" t="s">
        <v>98</v>
      </c>
      <c r="J22" s="309"/>
      <c r="K22" s="309"/>
      <c r="M22" s="309" t="s">
        <v>120</v>
      </c>
      <c r="N22" s="309"/>
      <c r="O22" s="309"/>
    </row>
    <row r="23" customFormat="false" ht="15" hidden="false" customHeight="false" outlineLevel="0" collapsed="false">
      <c r="A23" s="309"/>
      <c r="B23" s="309"/>
      <c r="C23" s="309"/>
      <c r="E23" s="309"/>
      <c r="F23" s="309"/>
      <c r="G23" s="309"/>
      <c r="I23" s="309"/>
      <c r="J23" s="309"/>
      <c r="K23" s="309"/>
      <c r="M23" s="309"/>
      <c r="N23" s="309"/>
      <c r="O23" s="309"/>
    </row>
    <row r="24" customFormat="false" ht="27" hidden="false" customHeight="false" outlineLevel="0" collapsed="false">
      <c r="B24" s="311"/>
      <c r="F24" s="311"/>
      <c r="J24" s="311"/>
      <c r="N24" s="311"/>
    </row>
    <row r="25" customFormat="false" ht="15" hidden="false" customHeight="false" outlineLevel="0" collapsed="false">
      <c r="A25" s="5" t="s">
        <v>866</v>
      </c>
      <c r="B25" s="15" t="s">
        <v>929</v>
      </c>
      <c r="C25" s="15"/>
      <c r="E25" s="5" t="s">
        <v>866</v>
      </c>
      <c r="F25" s="15" t="s">
        <v>929</v>
      </c>
      <c r="G25" s="15"/>
      <c r="I25" s="5" t="s">
        <v>866</v>
      </c>
      <c r="J25" s="15" t="s">
        <v>929</v>
      </c>
      <c r="K25" s="15"/>
      <c r="M25" s="5" t="s">
        <v>866</v>
      </c>
      <c r="N25" s="15" t="s">
        <v>867</v>
      </c>
      <c r="O25" s="15"/>
    </row>
    <row r="26" customFormat="false" ht="15" hidden="false" customHeight="false" outlineLevel="0" collapsed="false">
      <c r="A26" s="9" t="s">
        <v>148</v>
      </c>
      <c r="B26" s="325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886</v>
      </c>
      <c r="B27" s="11"/>
      <c r="C27" s="9"/>
      <c r="E27" s="9" t="s">
        <v>886</v>
      </c>
      <c r="F27" s="11"/>
      <c r="G27" s="9"/>
      <c r="I27" s="9" t="s">
        <v>886</v>
      </c>
      <c r="J27" s="11"/>
      <c r="K27" s="9"/>
      <c r="M27" s="9" t="s">
        <v>886</v>
      </c>
      <c r="N27" s="11"/>
      <c r="O27" s="9"/>
    </row>
    <row r="28" customFormat="false" ht="15" hidden="false" customHeight="false" outlineLevel="0" collapsed="false">
      <c r="A28" s="9" t="s">
        <v>322</v>
      </c>
      <c r="B28" s="325" t="n">
        <v>48.66</v>
      </c>
      <c r="C28" s="9"/>
      <c r="E28" s="9" t="s">
        <v>322</v>
      </c>
      <c r="F28" s="11" t="n">
        <v>48.66</v>
      </c>
      <c r="G28" s="9"/>
      <c r="I28" s="9" t="s">
        <v>322</v>
      </c>
      <c r="J28" s="11" t="n">
        <v>48.66</v>
      </c>
      <c r="K28" s="9"/>
      <c r="M28" s="9" t="s">
        <v>322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25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25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25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877</v>
      </c>
      <c r="B32" s="325" t="n">
        <v>48.66</v>
      </c>
      <c r="C32" s="9"/>
      <c r="E32" s="9" t="s">
        <v>877</v>
      </c>
      <c r="F32" s="11" t="n">
        <v>48.66</v>
      </c>
      <c r="G32" s="9"/>
      <c r="I32" s="9" t="s">
        <v>877</v>
      </c>
      <c r="J32" s="11" t="n">
        <v>48.66</v>
      </c>
      <c r="K32" s="9"/>
      <c r="M32" s="9" t="s">
        <v>877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25" t="n">
        <v>48.66</v>
      </c>
      <c r="C33" s="9"/>
      <c r="E33" s="9" t="s">
        <v>422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878</v>
      </c>
      <c r="N33" s="11" t="n">
        <v>48.66</v>
      </c>
      <c r="O33" s="9"/>
    </row>
    <row r="34" customFormat="false" ht="15" hidden="false" customHeight="false" outlineLevel="0" collapsed="false">
      <c r="A34" s="9" t="s">
        <v>930</v>
      </c>
      <c r="B34" s="11" t="n">
        <v>48.66</v>
      </c>
      <c r="C34" s="9"/>
      <c r="E34" s="9" t="s">
        <v>930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423</v>
      </c>
      <c r="B39" s="11" t="n">
        <f aca="false">SUM(B26:B38)</f>
        <v>486.62</v>
      </c>
      <c r="C39" s="9"/>
      <c r="E39" s="9" t="s">
        <v>423</v>
      </c>
      <c r="F39" s="11" t="n">
        <f aca="false">SUM(F26:F38)</f>
        <v>486.62</v>
      </c>
      <c r="G39" s="9"/>
      <c r="I39" s="9" t="s">
        <v>423</v>
      </c>
      <c r="J39" s="11" t="n">
        <f aca="false">SUM(J26:J38)</f>
        <v>486.62</v>
      </c>
      <c r="K39" s="9"/>
      <c r="M39" s="9" t="s">
        <v>423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09" t="s">
        <v>121</v>
      </c>
      <c r="B43" s="309"/>
      <c r="C43" s="309"/>
      <c r="E43" s="309" t="s">
        <v>885</v>
      </c>
      <c r="F43" s="309"/>
      <c r="G43" s="309"/>
      <c r="I43" s="309" t="s">
        <v>142</v>
      </c>
      <c r="J43" s="309"/>
      <c r="K43" s="309"/>
      <c r="M43" s="309" t="s">
        <v>276</v>
      </c>
      <c r="N43" s="309"/>
      <c r="O43" s="309"/>
    </row>
    <row r="44" customFormat="false" ht="15" hidden="false" customHeight="false" outlineLevel="0" collapsed="false">
      <c r="A44" s="309"/>
      <c r="B44" s="309"/>
      <c r="C44" s="309"/>
      <c r="E44" s="309"/>
      <c r="F44" s="309"/>
      <c r="G44" s="309"/>
      <c r="I44" s="309"/>
      <c r="J44" s="309"/>
      <c r="K44" s="309"/>
      <c r="M44" s="309"/>
      <c r="N44" s="309"/>
      <c r="O44" s="309"/>
    </row>
    <row r="45" customFormat="false" ht="27" hidden="false" customHeight="false" outlineLevel="0" collapsed="false">
      <c r="B45" s="311"/>
      <c r="F45" s="311"/>
      <c r="J45" s="311"/>
      <c r="N45" s="311"/>
    </row>
    <row r="46" customFormat="false" ht="15" hidden="false" customHeight="false" outlineLevel="0" collapsed="false">
      <c r="A46" s="5" t="s">
        <v>866</v>
      </c>
      <c r="B46" s="15" t="s">
        <v>929</v>
      </c>
      <c r="C46" s="15"/>
      <c r="E46" s="5" t="s">
        <v>866</v>
      </c>
      <c r="F46" s="15" t="s">
        <v>929</v>
      </c>
      <c r="G46" s="15"/>
      <c r="I46" s="5" t="s">
        <v>866</v>
      </c>
      <c r="J46" s="15" t="s">
        <v>929</v>
      </c>
      <c r="K46" s="15"/>
      <c r="M46" s="5" t="s">
        <v>866</v>
      </c>
      <c r="N46" s="15" t="s">
        <v>867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886</v>
      </c>
      <c r="B48" s="11"/>
      <c r="C48" s="9"/>
      <c r="E48" s="9" t="s">
        <v>886</v>
      </c>
      <c r="F48" s="11"/>
      <c r="G48" s="9"/>
      <c r="I48" s="9" t="s">
        <v>886</v>
      </c>
      <c r="J48" s="11"/>
      <c r="K48" s="9"/>
      <c r="M48" s="9" t="s">
        <v>886</v>
      </c>
      <c r="N48" s="11"/>
      <c r="O48" s="9"/>
    </row>
    <row r="49" customFormat="false" ht="15" hidden="false" customHeight="false" outlineLevel="0" collapsed="false">
      <c r="A49" s="9" t="s">
        <v>322</v>
      </c>
      <c r="B49" s="11" t="n">
        <v>48.66</v>
      </c>
      <c r="C49" s="9"/>
      <c r="E49" s="9" t="s">
        <v>322</v>
      </c>
      <c r="F49" s="11"/>
      <c r="G49" s="9"/>
      <c r="I49" s="9" t="s">
        <v>322</v>
      </c>
      <c r="J49" s="11"/>
      <c r="K49" s="9"/>
      <c r="M49" s="9" t="s">
        <v>322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877</v>
      </c>
      <c r="B53" s="11" t="n">
        <v>48.66</v>
      </c>
      <c r="C53" s="9"/>
      <c r="E53" s="9" t="s">
        <v>877</v>
      </c>
      <c r="F53" s="11"/>
      <c r="G53" s="9"/>
      <c r="I53" s="9" t="s">
        <v>877</v>
      </c>
      <c r="J53" s="11"/>
      <c r="K53" s="9"/>
      <c r="M53" s="9" t="s">
        <v>877</v>
      </c>
      <c r="N53" s="11"/>
      <c r="O53" s="9"/>
    </row>
    <row r="54" customFormat="false" ht="15" hidden="false" customHeight="false" outlineLevel="0" collapsed="false">
      <c r="A54" s="9" t="s">
        <v>878</v>
      </c>
      <c r="B54" s="11" t="n">
        <v>48.66</v>
      </c>
      <c r="C54" s="9"/>
      <c r="E54" s="9" t="s">
        <v>878</v>
      </c>
      <c r="F54" s="11"/>
      <c r="G54" s="9"/>
      <c r="I54" s="9" t="s">
        <v>878</v>
      </c>
      <c r="J54" s="11"/>
      <c r="K54" s="9"/>
      <c r="M54" s="9" t="s">
        <v>878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423</v>
      </c>
      <c r="B60" s="11" t="n">
        <f aca="false">SUM(B47:B59)</f>
        <v>486.62</v>
      </c>
      <c r="C60" s="9"/>
      <c r="E60" s="9" t="s">
        <v>423</v>
      </c>
      <c r="F60" s="11" t="n">
        <f aca="false">SUM(F47:F59)</f>
        <v>48.66</v>
      </c>
      <c r="G60" s="9"/>
      <c r="I60" s="9" t="s">
        <v>423</v>
      </c>
      <c r="J60" s="11" t="n">
        <f aca="false">SUM(J47:J59)</f>
        <v>0</v>
      </c>
      <c r="K60" s="9"/>
      <c r="M60" s="9" t="s">
        <v>423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N53" activeCellId="0" sqref="N5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9" t="s">
        <v>0</v>
      </c>
      <c r="B1" s="309"/>
      <c r="C1" s="309"/>
      <c r="E1" s="309" t="s">
        <v>1</v>
      </c>
      <c r="F1" s="309"/>
      <c r="G1" s="309"/>
      <c r="I1" s="309" t="s">
        <v>66</v>
      </c>
      <c r="J1" s="309"/>
      <c r="K1" s="309"/>
      <c r="M1" s="309" t="s">
        <v>67</v>
      </c>
      <c r="N1" s="309"/>
      <c r="O1" s="309"/>
    </row>
    <row r="2" customFormat="false" ht="15" hidden="false" customHeight="true" outlineLevel="0" collapsed="false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customFormat="false" ht="27" hidden="false" customHeight="false" outlineLevel="0" collapsed="false">
      <c r="B3" s="311"/>
      <c r="F3" s="311"/>
      <c r="J3" s="311"/>
      <c r="N3" s="311"/>
    </row>
    <row r="4" customFormat="false" ht="15" hidden="false" customHeight="false" outlineLevel="0" collapsed="false">
      <c r="A4" s="5" t="s">
        <v>866</v>
      </c>
      <c r="B4" s="15" t="s">
        <v>929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867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886</v>
      </c>
      <c r="B6" s="11"/>
      <c r="C6" s="9"/>
      <c r="E6" s="9" t="s">
        <v>886</v>
      </c>
      <c r="F6" s="11"/>
      <c r="G6" s="9"/>
      <c r="I6" s="9" t="s">
        <v>886</v>
      </c>
      <c r="J6" s="11"/>
      <c r="K6" s="9"/>
      <c r="M6" s="9" t="s">
        <v>886</v>
      </c>
      <c r="N6" s="11"/>
      <c r="O6" s="9"/>
    </row>
    <row r="7" customFormat="false" ht="15" hidden="false" customHeight="false" outlineLevel="0" collapsed="false">
      <c r="A7" s="9" t="s">
        <v>322</v>
      </c>
      <c r="B7" s="11" t="n">
        <v>20</v>
      </c>
      <c r="C7" s="9"/>
      <c r="E7" s="9" t="s">
        <v>322</v>
      </c>
      <c r="F7" s="11" t="n">
        <v>20</v>
      </c>
      <c r="G7" s="9"/>
      <c r="I7" s="9" t="s">
        <v>322</v>
      </c>
      <c r="J7" s="11" t="n">
        <v>20</v>
      </c>
      <c r="K7" s="9"/>
      <c r="M7" s="9" t="s">
        <v>322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877</v>
      </c>
      <c r="B11" s="11"/>
      <c r="C11" s="9"/>
      <c r="E11" s="9" t="s">
        <v>877</v>
      </c>
      <c r="F11" s="11"/>
      <c r="G11" s="9"/>
      <c r="I11" s="9" t="s">
        <v>877</v>
      </c>
      <c r="J11" s="11"/>
      <c r="K11" s="9"/>
      <c r="M11" s="9" t="s">
        <v>877</v>
      </c>
      <c r="N11" s="11"/>
      <c r="O11" s="9"/>
    </row>
    <row r="12" customFormat="false" ht="15" hidden="false" customHeight="false" outlineLevel="0" collapsed="false">
      <c r="A12" s="9" t="s">
        <v>878</v>
      </c>
      <c r="B12" s="11"/>
      <c r="C12" s="9"/>
      <c r="E12" s="9"/>
      <c r="F12" s="11"/>
      <c r="G12" s="9"/>
      <c r="I12" s="9" t="s">
        <v>878</v>
      </c>
      <c r="J12" s="11"/>
      <c r="K12" s="9"/>
      <c r="M12" s="9" t="s">
        <v>878</v>
      </c>
      <c r="N12" s="11"/>
      <c r="O12" s="9"/>
    </row>
    <row r="13" customFormat="false" ht="15" hidden="false" customHeight="false" outlineLevel="0" collapsed="false">
      <c r="A13" s="9" t="s">
        <v>879</v>
      </c>
      <c r="B13" s="11"/>
      <c r="C13" s="9"/>
      <c r="E13" s="9" t="s">
        <v>879</v>
      </c>
      <c r="F13" s="11"/>
      <c r="G13" s="9"/>
      <c r="I13" s="9" t="s">
        <v>879</v>
      </c>
      <c r="J13" s="11" t="n">
        <v>10</v>
      </c>
      <c r="K13" s="9"/>
      <c r="M13" s="9" t="s">
        <v>879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100</v>
      </c>
      <c r="C18" s="9"/>
      <c r="E18" s="9" t="s">
        <v>423</v>
      </c>
      <c r="F18" s="11" t="n">
        <f aca="false">SUM(F5:F17)</f>
        <v>100</v>
      </c>
      <c r="G18" s="9"/>
      <c r="I18" s="9" t="s">
        <v>423</v>
      </c>
      <c r="J18" s="11" t="n">
        <f aca="false">SUM(J5:J17)</f>
        <v>110</v>
      </c>
      <c r="K18" s="9"/>
      <c r="M18" s="9" t="s">
        <v>423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09" t="s">
        <v>191</v>
      </c>
      <c r="B22" s="309"/>
      <c r="C22" s="309"/>
      <c r="E22" s="309" t="s">
        <v>98</v>
      </c>
      <c r="F22" s="309"/>
      <c r="G22" s="309"/>
      <c r="I22" s="309" t="s">
        <v>120</v>
      </c>
      <c r="J22" s="309"/>
      <c r="K22" s="309"/>
      <c r="M22" s="309" t="s">
        <v>121</v>
      </c>
      <c r="N22" s="309"/>
      <c r="O22" s="309"/>
    </row>
    <row r="23" customFormat="false" ht="15" hidden="false" customHeight="false" outlineLevel="0" collapsed="false">
      <c r="A23" s="309"/>
      <c r="B23" s="309"/>
      <c r="C23" s="309"/>
      <c r="E23" s="309"/>
      <c r="F23" s="309"/>
      <c r="G23" s="309"/>
      <c r="I23" s="309"/>
      <c r="J23" s="309"/>
      <c r="K23" s="309"/>
      <c r="M23" s="309"/>
      <c r="N23" s="309"/>
      <c r="O23" s="309"/>
    </row>
    <row r="24" customFormat="false" ht="27" hidden="false" customHeight="false" outlineLevel="0" collapsed="false">
      <c r="B24" s="311"/>
      <c r="F24" s="311"/>
      <c r="J24" s="311"/>
      <c r="N24" s="311"/>
    </row>
    <row r="25" customFormat="false" ht="15" hidden="false" customHeight="false" outlineLevel="0" collapsed="false">
      <c r="A25" s="5" t="s">
        <v>866</v>
      </c>
      <c r="B25" s="15" t="s">
        <v>929</v>
      </c>
      <c r="C25" s="15"/>
      <c r="E25" s="5" t="s">
        <v>866</v>
      </c>
      <c r="F25" s="15" t="s">
        <v>929</v>
      </c>
      <c r="G25" s="15"/>
      <c r="I25" s="5" t="s">
        <v>866</v>
      </c>
      <c r="J25" s="15" t="s">
        <v>929</v>
      </c>
      <c r="K25" s="15"/>
      <c r="M25" s="5" t="s">
        <v>866</v>
      </c>
      <c r="N25" s="15" t="s">
        <v>867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886</v>
      </c>
      <c r="B27" s="11"/>
      <c r="C27" s="9"/>
      <c r="E27" s="9" t="s">
        <v>886</v>
      </c>
      <c r="F27" s="11"/>
      <c r="G27" s="9"/>
      <c r="I27" s="9" t="s">
        <v>886</v>
      </c>
      <c r="J27" s="11"/>
      <c r="K27" s="9"/>
      <c r="M27" s="9" t="s">
        <v>886</v>
      </c>
      <c r="N27" s="11"/>
      <c r="O27" s="9"/>
    </row>
    <row r="28" customFormat="false" ht="15" hidden="false" customHeight="false" outlineLevel="0" collapsed="false">
      <c r="A28" s="9" t="s">
        <v>322</v>
      </c>
      <c r="B28" s="11" t="n">
        <v>20</v>
      </c>
      <c r="C28" s="9"/>
      <c r="E28" s="9" t="s">
        <v>322</v>
      </c>
      <c r="F28" s="11" t="n">
        <v>20</v>
      </c>
      <c r="G28" s="9"/>
      <c r="I28" s="9" t="s">
        <v>322</v>
      </c>
      <c r="J28" s="11" t="n">
        <v>20</v>
      </c>
      <c r="K28" s="9"/>
      <c r="M28" s="9" t="s">
        <v>322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877</v>
      </c>
      <c r="B32" s="11"/>
      <c r="C32" s="9"/>
      <c r="E32" s="9" t="s">
        <v>877</v>
      </c>
      <c r="F32" s="11"/>
      <c r="G32" s="9"/>
      <c r="I32" s="9" t="s">
        <v>877</v>
      </c>
      <c r="J32" s="11"/>
      <c r="K32" s="9"/>
      <c r="M32" s="9" t="s">
        <v>877</v>
      </c>
      <c r="N32" s="11"/>
      <c r="O32" s="9"/>
    </row>
    <row r="33" customFormat="false" ht="15" hidden="false" customHeight="false" outlineLevel="0" collapsed="false">
      <c r="A33" s="9" t="s">
        <v>878</v>
      </c>
      <c r="B33" s="11"/>
      <c r="C33" s="9"/>
      <c r="E33" s="9" t="s">
        <v>878</v>
      </c>
      <c r="F33" s="11"/>
      <c r="G33" s="9"/>
      <c r="I33" s="9" t="s">
        <v>878</v>
      </c>
      <c r="J33" s="11"/>
      <c r="K33" s="9"/>
      <c r="M33" s="9" t="s">
        <v>878</v>
      </c>
      <c r="N33" s="11"/>
      <c r="O33" s="9"/>
    </row>
    <row r="34" customFormat="false" ht="15" hidden="false" customHeight="false" outlineLevel="0" collapsed="false">
      <c r="A34" s="9" t="s">
        <v>879</v>
      </c>
      <c r="B34" s="11"/>
      <c r="C34" s="9"/>
      <c r="E34" s="9" t="s">
        <v>879</v>
      </c>
      <c r="F34" s="11"/>
      <c r="G34" s="9"/>
      <c r="I34" s="9" t="s">
        <v>879</v>
      </c>
      <c r="J34" s="11"/>
      <c r="K34" s="9"/>
      <c r="M34" s="9" t="s">
        <v>879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423</v>
      </c>
      <c r="B39" s="11" t="n">
        <f aca="false">SUM(B26:B38)</f>
        <v>100</v>
      </c>
      <c r="C39" s="9"/>
      <c r="E39" s="9" t="s">
        <v>423</v>
      </c>
      <c r="F39" s="11" t="n">
        <f aca="false">SUM(F26:F38)</f>
        <v>100</v>
      </c>
      <c r="G39" s="9"/>
      <c r="I39" s="9" t="s">
        <v>423</v>
      </c>
      <c r="J39" s="11" t="n">
        <f aca="false">SUM(J26:J38)</f>
        <v>100</v>
      </c>
      <c r="K39" s="9"/>
      <c r="M39" s="9" t="s">
        <v>423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09" t="s">
        <v>141</v>
      </c>
      <c r="B43" s="309"/>
      <c r="C43" s="309"/>
      <c r="E43" s="309" t="s">
        <v>244</v>
      </c>
      <c r="F43" s="309"/>
      <c r="G43" s="309"/>
      <c r="I43" s="309" t="s">
        <v>146</v>
      </c>
      <c r="J43" s="309"/>
      <c r="K43" s="309"/>
      <c r="M43" s="309" t="s">
        <v>276</v>
      </c>
      <c r="N43" s="309"/>
      <c r="O43" s="309"/>
    </row>
    <row r="44" customFormat="false" ht="15" hidden="false" customHeight="false" outlineLevel="0" collapsed="false">
      <c r="A44" s="309"/>
      <c r="B44" s="309"/>
      <c r="C44" s="309"/>
      <c r="E44" s="309"/>
      <c r="F44" s="309"/>
      <c r="G44" s="309"/>
      <c r="I44" s="309"/>
      <c r="J44" s="309"/>
      <c r="K44" s="309"/>
      <c r="M44" s="309"/>
      <c r="N44" s="309"/>
      <c r="O44" s="309"/>
    </row>
    <row r="45" customFormat="false" ht="27" hidden="false" customHeight="false" outlineLevel="0" collapsed="false">
      <c r="B45" s="311"/>
      <c r="F45" s="311"/>
      <c r="J45" s="311"/>
      <c r="N45" s="311"/>
    </row>
    <row r="46" customFormat="false" ht="15" hidden="false" customHeight="false" outlineLevel="0" collapsed="false">
      <c r="A46" s="5" t="s">
        <v>866</v>
      </c>
      <c r="B46" s="15" t="s">
        <v>929</v>
      </c>
      <c r="C46" s="15"/>
      <c r="E46" s="5" t="s">
        <v>866</v>
      </c>
      <c r="F46" s="15" t="s">
        <v>929</v>
      </c>
      <c r="G46" s="15"/>
      <c r="I46" s="5" t="s">
        <v>866</v>
      </c>
      <c r="J46" s="15" t="s">
        <v>929</v>
      </c>
      <c r="K46" s="15"/>
      <c r="M46" s="5" t="s">
        <v>866</v>
      </c>
      <c r="N46" s="15" t="s">
        <v>933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886</v>
      </c>
      <c r="B48" s="11"/>
      <c r="C48" s="9"/>
      <c r="E48" s="9" t="s">
        <v>886</v>
      </c>
      <c r="F48" s="11"/>
      <c r="G48" s="9"/>
      <c r="I48" s="9" t="s">
        <v>886</v>
      </c>
      <c r="J48" s="11"/>
      <c r="K48" s="9"/>
      <c r="M48" s="9" t="s">
        <v>886</v>
      </c>
      <c r="N48" s="11"/>
      <c r="O48" s="9"/>
    </row>
    <row r="49" customFormat="false" ht="15" hidden="false" customHeight="false" outlineLevel="0" collapsed="false">
      <c r="A49" s="9" t="s">
        <v>322</v>
      </c>
      <c r="B49" s="11" t="n">
        <v>20</v>
      </c>
      <c r="C49" s="9"/>
      <c r="E49" s="9" t="s">
        <v>322</v>
      </c>
      <c r="F49" s="11" t="n">
        <v>20</v>
      </c>
      <c r="G49" s="9"/>
      <c r="I49" s="9" t="s">
        <v>322</v>
      </c>
      <c r="J49" s="11" t="n">
        <v>20</v>
      </c>
      <c r="K49" s="9"/>
      <c r="M49" s="9" t="s">
        <v>322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877</v>
      </c>
      <c r="B53" s="11"/>
      <c r="C53" s="9"/>
      <c r="E53" s="9" t="s">
        <v>877</v>
      </c>
      <c r="F53" s="11"/>
      <c r="G53" s="9"/>
      <c r="I53" s="9" t="s">
        <v>877</v>
      </c>
      <c r="J53" s="11"/>
      <c r="K53" s="9"/>
      <c r="M53" s="9" t="s">
        <v>877</v>
      </c>
      <c r="N53" s="11"/>
      <c r="O53" s="9"/>
    </row>
    <row r="54" customFormat="false" ht="15" hidden="false" customHeight="false" outlineLevel="0" collapsed="false">
      <c r="A54" s="9" t="s">
        <v>878</v>
      </c>
      <c r="B54" s="11"/>
      <c r="C54" s="9"/>
      <c r="E54" s="9" t="s">
        <v>878</v>
      </c>
      <c r="F54" s="11"/>
      <c r="G54" s="9"/>
      <c r="I54" s="9" t="s">
        <v>878</v>
      </c>
      <c r="J54" s="11"/>
      <c r="K54" s="9"/>
      <c r="M54" s="9" t="s">
        <v>878</v>
      </c>
      <c r="N54" s="11"/>
      <c r="O54" s="9"/>
    </row>
    <row r="55" customFormat="false" ht="15" hidden="false" customHeight="false" outlineLevel="0" collapsed="false">
      <c r="A55" s="9" t="s">
        <v>879</v>
      </c>
      <c r="B55" s="11"/>
      <c r="C55" s="9"/>
      <c r="E55" s="9" t="s">
        <v>879</v>
      </c>
      <c r="F55" s="11"/>
      <c r="G55" s="9"/>
      <c r="I55" s="9" t="s">
        <v>879</v>
      </c>
      <c r="J55" s="11"/>
      <c r="K55" s="9"/>
      <c r="M55" s="9" t="s">
        <v>879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423</v>
      </c>
      <c r="B60" s="11" t="n">
        <f aca="false">SUM(B47:B59)</f>
        <v>100</v>
      </c>
      <c r="C60" s="9"/>
      <c r="E60" s="9" t="s">
        <v>423</v>
      </c>
      <c r="F60" s="11" t="n">
        <f aca="false">SUM(F47:F59)</f>
        <v>100</v>
      </c>
      <c r="G60" s="9"/>
      <c r="I60" s="9" t="s">
        <v>423</v>
      </c>
      <c r="J60" s="11" t="n">
        <f aca="false">SUM(J47:J59)</f>
        <v>100</v>
      </c>
      <c r="K60" s="9"/>
      <c r="M60" s="9" t="s">
        <v>423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100" zoomScaleNormal="100" zoomScalePageLayoutView="100" workbookViewId="0">
      <selection pane="topLeft" activeCell="O73" activeCellId="0" sqref="O7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9" t="s">
        <v>934</v>
      </c>
      <c r="B1" s="309"/>
      <c r="C1" s="309"/>
      <c r="E1" s="309" t="s">
        <v>935</v>
      </c>
      <c r="F1" s="309"/>
      <c r="G1" s="309"/>
      <c r="I1" s="309" t="s">
        <v>936</v>
      </c>
      <c r="J1" s="309"/>
      <c r="K1" s="309"/>
      <c r="M1" s="309" t="s">
        <v>695</v>
      </c>
      <c r="N1" s="309"/>
      <c r="O1" s="309"/>
    </row>
    <row r="2" customFormat="false" ht="15" hidden="false" customHeight="true" outlineLevel="0" collapsed="false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customFormat="false" ht="27" hidden="false" customHeight="false" outlineLevel="0" collapsed="false">
      <c r="B3" s="311"/>
      <c r="F3" s="311"/>
      <c r="J3" s="311"/>
      <c r="N3" s="311"/>
    </row>
    <row r="4" customFormat="false" ht="15" hidden="false" customHeight="false" outlineLevel="0" collapsed="false">
      <c r="A4" s="5" t="s">
        <v>866</v>
      </c>
      <c r="B4" s="15" t="s">
        <v>929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929</v>
      </c>
      <c r="O4" s="15"/>
    </row>
    <row r="5" customFormat="false" ht="15" hidden="false" customHeight="false" outlineLevel="0" collapsed="false">
      <c r="A5" s="9" t="s">
        <v>148</v>
      </c>
      <c r="B5" s="326" t="n">
        <v>89.5</v>
      </c>
      <c r="C5" s="9"/>
      <c r="E5" s="9" t="s">
        <v>148</v>
      </c>
      <c r="F5" s="11" t="n">
        <v>96.92</v>
      </c>
      <c r="G5" s="9"/>
      <c r="I5" s="171" t="s">
        <v>148</v>
      </c>
      <c r="J5" s="11" t="n">
        <v>95.95</v>
      </c>
      <c r="K5" s="9"/>
      <c r="M5" s="327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886</v>
      </c>
      <c r="B6" s="326" t="n">
        <v>89.5</v>
      </c>
      <c r="C6" s="9"/>
      <c r="E6" s="9" t="s">
        <v>886</v>
      </c>
      <c r="F6" s="11" t="n">
        <v>96.92</v>
      </c>
      <c r="G6" s="9"/>
      <c r="I6" s="171" t="s">
        <v>886</v>
      </c>
      <c r="J6" s="11" t="n">
        <v>95.95</v>
      </c>
      <c r="K6" s="9"/>
      <c r="M6" s="327" t="s">
        <v>886</v>
      </c>
      <c r="N6" s="11"/>
      <c r="O6" s="9"/>
    </row>
    <row r="7" customFormat="false" ht="15" hidden="false" customHeight="false" outlineLevel="0" collapsed="false">
      <c r="A7" s="9" t="s">
        <v>322</v>
      </c>
      <c r="B7" s="328" t="n">
        <v>106.15</v>
      </c>
      <c r="C7" s="9"/>
      <c r="E7" s="9" t="s">
        <v>322</v>
      </c>
      <c r="F7" s="11" t="n">
        <v>60.48</v>
      </c>
      <c r="G7" s="9"/>
      <c r="I7" s="171" t="s">
        <v>322</v>
      </c>
      <c r="J7" s="11" t="n">
        <v>59.5</v>
      </c>
      <c r="K7" s="9"/>
      <c r="M7" s="171" t="s">
        <v>322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26" t="n">
        <v>119.5</v>
      </c>
      <c r="C8" s="9"/>
      <c r="E8" s="9" t="s">
        <v>259</v>
      </c>
      <c r="F8" s="11" t="n">
        <v>96.92</v>
      </c>
      <c r="G8" s="9"/>
      <c r="I8" s="171" t="s">
        <v>259</v>
      </c>
      <c r="J8" s="11" t="n">
        <v>95.95</v>
      </c>
      <c r="K8" s="9"/>
      <c r="M8" s="327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28" t="n">
        <v>95</v>
      </c>
      <c r="C9" s="9"/>
      <c r="E9" s="9" t="s">
        <v>246</v>
      </c>
      <c r="F9" s="11" t="n">
        <v>100.18</v>
      </c>
      <c r="G9" s="9"/>
      <c r="I9" s="171" t="s">
        <v>246</v>
      </c>
      <c r="J9" s="11" t="n">
        <v>99.2</v>
      </c>
      <c r="K9" s="9"/>
      <c r="M9" s="327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26" t="n">
        <v>89.5</v>
      </c>
      <c r="C10" s="9"/>
      <c r="E10" s="9" t="s">
        <v>286</v>
      </c>
      <c r="F10" s="11"/>
      <c r="G10" s="9"/>
      <c r="I10" s="171" t="s">
        <v>286</v>
      </c>
      <c r="J10" s="11"/>
      <c r="K10" s="9"/>
      <c r="M10" s="327" t="s">
        <v>286</v>
      </c>
      <c r="N10" s="11"/>
      <c r="O10" s="9"/>
    </row>
    <row r="11" customFormat="false" ht="15" hidden="false" customHeight="false" outlineLevel="0" collapsed="false">
      <c r="A11" s="9" t="s">
        <v>877</v>
      </c>
      <c r="B11" s="328" t="n">
        <v>55.15</v>
      </c>
      <c r="C11" s="9"/>
      <c r="E11" s="9" t="s">
        <v>877</v>
      </c>
      <c r="F11" s="11" t="n">
        <v>60.48</v>
      </c>
      <c r="G11" s="9"/>
      <c r="I11" s="171" t="s">
        <v>877</v>
      </c>
      <c r="J11" s="11" t="n">
        <v>59.5</v>
      </c>
      <c r="K11" s="9"/>
      <c r="M11" s="171" t="s">
        <v>877</v>
      </c>
      <c r="N11" s="11" t="n">
        <v>59.25</v>
      </c>
      <c r="O11" s="9"/>
    </row>
    <row r="12" customFormat="false" ht="15" hidden="false" customHeight="false" outlineLevel="0" collapsed="false">
      <c r="A12" s="9" t="s">
        <v>878</v>
      </c>
      <c r="B12" s="326"/>
      <c r="C12" s="9"/>
      <c r="E12" s="9" t="s">
        <v>937</v>
      </c>
      <c r="F12" s="11" t="n">
        <v>96.92</v>
      </c>
      <c r="G12" s="9"/>
      <c r="I12" s="171" t="s">
        <v>937</v>
      </c>
      <c r="J12" s="11" t="n">
        <v>95.95</v>
      </c>
      <c r="K12" s="9"/>
      <c r="M12" s="327" t="s">
        <v>937</v>
      </c>
      <c r="N12" s="11" t="n">
        <v>95.69</v>
      </c>
      <c r="O12" s="9"/>
    </row>
    <row r="13" customFormat="false" ht="15" hidden="false" customHeight="false" outlineLevel="0" collapsed="false">
      <c r="A13" s="9" t="s">
        <v>938</v>
      </c>
      <c r="B13" s="326" t="n">
        <v>89.5</v>
      </c>
      <c r="C13" s="9"/>
      <c r="E13" s="9" t="s">
        <v>939</v>
      </c>
      <c r="F13" s="11"/>
      <c r="G13" s="9"/>
      <c r="I13" s="171" t="s">
        <v>939</v>
      </c>
      <c r="J13" s="11"/>
      <c r="K13" s="9"/>
      <c r="M13" s="327" t="s">
        <v>939</v>
      </c>
      <c r="N13" s="11"/>
      <c r="O13" s="9"/>
    </row>
    <row r="14" customFormat="false" ht="15" hidden="false" customHeight="false" outlineLevel="0" collapsed="false">
      <c r="A14" s="9" t="s">
        <v>940</v>
      </c>
      <c r="B14" s="328" t="n">
        <v>55.15</v>
      </c>
      <c r="C14" s="9"/>
      <c r="E14" s="9" t="s">
        <v>941</v>
      </c>
      <c r="F14" s="11"/>
      <c r="G14" s="9"/>
      <c r="I14" s="171" t="s">
        <v>941</v>
      </c>
      <c r="J14" s="11"/>
      <c r="K14" s="9"/>
      <c r="M14" s="171" t="s">
        <v>941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71" t="s">
        <v>143</v>
      </c>
      <c r="J15" s="11" t="n">
        <v>59.5</v>
      </c>
      <c r="K15" s="9"/>
      <c r="M15" s="171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942</v>
      </c>
      <c r="F16" s="11" t="n">
        <v>60.48</v>
      </c>
      <c r="G16" s="9"/>
      <c r="I16" s="171" t="s">
        <v>942</v>
      </c>
      <c r="J16" s="11" t="n">
        <v>59.5</v>
      </c>
      <c r="K16" s="9"/>
      <c r="M16" s="171" t="s">
        <v>942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71" t="s">
        <v>943</v>
      </c>
      <c r="J17" s="11" t="n">
        <v>59.5</v>
      </c>
      <c r="K17" s="9"/>
      <c r="M17" s="171" t="s">
        <v>943</v>
      </c>
      <c r="N17" s="11" t="n">
        <v>59.25</v>
      </c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788.95</v>
      </c>
      <c r="C18" s="9"/>
      <c r="E18" s="9" t="s">
        <v>423</v>
      </c>
      <c r="F18" s="11" t="n">
        <f aca="false">SUM(F5:F17)</f>
        <v>729.78</v>
      </c>
      <c r="G18" s="9"/>
      <c r="I18" s="171" t="s">
        <v>944</v>
      </c>
      <c r="J18" s="11" t="n">
        <v>59.5</v>
      </c>
      <c r="K18" s="9"/>
      <c r="M18" s="171" t="s">
        <v>945</v>
      </c>
      <c r="N18" s="11" t="n">
        <v>27.68</v>
      </c>
      <c r="O18" s="9"/>
    </row>
    <row r="19" customFormat="false" ht="15" hidden="false" customHeight="false" outlineLevel="0" collapsed="false">
      <c r="I19" s="9" t="s">
        <v>946</v>
      </c>
      <c r="J19" s="11" t="n">
        <v>140.18</v>
      </c>
      <c r="K19" s="9"/>
      <c r="M19" s="171" t="s">
        <v>944</v>
      </c>
      <c r="N19" s="11" t="n">
        <v>59.25</v>
      </c>
      <c r="O19" s="9"/>
    </row>
    <row r="20" customFormat="false" ht="15" hidden="false" customHeight="false" outlineLevel="0" collapsed="false">
      <c r="I20" s="171" t="s">
        <v>423</v>
      </c>
      <c r="J20" s="26" t="n">
        <f aca="false">SUM(J5:J19)</f>
        <v>980.18</v>
      </c>
      <c r="K20" s="9"/>
      <c r="M20" s="9" t="s">
        <v>946</v>
      </c>
      <c r="N20" s="11" t="n">
        <v>61.4</v>
      </c>
      <c r="O20" s="9"/>
    </row>
    <row r="21" customFormat="false" ht="15" hidden="false" customHeight="false" outlineLevel="0" collapsed="false">
      <c r="I21" s="169"/>
      <c r="J21" s="38"/>
      <c r="M21" s="9" t="s">
        <v>947</v>
      </c>
      <c r="N21" s="11" t="n">
        <v>59.25</v>
      </c>
    </row>
    <row r="22" customFormat="false" ht="15" hidden="false" customHeight="false" outlineLevel="0" collapsed="false">
      <c r="I22" s="169"/>
      <c r="J22" s="38"/>
      <c r="M22" s="171" t="s">
        <v>423</v>
      </c>
      <c r="N22" s="26" t="n">
        <f aca="false">SUM(N5:N21)</f>
        <v>926.29</v>
      </c>
    </row>
    <row r="23" customFormat="false" ht="15" hidden="false" customHeight="false" outlineLevel="0" collapsed="false">
      <c r="I23" s="169"/>
      <c r="J23" s="38"/>
      <c r="M23" s="169"/>
      <c r="N23" s="38"/>
    </row>
    <row r="24" customFormat="false" ht="15" hidden="false" customHeight="true" outlineLevel="0" collapsed="false">
      <c r="M24" s="169"/>
      <c r="N24" s="38"/>
    </row>
    <row r="25" customFormat="false" ht="15" hidden="false" customHeight="true" outlineLevel="0" collapsed="false">
      <c r="A25" s="309" t="s">
        <v>67</v>
      </c>
      <c r="B25" s="309"/>
      <c r="C25" s="309"/>
      <c r="E25" s="309" t="s">
        <v>97</v>
      </c>
      <c r="F25" s="309"/>
      <c r="G25" s="309"/>
      <c r="I25" s="309" t="s">
        <v>948</v>
      </c>
      <c r="J25" s="309"/>
      <c r="K25" s="309"/>
      <c r="O25" s="329"/>
    </row>
    <row r="26" customFormat="false" ht="15" hidden="false" customHeight="true" outlineLevel="0" collapsed="false">
      <c r="A26" s="309"/>
      <c r="B26" s="309"/>
      <c r="C26" s="309"/>
      <c r="E26" s="309"/>
      <c r="F26" s="309"/>
      <c r="G26" s="309"/>
      <c r="I26" s="309"/>
      <c r="J26" s="309"/>
      <c r="K26" s="309"/>
      <c r="M26" s="329" t="s">
        <v>212</v>
      </c>
      <c r="N26" s="329"/>
      <c r="O26" s="329"/>
    </row>
    <row r="27" customFormat="false" ht="27" hidden="false" customHeight="false" outlineLevel="0" collapsed="false">
      <c r="B27" s="311"/>
      <c r="F27" s="311"/>
      <c r="J27" s="311"/>
      <c r="M27" s="329"/>
      <c r="N27" s="329"/>
    </row>
    <row r="28" customFormat="false" ht="15" hidden="false" customHeight="false" outlineLevel="0" collapsed="false">
      <c r="A28" s="5" t="s">
        <v>866</v>
      </c>
      <c r="B28" s="15" t="s">
        <v>929</v>
      </c>
      <c r="C28" s="15"/>
      <c r="E28" s="5" t="s">
        <v>866</v>
      </c>
      <c r="F28" s="15" t="s">
        <v>929</v>
      </c>
      <c r="G28" s="15"/>
      <c r="I28" s="5" t="s">
        <v>866</v>
      </c>
      <c r="J28" s="15" t="s">
        <v>929</v>
      </c>
      <c r="K28" s="15"/>
      <c r="M28" s="5" t="s">
        <v>866</v>
      </c>
      <c r="N28" s="15" t="s">
        <v>867</v>
      </c>
      <c r="O28" s="15"/>
    </row>
    <row r="29" customFormat="false" ht="15" hidden="false" customHeight="false" outlineLevel="0" collapsed="false">
      <c r="A29" s="327" t="s">
        <v>148</v>
      </c>
      <c r="B29" s="11" t="n">
        <v>95.36</v>
      </c>
      <c r="C29" s="9"/>
      <c r="E29" s="327" t="s">
        <v>148</v>
      </c>
      <c r="F29" s="11" t="n">
        <v>95.57</v>
      </c>
      <c r="G29" s="9"/>
      <c r="I29" s="327" t="s">
        <v>148</v>
      </c>
      <c r="J29" s="11" t="n">
        <v>95.61</v>
      </c>
      <c r="K29" s="9"/>
      <c r="M29" s="327" t="s">
        <v>148</v>
      </c>
      <c r="N29" s="11" t="n">
        <v>95.53</v>
      </c>
      <c r="O29" s="9"/>
    </row>
    <row r="30" customFormat="false" ht="15" hidden="false" customHeight="false" outlineLevel="0" collapsed="false">
      <c r="A30" s="327" t="s">
        <v>886</v>
      </c>
      <c r="B30" s="11" t="n">
        <v>45.91</v>
      </c>
      <c r="C30" s="9"/>
      <c r="E30" s="327" t="s">
        <v>886</v>
      </c>
      <c r="F30" s="11"/>
      <c r="G30" s="9"/>
      <c r="I30" s="327" t="s">
        <v>886</v>
      </c>
      <c r="J30" s="11"/>
      <c r="K30" s="9"/>
      <c r="M30" s="327" t="s">
        <v>886</v>
      </c>
      <c r="N30" s="11"/>
      <c r="O30" s="9"/>
    </row>
    <row r="31" customFormat="false" ht="15" hidden="false" customHeight="false" outlineLevel="0" collapsed="false">
      <c r="A31" s="171" t="s">
        <v>322</v>
      </c>
      <c r="B31" s="11" t="n">
        <v>58.92</v>
      </c>
      <c r="C31" s="9"/>
      <c r="E31" s="171" t="s">
        <v>322</v>
      </c>
      <c r="F31" s="11" t="n">
        <v>59.13</v>
      </c>
      <c r="G31" s="9"/>
      <c r="I31" s="171" t="s">
        <v>322</v>
      </c>
      <c r="J31" s="11" t="n">
        <v>59.14</v>
      </c>
      <c r="K31" s="9"/>
      <c r="M31" s="171" t="s">
        <v>322</v>
      </c>
      <c r="N31" s="11" t="n">
        <v>59.09</v>
      </c>
      <c r="O31" s="9"/>
    </row>
    <row r="32" customFormat="false" ht="15" hidden="false" customHeight="false" outlineLevel="0" collapsed="false">
      <c r="A32" s="327" t="s">
        <v>259</v>
      </c>
      <c r="B32" s="11" t="n">
        <v>45.91</v>
      </c>
      <c r="C32" s="9"/>
      <c r="E32" s="327" t="s">
        <v>259</v>
      </c>
      <c r="F32" s="11"/>
      <c r="G32" s="9"/>
      <c r="I32" s="327" t="s">
        <v>259</v>
      </c>
      <c r="J32" s="11"/>
      <c r="K32" s="9"/>
      <c r="M32" s="327" t="s">
        <v>259</v>
      </c>
      <c r="N32" s="11"/>
      <c r="O32" s="9"/>
    </row>
    <row r="33" customFormat="false" ht="15" hidden="false" customHeight="false" outlineLevel="0" collapsed="false">
      <c r="A33" s="327" t="s">
        <v>246</v>
      </c>
      <c r="B33" s="11" t="n">
        <v>98.62</v>
      </c>
      <c r="C33" s="9"/>
      <c r="E33" s="327" t="s">
        <v>246</v>
      </c>
      <c r="F33" s="11" t="n">
        <v>98.83</v>
      </c>
      <c r="G33" s="9"/>
      <c r="I33" s="327" t="s">
        <v>246</v>
      </c>
      <c r="J33" s="11" t="n">
        <v>98.84</v>
      </c>
      <c r="K33" s="9"/>
      <c r="M33" s="327" t="s">
        <v>246</v>
      </c>
      <c r="N33" s="11" t="n">
        <v>98.79</v>
      </c>
      <c r="O33" s="9"/>
    </row>
    <row r="34" customFormat="false" ht="15" hidden="false" customHeight="false" outlineLevel="0" collapsed="false">
      <c r="A34" s="327" t="s">
        <v>286</v>
      </c>
      <c r="B34" s="11"/>
      <c r="C34" s="9"/>
      <c r="E34" s="327" t="s">
        <v>286</v>
      </c>
      <c r="F34" s="11"/>
      <c r="G34" s="9"/>
      <c r="I34" s="327" t="s">
        <v>286</v>
      </c>
      <c r="J34" s="11"/>
      <c r="K34" s="9"/>
      <c r="M34" s="327" t="s">
        <v>286</v>
      </c>
      <c r="N34" s="11"/>
      <c r="O34" s="9"/>
    </row>
    <row r="35" customFormat="false" ht="15" hidden="false" customHeight="false" outlineLevel="0" collapsed="false">
      <c r="A35" s="171" t="s">
        <v>877</v>
      </c>
      <c r="B35" s="11" t="n">
        <v>58.92</v>
      </c>
      <c r="C35" s="9"/>
      <c r="E35" s="171" t="s">
        <v>877</v>
      </c>
      <c r="F35" s="11" t="n">
        <v>59.13</v>
      </c>
      <c r="G35" s="9"/>
      <c r="I35" s="171" t="s">
        <v>877</v>
      </c>
      <c r="J35" s="11" t="n">
        <v>59.14</v>
      </c>
      <c r="K35" s="9"/>
      <c r="M35" s="171" t="s">
        <v>877</v>
      </c>
      <c r="N35" s="11" t="n">
        <v>59.09</v>
      </c>
      <c r="O35" s="9"/>
    </row>
    <row r="36" customFormat="false" ht="15" hidden="false" customHeight="false" outlineLevel="0" collapsed="false">
      <c r="A36" s="327" t="s">
        <v>937</v>
      </c>
      <c r="B36" s="11" t="n">
        <v>95.36</v>
      </c>
      <c r="C36" s="9"/>
      <c r="E36" s="327" t="s">
        <v>937</v>
      </c>
      <c r="F36" s="11" t="n">
        <v>95.57</v>
      </c>
      <c r="G36" s="9"/>
      <c r="I36" s="327" t="s">
        <v>937</v>
      </c>
      <c r="J36" s="11" t="n">
        <v>95.61</v>
      </c>
      <c r="K36" s="9"/>
      <c r="M36" s="327" t="s">
        <v>937</v>
      </c>
      <c r="N36" s="11" t="n">
        <v>95.52</v>
      </c>
      <c r="O36" s="9"/>
    </row>
    <row r="37" customFormat="false" ht="15" hidden="false" customHeight="false" outlineLevel="0" collapsed="false">
      <c r="A37" s="327" t="s">
        <v>939</v>
      </c>
      <c r="B37" s="11"/>
      <c r="C37" s="9"/>
      <c r="E37" s="327" t="s">
        <v>939</v>
      </c>
      <c r="F37" s="11"/>
      <c r="G37" s="9"/>
      <c r="I37" s="327" t="s">
        <v>939</v>
      </c>
      <c r="J37" s="11"/>
      <c r="K37" s="9"/>
      <c r="M37" s="327" t="s">
        <v>939</v>
      </c>
      <c r="N37" s="11"/>
      <c r="O37" s="9"/>
    </row>
    <row r="38" customFormat="false" ht="15" hidden="false" customHeight="false" outlineLevel="0" collapsed="false">
      <c r="A38" s="171" t="s">
        <v>941</v>
      </c>
      <c r="B38" s="11"/>
      <c r="C38" s="9"/>
      <c r="E38" s="171" t="s">
        <v>941</v>
      </c>
      <c r="F38" s="11"/>
      <c r="G38" s="9"/>
      <c r="I38" s="171" t="s">
        <v>941</v>
      </c>
      <c r="J38" s="11"/>
      <c r="K38" s="9"/>
      <c r="M38" s="171" t="s">
        <v>941</v>
      </c>
      <c r="N38" s="11"/>
      <c r="O38" s="9"/>
    </row>
    <row r="39" customFormat="false" ht="15" hidden="false" customHeight="false" outlineLevel="0" collapsed="false">
      <c r="A39" s="171" t="s">
        <v>143</v>
      </c>
      <c r="B39" s="11" t="n">
        <v>58.92</v>
      </c>
      <c r="C39" s="9"/>
      <c r="E39" s="171" t="s">
        <v>143</v>
      </c>
      <c r="F39" s="11" t="n">
        <v>59.13</v>
      </c>
      <c r="G39" s="9"/>
      <c r="I39" s="171" t="s">
        <v>143</v>
      </c>
      <c r="J39" s="11" t="n">
        <v>59.14</v>
      </c>
      <c r="K39" s="9"/>
      <c r="M39" s="171" t="s">
        <v>143</v>
      </c>
      <c r="N39" s="11" t="n">
        <v>59.09</v>
      </c>
      <c r="O39" s="9"/>
    </row>
    <row r="40" customFormat="false" ht="15" hidden="false" customHeight="false" outlineLevel="0" collapsed="false">
      <c r="A40" s="171" t="s">
        <v>942</v>
      </c>
      <c r="B40" s="11" t="n">
        <v>58.92</v>
      </c>
      <c r="C40" s="9"/>
      <c r="E40" s="171"/>
      <c r="F40" s="11"/>
      <c r="G40" s="9"/>
      <c r="I40" s="171"/>
      <c r="J40" s="11"/>
      <c r="K40" s="9"/>
      <c r="M40" s="171" t="s">
        <v>876</v>
      </c>
      <c r="N40" s="11" t="n">
        <v>49.17</v>
      </c>
      <c r="O40" s="9"/>
    </row>
    <row r="41" customFormat="false" ht="15" hidden="false" customHeight="false" outlineLevel="0" collapsed="false">
      <c r="A41" s="171" t="s">
        <v>943</v>
      </c>
      <c r="B41" s="11" t="n">
        <v>58.92</v>
      </c>
      <c r="C41" s="9"/>
      <c r="E41" s="171" t="s">
        <v>943</v>
      </c>
      <c r="F41" s="11" t="n">
        <v>59.13</v>
      </c>
      <c r="G41" s="9"/>
      <c r="I41" s="171" t="s">
        <v>943</v>
      </c>
      <c r="J41" s="11" t="n">
        <v>59.14</v>
      </c>
      <c r="K41" s="9"/>
      <c r="M41" s="171" t="s">
        <v>943</v>
      </c>
      <c r="N41" s="11" t="n">
        <v>59.09</v>
      </c>
      <c r="O41" s="9"/>
    </row>
    <row r="42" customFormat="false" ht="15" hidden="false" customHeight="false" outlineLevel="0" collapsed="false">
      <c r="A42" s="171" t="s">
        <v>945</v>
      </c>
      <c r="B42" s="11" t="n">
        <v>58.92</v>
      </c>
      <c r="C42" s="9"/>
      <c r="E42" s="171" t="s">
        <v>945</v>
      </c>
      <c r="F42" s="11" t="n">
        <v>59.13</v>
      </c>
      <c r="G42" s="9"/>
      <c r="I42" s="171" t="s">
        <v>945</v>
      </c>
      <c r="J42" s="11" t="n">
        <v>59.14</v>
      </c>
      <c r="K42" s="9"/>
      <c r="M42" s="171" t="s">
        <v>945</v>
      </c>
      <c r="N42" s="11" t="n">
        <v>59.09</v>
      </c>
      <c r="O42" s="9"/>
    </row>
    <row r="43" customFormat="false" ht="15" hidden="false" customHeight="false" outlineLevel="0" collapsed="false">
      <c r="A43" s="171" t="s">
        <v>944</v>
      </c>
      <c r="B43" s="11" t="n">
        <v>58.92</v>
      </c>
      <c r="C43" s="9"/>
      <c r="E43" s="171" t="s">
        <v>944</v>
      </c>
      <c r="F43" s="11" t="n">
        <v>59.13</v>
      </c>
      <c r="G43" s="9"/>
      <c r="I43" s="171" t="s">
        <v>944</v>
      </c>
      <c r="J43" s="11" t="n">
        <v>59.14</v>
      </c>
      <c r="K43" s="9"/>
      <c r="M43" s="171" t="s">
        <v>944</v>
      </c>
      <c r="N43" s="11" t="n">
        <v>59.09</v>
      </c>
      <c r="O43" s="9"/>
    </row>
    <row r="44" customFormat="false" ht="15" hidden="false" customHeight="false" outlineLevel="0" collapsed="false">
      <c r="A44" s="9" t="s">
        <v>949</v>
      </c>
      <c r="B44" s="11" t="n">
        <v>24.66</v>
      </c>
      <c r="C44" s="9"/>
      <c r="E44" s="9" t="s">
        <v>949</v>
      </c>
      <c r="F44" s="11"/>
      <c r="G44" s="9"/>
      <c r="I44" s="9" t="s">
        <v>949</v>
      </c>
      <c r="J44" s="11"/>
      <c r="K44" s="9"/>
      <c r="M44" s="9" t="s">
        <v>949</v>
      </c>
      <c r="N44" s="11"/>
      <c r="O44" s="9"/>
    </row>
    <row r="45" customFormat="false" ht="15" hidden="false" customHeight="false" outlineLevel="0" collapsed="false">
      <c r="A45" s="9" t="s">
        <v>947</v>
      </c>
      <c r="B45" s="11" t="n">
        <v>58.92</v>
      </c>
      <c r="C45" s="9"/>
      <c r="E45" s="9" t="s">
        <v>947</v>
      </c>
      <c r="F45" s="11" t="n">
        <v>59.13</v>
      </c>
      <c r="G45" s="9"/>
      <c r="I45" s="9" t="s">
        <v>947</v>
      </c>
      <c r="J45" s="11" t="n">
        <v>59.14</v>
      </c>
      <c r="K45" s="9"/>
      <c r="M45" s="9" t="s">
        <v>947</v>
      </c>
      <c r="N45" s="11" t="n">
        <v>59.09</v>
      </c>
      <c r="O45" s="9"/>
    </row>
    <row r="46" customFormat="false" ht="15" hidden="false" customHeight="false" outlineLevel="0" collapsed="false">
      <c r="A46" s="171" t="s">
        <v>950</v>
      </c>
      <c r="B46" s="11" t="n">
        <v>39.59</v>
      </c>
      <c r="C46" s="9"/>
      <c r="E46" s="171" t="s">
        <v>950</v>
      </c>
      <c r="F46" s="11" t="n">
        <v>59.13</v>
      </c>
      <c r="G46" s="9"/>
      <c r="I46" s="171" t="s">
        <v>950</v>
      </c>
      <c r="J46" s="11"/>
      <c r="K46" s="9"/>
      <c r="M46" s="171" t="s">
        <v>950</v>
      </c>
      <c r="N46" s="11"/>
      <c r="O46" s="9"/>
    </row>
    <row r="47" customFormat="false" ht="15" hidden="false" customHeight="false" outlineLevel="0" collapsed="false">
      <c r="A47" s="171" t="s">
        <v>951</v>
      </c>
      <c r="B47" s="11"/>
      <c r="C47" s="9"/>
      <c r="E47" s="171" t="s">
        <v>951</v>
      </c>
      <c r="F47" s="11"/>
      <c r="G47" s="9"/>
      <c r="I47" s="171" t="s">
        <v>126</v>
      </c>
      <c r="J47" s="11" t="n">
        <v>59.14</v>
      </c>
      <c r="K47" s="9"/>
      <c r="M47" s="171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952</v>
      </c>
      <c r="B48" s="11" t="n">
        <v>24.06</v>
      </c>
      <c r="C48" s="9"/>
      <c r="E48" s="9" t="s">
        <v>952</v>
      </c>
      <c r="F48" s="11"/>
      <c r="G48" s="9"/>
      <c r="I48" s="9" t="s">
        <v>952</v>
      </c>
      <c r="J48" s="11"/>
      <c r="K48" s="9"/>
      <c r="M48" s="9" t="s">
        <v>952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71" t="s">
        <v>423</v>
      </c>
      <c r="B50" s="11" t="n">
        <f aca="false">SUM(B29:B49)</f>
        <v>940.83</v>
      </c>
      <c r="C50" s="9"/>
      <c r="E50" s="9" t="s">
        <v>423</v>
      </c>
      <c r="F50" s="11" t="n">
        <f aca="false">SUM(F29:F49)</f>
        <v>763.01</v>
      </c>
      <c r="G50" s="9"/>
      <c r="I50" s="9" t="s">
        <v>423</v>
      </c>
      <c r="J50" s="11" t="n">
        <f aca="false">SUM(J29:J49)</f>
        <v>763.18</v>
      </c>
      <c r="K50" s="9"/>
      <c r="M50" s="9" t="s">
        <v>423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09" t="s">
        <v>121</v>
      </c>
      <c r="B54" s="309"/>
      <c r="C54" s="309"/>
      <c r="E54" s="309" t="s">
        <v>885</v>
      </c>
      <c r="F54" s="309"/>
      <c r="G54" s="309"/>
      <c r="I54" s="309" t="s">
        <v>244</v>
      </c>
      <c r="J54" s="309"/>
      <c r="K54" s="309"/>
      <c r="M54" s="329" t="s">
        <v>276</v>
      </c>
      <c r="N54" s="329"/>
      <c r="O54" s="329"/>
    </row>
    <row r="55" customFormat="false" ht="15" hidden="false" customHeight="true" outlineLevel="0" collapsed="false">
      <c r="A55" s="309"/>
      <c r="B55" s="309"/>
      <c r="C55" s="309"/>
      <c r="E55" s="309"/>
      <c r="F55" s="309"/>
      <c r="G55" s="309"/>
      <c r="I55" s="309"/>
      <c r="J55" s="309"/>
      <c r="K55" s="309"/>
      <c r="M55" s="329"/>
      <c r="N55" s="329"/>
      <c r="O55" s="329"/>
    </row>
    <row r="56" customFormat="false" ht="27" hidden="false" customHeight="false" outlineLevel="0" collapsed="false">
      <c r="B56" s="311"/>
      <c r="F56" s="311"/>
      <c r="J56" s="311"/>
      <c r="N56" s="311"/>
    </row>
    <row r="57" customFormat="false" ht="15" hidden="false" customHeight="false" outlineLevel="0" collapsed="false">
      <c r="A57" s="5" t="s">
        <v>866</v>
      </c>
      <c r="B57" s="15" t="s">
        <v>929</v>
      </c>
      <c r="C57" s="15"/>
      <c r="E57" s="5" t="s">
        <v>866</v>
      </c>
      <c r="F57" s="15" t="s">
        <v>929</v>
      </c>
      <c r="G57" s="15"/>
      <c r="I57" s="5" t="s">
        <v>866</v>
      </c>
      <c r="J57" s="15" t="s">
        <v>929</v>
      </c>
      <c r="K57" s="15"/>
      <c r="M57" s="5" t="s">
        <v>866</v>
      </c>
      <c r="N57" s="15" t="s">
        <v>929</v>
      </c>
      <c r="O57" s="15"/>
    </row>
    <row r="58" customFormat="false" ht="15" hidden="false" customHeight="false" outlineLevel="0" collapsed="false">
      <c r="A58" s="327" t="s">
        <v>148</v>
      </c>
      <c r="B58" s="71" t="n">
        <v>95.54</v>
      </c>
      <c r="C58" s="9"/>
      <c r="E58" s="327" t="s">
        <v>148</v>
      </c>
      <c r="F58" s="71" t="n">
        <v>95.54</v>
      </c>
      <c r="G58" s="9"/>
      <c r="I58" s="327" t="s">
        <v>148</v>
      </c>
      <c r="J58" s="71" t="n">
        <v>95.54</v>
      </c>
      <c r="K58" s="9"/>
      <c r="M58" s="327" t="s">
        <v>148</v>
      </c>
      <c r="N58" s="71" t="n">
        <v>95.54</v>
      </c>
      <c r="O58" s="9"/>
    </row>
    <row r="59" customFormat="false" ht="15" hidden="false" customHeight="false" outlineLevel="0" collapsed="false">
      <c r="A59" s="327" t="s">
        <v>886</v>
      </c>
      <c r="B59" s="71"/>
      <c r="C59" s="9"/>
      <c r="E59" s="327" t="s">
        <v>886</v>
      </c>
      <c r="F59" s="71"/>
      <c r="G59" s="9"/>
      <c r="I59" s="327" t="s">
        <v>886</v>
      </c>
      <c r="J59" s="71"/>
      <c r="K59" s="9"/>
      <c r="M59" s="327" t="s">
        <v>886</v>
      </c>
      <c r="N59" s="71"/>
      <c r="O59" s="9"/>
    </row>
    <row r="60" customFormat="false" ht="15" hidden="false" customHeight="false" outlineLevel="0" collapsed="false">
      <c r="A60" s="171" t="s">
        <v>322</v>
      </c>
      <c r="B60" s="71" t="n">
        <v>59.1</v>
      </c>
      <c r="C60" s="9"/>
      <c r="E60" s="171" t="s">
        <v>322</v>
      </c>
      <c r="F60" s="71" t="n">
        <v>59.1</v>
      </c>
      <c r="G60" s="9"/>
      <c r="I60" s="171" t="s">
        <v>322</v>
      </c>
      <c r="J60" s="71" t="n">
        <v>59.1</v>
      </c>
      <c r="K60" s="9"/>
      <c r="M60" s="171" t="s">
        <v>322</v>
      </c>
      <c r="N60" s="71" t="n">
        <v>59.1</v>
      </c>
      <c r="O60" s="9"/>
    </row>
    <row r="61" customFormat="false" ht="15" hidden="false" customHeight="false" outlineLevel="0" collapsed="false">
      <c r="A61" s="327" t="s">
        <v>259</v>
      </c>
      <c r="B61" s="71"/>
      <c r="C61" s="9"/>
      <c r="E61" s="327" t="s">
        <v>259</v>
      </c>
      <c r="F61" s="71"/>
      <c r="G61" s="9"/>
      <c r="I61" s="327" t="s">
        <v>259</v>
      </c>
      <c r="J61" s="71"/>
      <c r="K61" s="9"/>
      <c r="M61" s="327" t="s">
        <v>259</v>
      </c>
      <c r="N61" s="71" t="n">
        <v>59.1</v>
      </c>
      <c r="O61" s="9"/>
    </row>
    <row r="62" customFormat="false" ht="15" hidden="false" customHeight="false" outlineLevel="0" collapsed="false">
      <c r="A62" s="327" t="s">
        <v>246</v>
      </c>
      <c r="B62" s="71" t="n">
        <v>98.8</v>
      </c>
      <c r="C62" s="9"/>
      <c r="E62" s="327" t="s">
        <v>246</v>
      </c>
      <c r="F62" s="71" t="n">
        <v>98.8</v>
      </c>
      <c r="G62" s="9"/>
      <c r="I62" s="327" t="s">
        <v>246</v>
      </c>
      <c r="J62" s="71" t="n">
        <v>98.8</v>
      </c>
      <c r="K62" s="9"/>
      <c r="M62" s="327" t="s">
        <v>246</v>
      </c>
      <c r="N62" s="71" t="n">
        <v>98.8</v>
      </c>
      <c r="O62" s="9"/>
    </row>
    <row r="63" customFormat="false" ht="15" hidden="false" customHeight="false" outlineLevel="0" collapsed="false">
      <c r="A63" s="327" t="s">
        <v>286</v>
      </c>
      <c r="B63" s="71"/>
      <c r="C63" s="9"/>
      <c r="E63" s="327" t="s">
        <v>286</v>
      </c>
      <c r="F63" s="71"/>
      <c r="G63" s="9"/>
      <c r="I63" s="327" t="s">
        <v>286</v>
      </c>
      <c r="J63" s="71"/>
      <c r="K63" s="9"/>
      <c r="M63" s="327" t="s">
        <v>286</v>
      </c>
      <c r="N63" s="71"/>
      <c r="O63" s="9"/>
    </row>
    <row r="64" customFormat="false" ht="15" hidden="false" customHeight="false" outlineLevel="0" collapsed="false">
      <c r="A64" s="171" t="s">
        <v>877</v>
      </c>
      <c r="B64" s="71" t="n">
        <v>59.1</v>
      </c>
      <c r="C64" s="9"/>
      <c r="E64" s="171" t="s">
        <v>877</v>
      </c>
      <c r="F64" s="71" t="n">
        <v>59.1</v>
      </c>
      <c r="G64" s="9"/>
      <c r="I64" s="171" t="s">
        <v>877</v>
      </c>
      <c r="J64" s="71" t="n">
        <v>59.1</v>
      </c>
      <c r="K64" s="9"/>
      <c r="M64" s="171" t="s">
        <v>877</v>
      </c>
      <c r="N64" s="71" t="n">
        <v>59.1</v>
      </c>
      <c r="O64" s="9"/>
    </row>
    <row r="65" customFormat="false" ht="15" hidden="false" customHeight="false" outlineLevel="0" collapsed="false">
      <c r="A65" s="327" t="s">
        <v>937</v>
      </c>
      <c r="B65" s="71" t="n">
        <v>95.54</v>
      </c>
      <c r="C65" s="9"/>
      <c r="E65" s="327" t="s">
        <v>937</v>
      </c>
      <c r="F65" s="71" t="n">
        <v>95.54</v>
      </c>
      <c r="G65" s="9"/>
      <c r="I65" s="327" t="s">
        <v>937</v>
      </c>
      <c r="J65" s="71" t="n">
        <v>95.54</v>
      </c>
      <c r="K65" s="9"/>
      <c r="M65" s="327" t="s">
        <v>937</v>
      </c>
      <c r="N65" s="71" t="n">
        <v>95.54</v>
      </c>
      <c r="O65" s="9"/>
    </row>
    <row r="66" customFormat="false" ht="15" hidden="false" customHeight="false" outlineLevel="0" collapsed="false">
      <c r="A66" s="327" t="s">
        <v>939</v>
      </c>
      <c r="B66" s="71"/>
      <c r="C66" s="9"/>
      <c r="E66" s="327" t="s">
        <v>939</v>
      </c>
      <c r="F66" s="71"/>
      <c r="G66" s="9"/>
      <c r="I66" s="327" t="s">
        <v>939</v>
      </c>
      <c r="J66" s="71"/>
      <c r="K66" s="9"/>
      <c r="M66" s="327" t="s">
        <v>939</v>
      </c>
      <c r="N66" s="71"/>
      <c r="O66" s="9"/>
    </row>
    <row r="67" customFormat="false" ht="15" hidden="false" customHeight="false" outlineLevel="0" collapsed="false">
      <c r="A67" s="171" t="s">
        <v>941</v>
      </c>
      <c r="B67" s="71"/>
      <c r="C67" s="9"/>
      <c r="E67" s="171" t="s">
        <v>941</v>
      </c>
      <c r="F67" s="71"/>
      <c r="G67" s="9"/>
      <c r="I67" s="171" t="s">
        <v>941</v>
      </c>
      <c r="J67" s="71"/>
      <c r="K67" s="9"/>
      <c r="M67" s="171" t="s">
        <v>941</v>
      </c>
      <c r="N67" s="71"/>
      <c r="O67" s="9"/>
    </row>
    <row r="68" customFormat="false" ht="15" hidden="false" customHeight="false" outlineLevel="0" collapsed="false">
      <c r="A68" s="171" t="s">
        <v>143</v>
      </c>
      <c r="B68" s="71" t="n">
        <v>59.1</v>
      </c>
      <c r="C68" s="9"/>
      <c r="E68" s="171" t="s">
        <v>143</v>
      </c>
      <c r="F68" s="71" t="n">
        <v>59.1</v>
      </c>
      <c r="G68" s="9"/>
      <c r="I68" s="171" t="s">
        <v>143</v>
      </c>
      <c r="J68" s="71" t="n">
        <v>59.1</v>
      </c>
      <c r="K68" s="9"/>
      <c r="M68" s="171" t="s">
        <v>143</v>
      </c>
      <c r="N68" s="71" t="n">
        <v>59.1</v>
      </c>
      <c r="O68" s="9"/>
    </row>
    <row r="69" customFormat="false" ht="15" hidden="false" customHeight="false" outlineLevel="0" collapsed="false">
      <c r="A69" s="171" t="s">
        <v>876</v>
      </c>
      <c r="B69" s="71" t="n">
        <v>49.18</v>
      </c>
      <c r="C69" s="9"/>
      <c r="E69" s="171" t="s">
        <v>876</v>
      </c>
      <c r="F69" s="71" t="n">
        <v>49.18</v>
      </c>
      <c r="G69" s="9"/>
      <c r="I69" s="171" t="s">
        <v>876</v>
      </c>
      <c r="J69" s="71" t="n">
        <v>59.1</v>
      </c>
      <c r="K69" s="9"/>
      <c r="M69" s="171" t="s">
        <v>876</v>
      </c>
      <c r="N69" s="71"/>
      <c r="O69" s="9"/>
    </row>
    <row r="70" customFormat="false" ht="15" hidden="false" customHeight="false" outlineLevel="0" collapsed="false">
      <c r="A70" s="171" t="s">
        <v>943</v>
      </c>
      <c r="B70" s="71" t="n">
        <v>59.1</v>
      </c>
      <c r="C70" s="9"/>
      <c r="E70" s="171" t="s">
        <v>943</v>
      </c>
      <c r="F70" s="71" t="n">
        <v>37.02</v>
      </c>
      <c r="G70" s="9"/>
      <c r="I70" s="171" t="s">
        <v>943</v>
      </c>
      <c r="J70" s="71"/>
      <c r="K70" s="9"/>
      <c r="M70" s="171" t="s">
        <v>943</v>
      </c>
      <c r="N70" s="71"/>
      <c r="O70" s="9"/>
    </row>
    <row r="71" customFormat="false" ht="15" hidden="false" customHeight="false" outlineLevel="0" collapsed="false">
      <c r="A71" s="171" t="s">
        <v>945</v>
      </c>
      <c r="B71" s="71" t="n">
        <v>59.1</v>
      </c>
      <c r="C71" s="9"/>
      <c r="E71" s="171" t="s">
        <v>945</v>
      </c>
      <c r="F71" s="71" t="n">
        <v>59.1</v>
      </c>
      <c r="G71" s="9"/>
      <c r="I71" s="171" t="s">
        <v>945</v>
      </c>
      <c r="J71" s="71" t="n">
        <v>59.1</v>
      </c>
      <c r="K71" s="9"/>
      <c r="M71" s="171" t="s">
        <v>945</v>
      </c>
      <c r="N71" s="71" t="n">
        <v>59.1</v>
      </c>
      <c r="O71" s="9"/>
    </row>
    <row r="72" customFormat="false" ht="15" hidden="false" customHeight="false" outlineLevel="0" collapsed="false">
      <c r="A72" s="171" t="s">
        <v>944</v>
      </c>
      <c r="B72" s="71" t="n">
        <v>59.1</v>
      </c>
      <c r="C72" s="9"/>
      <c r="E72" s="171" t="s">
        <v>944</v>
      </c>
      <c r="F72" s="71" t="n">
        <v>59.1</v>
      </c>
      <c r="G72" s="9"/>
      <c r="I72" s="171" t="s">
        <v>944</v>
      </c>
      <c r="J72" s="71" t="n">
        <v>59.1</v>
      </c>
      <c r="K72" s="9"/>
      <c r="M72" s="171" t="s">
        <v>944</v>
      </c>
      <c r="N72" s="71" t="n">
        <v>59.1</v>
      </c>
      <c r="O72" s="9"/>
    </row>
    <row r="73" customFormat="false" ht="15" hidden="false" customHeight="false" outlineLevel="0" collapsed="false">
      <c r="A73" s="9" t="s">
        <v>949</v>
      </c>
      <c r="B73" s="71"/>
      <c r="C73" s="9"/>
      <c r="E73" s="9" t="s">
        <v>949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947</v>
      </c>
      <c r="B74" s="71" t="n">
        <v>59.1</v>
      </c>
      <c r="C74" s="9"/>
      <c r="E74" s="9" t="s">
        <v>947</v>
      </c>
      <c r="F74" s="71" t="n">
        <v>59.1</v>
      </c>
      <c r="G74" s="9"/>
      <c r="I74" s="9" t="s">
        <v>947</v>
      </c>
      <c r="J74" s="71" t="n">
        <v>59.1</v>
      </c>
      <c r="K74" s="9"/>
      <c r="M74" s="9" t="s">
        <v>947</v>
      </c>
      <c r="N74" s="71" t="n">
        <v>59.1</v>
      </c>
      <c r="O74" s="9"/>
    </row>
    <row r="75" customFormat="false" ht="15" hidden="false" customHeight="false" outlineLevel="0" collapsed="false">
      <c r="A75" s="171" t="s">
        <v>950</v>
      </c>
      <c r="B75" s="71"/>
      <c r="C75" s="9"/>
      <c r="E75" s="171" t="s">
        <v>950</v>
      </c>
      <c r="F75" s="71"/>
      <c r="G75" s="9"/>
      <c r="I75" s="171" t="s">
        <v>950</v>
      </c>
      <c r="J75" s="71"/>
      <c r="K75" s="9"/>
      <c r="M75" s="171" t="s">
        <v>950</v>
      </c>
      <c r="N75" s="71" t="n">
        <v>59.1</v>
      </c>
      <c r="O75" s="9"/>
    </row>
    <row r="76" customFormat="false" ht="15" hidden="false" customHeight="false" outlineLevel="0" collapsed="false">
      <c r="A76" s="171" t="s">
        <v>126</v>
      </c>
      <c r="B76" s="71" t="n">
        <v>59.1</v>
      </c>
      <c r="C76" s="9"/>
      <c r="E76" s="171" t="s">
        <v>126</v>
      </c>
      <c r="F76" s="71" t="n">
        <v>24.78</v>
      </c>
      <c r="G76" s="9"/>
      <c r="I76" s="171"/>
      <c r="J76" s="71"/>
      <c r="K76" s="9"/>
      <c r="M76" s="171"/>
      <c r="N76" s="71"/>
      <c r="O76" s="9"/>
    </row>
    <row r="77" customFormat="false" ht="15" hidden="false" customHeight="false" outlineLevel="0" collapsed="false">
      <c r="A77" s="9" t="s">
        <v>952</v>
      </c>
      <c r="B77" s="71"/>
      <c r="C77" s="9"/>
      <c r="E77" s="9" t="s">
        <v>952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423</v>
      </c>
      <c r="B79" s="11" t="n">
        <f aca="false">SUM(B58:B78)</f>
        <v>811.86</v>
      </c>
      <c r="C79" s="9"/>
      <c r="E79" s="9" t="s">
        <v>423</v>
      </c>
      <c r="F79" s="11" t="n">
        <f aca="false">SUM(F58:F78)</f>
        <v>755.46</v>
      </c>
      <c r="G79" s="9"/>
      <c r="I79" s="9" t="s">
        <v>423</v>
      </c>
      <c r="J79" s="11" t="n">
        <f aca="false">SUM(J58:J78)</f>
        <v>703.58</v>
      </c>
      <c r="K79" s="9"/>
      <c r="M79" s="9" t="s">
        <v>423</v>
      </c>
      <c r="N79" s="11" t="n">
        <f aca="false">SUM(N58:N78)</f>
        <v>825.4</v>
      </c>
      <c r="O79" s="9"/>
    </row>
  </sheetData>
  <mergeCells count="10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C39" colorId="64" zoomScale="100" zoomScaleNormal="100" zoomScalePageLayoutView="100" workbookViewId="0">
      <selection pane="topLeft" activeCell="P70" activeCellId="0" sqref="P70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6.58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9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09" t="s">
        <v>0</v>
      </c>
      <c r="C1" s="309"/>
      <c r="D1" s="309"/>
      <c r="G1" s="309" t="s">
        <v>1</v>
      </c>
      <c r="H1" s="309"/>
      <c r="I1" s="309"/>
      <c r="L1" s="309" t="s">
        <v>66</v>
      </c>
      <c r="M1" s="309"/>
      <c r="N1" s="309"/>
      <c r="Q1" s="309" t="s">
        <v>928</v>
      </c>
      <c r="R1" s="309"/>
      <c r="S1" s="309"/>
    </row>
    <row r="2" customFormat="false" ht="15" hidden="false" customHeight="false" outlineLevel="0" collapsed="false">
      <c r="B2" s="309"/>
      <c r="C2" s="309"/>
      <c r="D2" s="309"/>
      <c r="G2" s="309"/>
      <c r="H2" s="309"/>
      <c r="I2" s="309"/>
      <c r="L2" s="309"/>
      <c r="M2" s="309"/>
      <c r="N2" s="309"/>
      <c r="Q2" s="309"/>
      <c r="R2" s="309"/>
      <c r="S2" s="309"/>
    </row>
    <row r="3" customFormat="false" ht="27" hidden="false" customHeight="false" outlineLevel="0" collapsed="false">
      <c r="C3" s="311"/>
      <c r="H3" s="311"/>
      <c r="M3" s="311"/>
      <c r="R3" s="311"/>
    </row>
    <row r="4" customFormat="false" ht="15" hidden="false" customHeight="false" outlineLevel="0" collapsed="false">
      <c r="B4" s="5" t="s">
        <v>953</v>
      </c>
      <c r="C4" s="15" t="s">
        <v>929</v>
      </c>
      <c r="D4" s="15"/>
      <c r="G4" s="5" t="s">
        <v>953</v>
      </c>
      <c r="H4" s="15" t="s">
        <v>929</v>
      </c>
      <c r="I4" s="15"/>
      <c r="L4" s="5" t="s">
        <v>953</v>
      </c>
      <c r="M4" s="15" t="s">
        <v>929</v>
      </c>
      <c r="N4" s="15"/>
      <c r="Q4" s="5" t="s">
        <v>953</v>
      </c>
      <c r="R4" s="15" t="s">
        <v>929</v>
      </c>
      <c r="S4" s="15"/>
    </row>
    <row r="5" customFormat="false" ht="15" hidden="false" customHeight="false" outlineLevel="0" collapsed="false">
      <c r="B5" s="9" t="s">
        <v>954</v>
      </c>
      <c r="C5" s="326" t="n">
        <v>100</v>
      </c>
      <c r="D5" s="9"/>
      <c r="G5" s="9" t="s">
        <v>955</v>
      </c>
      <c r="H5" s="326" t="n">
        <v>60</v>
      </c>
      <c r="I5" s="111" t="n">
        <v>44959</v>
      </c>
      <c r="L5" s="111" t="s">
        <v>956</v>
      </c>
      <c r="M5" s="326" t="n">
        <v>131.2</v>
      </c>
      <c r="N5" s="9"/>
      <c r="Q5" s="111"/>
      <c r="R5" s="326"/>
      <c r="S5" s="9"/>
    </row>
    <row r="6" customFormat="false" ht="15" hidden="false" customHeight="false" outlineLevel="0" collapsed="false">
      <c r="B6" s="9" t="s">
        <v>957</v>
      </c>
      <c r="C6" s="326" t="n">
        <v>90</v>
      </c>
      <c r="D6" s="9"/>
      <c r="G6" s="9" t="s">
        <v>958</v>
      </c>
      <c r="H6" s="326" t="n">
        <v>30</v>
      </c>
      <c r="I6" s="9"/>
      <c r="L6" s="9"/>
      <c r="M6" s="326"/>
      <c r="N6" s="9"/>
      <c r="Q6" s="9" t="s">
        <v>959</v>
      </c>
      <c r="R6" s="326" t="n">
        <v>100</v>
      </c>
      <c r="S6" s="9"/>
    </row>
    <row r="7" customFormat="false" ht="15" hidden="false" customHeight="false" outlineLevel="0" collapsed="false">
      <c r="B7" s="9" t="s">
        <v>960</v>
      </c>
      <c r="C7" s="328" t="n">
        <v>200</v>
      </c>
      <c r="D7" s="9"/>
      <c r="G7" s="9" t="s">
        <v>961</v>
      </c>
      <c r="H7" s="328" t="n">
        <v>25</v>
      </c>
      <c r="I7" s="9"/>
      <c r="L7" s="9" t="s">
        <v>962</v>
      </c>
      <c r="M7" s="328" t="n">
        <v>100</v>
      </c>
      <c r="N7" s="9"/>
      <c r="Q7" s="9" t="s">
        <v>962</v>
      </c>
      <c r="R7" s="328" t="n">
        <v>100</v>
      </c>
      <c r="S7" s="9"/>
    </row>
    <row r="8" customFormat="false" ht="15" hidden="false" customHeight="false" outlineLevel="0" collapsed="false">
      <c r="B8" s="9"/>
      <c r="C8" s="326"/>
      <c r="D8" s="9"/>
      <c r="G8" s="9" t="s">
        <v>963</v>
      </c>
      <c r="H8" s="326" t="n">
        <v>50</v>
      </c>
      <c r="I8" s="9"/>
      <c r="L8" s="9" t="s">
        <v>964</v>
      </c>
      <c r="M8" s="326" t="n">
        <v>60.48</v>
      </c>
      <c r="N8" s="9"/>
      <c r="Q8" s="9" t="s">
        <v>964</v>
      </c>
      <c r="R8" s="326" t="n">
        <v>59.25</v>
      </c>
      <c r="S8" s="9"/>
    </row>
    <row r="9" customFormat="false" ht="15" hidden="false" customHeight="false" outlineLevel="0" collapsed="false">
      <c r="B9" s="9"/>
      <c r="C9" s="328"/>
      <c r="D9" s="9"/>
      <c r="G9" s="9" t="s">
        <v>965</v>
      </c>
      <c r="H9" s="328" t="n">
        <v>310</v>
      </c>
      <c r="I9" s="9"/>
      <c r="L9" s="9" t="s">
        <v>966</v>
      </c>
      <c r="M9" s="328" t="n">
        <v>96.92</v>
      </c>
      <c r="N9" s="9"/>
      <c r="Q9" s="9" t="s">
        <v>966</v>
      </c>
      <c r="R9" s="328" t="n">
        <v>95.69</v>
      </c>
      <c r="S9" s="9"/>
    </row>
    <row r="10" customFormat="false" ht="15" hidden="false" customHeight="false" outlineLevel="0" collapsed="false">
      <c r="B10" s="9"/>
      <c r="C10" s="326"/>
      <c r="D10" s="9"/>
      <c r="G10" s="9" t="s">
        <v>967</v>
      </c>
      <c r="H10" s="326" t="n">
        <v>55</v>
      </c>
      <c r="I10" s="9"/>
      <c r="L10" s="9" t="s">
        <v>968</v>
      </c>
      <c r="M10" s="326" t="n">
        <v>60.48</v>
      </c>
      <c r="N10" s="9"/>
      <c r="Q10" s="9" t="s">
        <v>968</v>
      </c>
      <c r="R10" s="326" t="n">
        <v>59.25</v>
      </c>
      <c r="S10" s="9"/>
    </row>
    <row r="11" customFormat="false" ht="15" hidden="false" customHeight="false" outlineLevel="0" collapsed="false">
      <c r="B11" s="9"/>
      <c r="C11" s="328"/>
      <c r="D11" s="9"/>
      <c r="G11" s="9" t="s">
        <v>969</v>
      </c>
      <c r="H11" s="328" t="n">
        <v>100</v>
      </c>
      <c r="I11" s="9"/>
      <c r="L11" s="9" t="s">
        <v>970</v>
      </c>
      <c r="M11" s="328" t="n">
        <v>100</v>
      </c>
      <c r="N11" s="9"/>
      <c r="Q11" s="9" t="s">
        <v>971</v>
      </c>
      <c r="R11" s="328" t="n">
        <v>20</v>
      </c>
      <c r="S11" s="9"/>
    </row>
    <row r="12" customFormat="false" ht="15" hidden="false" customHeight="false" outlineLevel="0" collapsed="false">
      <c r="B12" s="9"/>
      <c r="C12" s="326"/>
      <c r="D12" s="9"/>
      <c r="G12" s="9"/>
      <c r="H12" s="326"/>
      <c r="I12" s="9"/>
      <c r="L12" s="9" t="s">
        <v>972</v>
      </c>
      <c r="M12" s="326" t="n">
        <v>60</v>
      </c>
      <c r="N12" s="9"/>
      <c r="Q12" s="9" t="s">
        <v>973</v>
      </c>
      <c r="R12" s="326" t="n">
        <v>20</v>
      </c>
      <c r="S12" s="9"/>
    </row>
    <row r="13" customFormat="false" ht="15" hidden="false" customHeight="false" outlineLevel="0" collapsed="false">
      <c r="B13" s="9"/>
      <c r="C13" s="326"/>
      <c r="D13" s="9"/>
      <c r="G13" s="9" t="s">
        <v>964</v>
      </c>
      <c r="H13" s="326" t="n">
        <v>60.48</v>
      </c>
      <c r="I13" s="9"/>
      <c r="L13" s="9" t="s">
        <v>972</v>
      </c>
      <c r="M13" s="326" t="n">
        <v>30</v>
      </c>
      <c r="N13" s="9"/>
      <c r="Q13" s="9" t="s">
        <v>974</v>
      </c>
      <c r="R13" s="328" t="n">
        <v>15</v>
      </c>
      <c r="S13" s="9"/>
    </row>
    <row r="14" customFormat="false" ht="15" hidden="false" customHeight="false" outlineLevel="0" collapsed="false">
      <c r="B14" s="9"/>
      <c r="C14" s="328"/>
      <c r="D14" s="9"/>
      <c r="G14" s="9" t="s">
        <v>966</v>
      </c>
      <c r="H14" s="328" t="n">
        <v>96.92</v>
      </c>
      <c r="I14" s="9"/>
      <c r="L14" s="9" t="s">
        <v>975</v>
      </c>
      <c r="M14" s="328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968</v>
      </c>
      <c r="H15" s="326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423</v>
      </c>
      <c r="C18" s="11" t="n">
        <f aca="false">SUM(C5:C17)</f>
        <v>390</v>
      </c>
      <c r="D18" s="9"/>
      <c r="G18" s="9" t="s">
        <v>423</v>
      </c>
      <c r="H18" s="11" t="n">
        <f aca="false">SUM(H5:H17)</f>
        <v>847.88</v>
      </c>
      <c r="I18" s="9"/>
      <c r="L18" s="9" t="s">
        <v>423</v>
      </c>
      <c r="M18" s="11" t="n">
        <f aca="false">SUM(M5:M17)</f>
        <v>759.08</v>
      </c>
      <c r="N18" s="9"/>
      <c r="Q18" s="9" t="s">
        <v>423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09" t="s">
        <v>191</v>
      </c>
      <c r="C22" s="309"/>
      <c r="D22" s="309"/>
      <c r="G22" s="309" t="s">
        <v>98</v>
      </c>
      <c r="H22" s="309"/>
      <c r="I22" s="309"/>
      <c r="L22" s="309" t="s">
        <v>120</v>
      </c>
      <c r="M22" s="309"/>
      <c r="N22" s="309"/>
      <c r="Q22" s="309" t="s">
        <v>121</v>
      </c>
      <c r="R22" s="309"/>
      <c r="S22" s="309"/>
    </row>
    <row r="23" customFormat="false" ht="15" hidden="false" customHeight="true" outlineLevel="0" collapsed="false">
      <c r="B23" s="309"/>
      <c r="C23" s="309"/>
      <c r="D23" s="309"/>
      <c r="G23" s="309"/>
      <c r="H23" s="309"/>
      <c r="I23" s="309"/>
      <c r="L23" s="309"/>
      <c r="M23" s="309"/>
      <c r="N23" s="309"/>
      <c r="Q23" s="309"/>
      <c r="R23" s="309"/>
      <c r="S23" s="309"/>
    </row>
    <row r="24" customFormat="false" ht="27" hidden="false" customHeight="false" outlineLevel="0" collapsed="false">
      <c r="C24" s="311"/>
      <c r="H24" s="311"/>
      <c r="M24" s="311"/>
      <c r="R24" s="311"/>
    </row>
    <row r="25" customFormat="false" ht="15" hidden="false" customHeight="false" outlineLevel="0" collapsed="false">
      <c r="B25" s="5" t="s">
        <v>953</v>
      </c>
      <c r="C25" s="15" t="s">
        <v>929</v>
      </c>
      <c r="D25" s="15"/>
      <c r="G25" s="5" t="s">
        <v>953</v>
      </c>
      <c r="H25" s="15" t="s">
        <v>929</v>
      </c>
      <c r="I25" s="15" t="s">
        <v>976</v>
      </c>
      <c r="L25" s="5" t="s">
        <v>953</v>
      </c>
      <c r="M25" s="15" t="s">
        <v>929</v>
      </c>
      <c r="N25" s="15"/>
      <c r="P25" s="15" t="s">
        <v>2</v>
      </c>
      <c r="Q25" s="5" t="s">
        <v>953</v>
      </c>
      <c r="R25" s="15" t="s">
        <v>929</v>
      </c>
      <c r="S25" s="15"/>
    </row>
    <row r="26" customFormat="false" ht="15" hidden="false" customHeight="false" outlineLevel="0" collapsed="false">
      <c r="B26" s="9" t="s">
        <v>977</v>
      </c>
      <c r="C26" s="326" t="n">
        <v>100</v>
      </c>
      <c r="D26" s="9"/>
      <c r="G26" s="9" t="s">
        <v>978</v>
      </c>
      <c r="H26" s="326" t="n">
        <v>100</v>
      </c>
      <c r="I26" s="9"/>
      <c r="L26" s="9" t="s">
        <v>979</v>
      </c>
      <c r="M26" s="326" t="n">
        <v>20</v>
      </c>
      <c r="N26" s="9"/>
      <c r="P26" s="9"/>
      <c r="Q26" s="111" t="s">
        <v>980</v>
      </c>
      <c r="R26" s="326" t="n">
        <v>95.53</v>
      </c>
      <c r="S26" s="9"/>
    </row>
    <row r="27" customFormat="false" ht="15" hidden="false" customHeight="false" outlineLevel="0" collapsed="false">
      <c r="B27" s="9"/>
      <c r="C27" s="326"/>
      <c r="D27" s="9"/>
      <c r="G27" s="9" t="s">
        <v>981</v>
      </c>
      <c r="H27" s="326" t="n">
        <v>10</v>
      </c>
      <c r="I27" s="9"/>
      <c r="L27" s="9" t="s">
        <v>982</v>
      </c>
      <c r="M27" s="326" t="n">
        <v>95.61</v>
      </c>
      <c r="N27" s="9"/>
      <c r="P27" s="9"/>
      <c r="Q27" s="9" t="s">
        <v>983</v>
      </c>
      <c r="R27" s="326" t="n">
        <v>59.09</v>
      </c>
      <c r="S27" s="9"/>
    </row>
    <row r="28" customFormat="false" ht="15" hidden="false" customHeight="false" outlineLevel="0" collapsed="false">
      <c r="B28" s="9" t="s">
        <v>984</v>
      </c>
      <c r="C28" s="328" t="n">
        <v>10</v>
      </c>
      <c r="D28" s="9"/>
      <c r="G28" s="9" t="s">
        <v>985</v>
      </c>
      <c r="H28" s="328" t="n">
        <v>40</v>
      </c>
      <c r="I28" s="9"/>
      <c r="L28" s="9" t="s">
        <v>986</v>
      </c>
      <c r="M28" s="328" t="n">
        <v>59.14</v>
      </c>
      <c r="N28" s="9"/>
      <c r="P28" s="9"/>
      <c r="Q28" s="9" t="s">
        <v>987</v>
      </c>
      <c r="R28" s="328" t="n">
        <v>59.09</v>
      </c>
      <c r="S28" s="9"/>
    </row>
    <row r="29" customFormat="false" ht="15" hidden="false" customHeight="false" outlineLevel="0" collapsed="false">
      <c r="B29" s="9" t="s">
        <v>988</v>
      </c>
      <c r="C29" s="326" t="n">
        <v>50</v>
      </c>
      <c r="D29" s="9"/>
      <c r="G29" s="9" t="s">
        <v>989</v>
      </c>
      <c r="H29" s="326" t="n">
        <v>20</v>
      </c>
      <c r="I29" s="9"/>
      <c r="L29" s="9" t="s">
        <v>950</v>
      </c>
      <c r="M29" s="326" t="n">
        <v>59.14</v>
      </c>
      <c r="N29" s="9"/>
      <c r="P29" s="9"/>
      <c r="Q29" s="9" t="s">
        <v>990</v>
      </c>
      <c r="R29" s="326" t="n">
        <v>59.09</v>
      </c>
      <c r="S29" s="9"/>
    </row>
    <row r="30" customFormat="false" ht="15" hidden="false" customHeight="false" outlineLevel="0" collapsed="false">
      <c r="B30" s="9" t="s">
        <v>991</v>
      </c>
      <c r="C30" s="328" t="n">
        <v>20</v>
      </c>
      <c r="D30" s="9"/>
      <c r="G30" s="9" t="s">
        <v>992</v>
      </c>
      <c r="H30" s="328" t="n">
        <v>100</v>
      </c>
      <c r="I30" s="9" t="n">
        <v>1326</v>
      </c>
      <c r="L30" s="9" t="s">
        <v>993</v>
      </c>
      <c r="M30" s="328" t="n">
        <v>59.14</v>
      </c>
      <c r="N30" s="9"/>
      <c r="P30" s="111" t="n">
        <v>45149</v>
      </c>
      <c r="Q30" s="9" t="s">
        <v>994</v>
      </c>
      <c r="R30" s="328" t="n">
        <v>657.15</v>
      </c>
      <c r="S30" s="9"/>
    </row>
    <row r="31" customFormat="false" ht="15" hidden="false" customHeight="false" outlineLevel="0" collapsed="false">
      <c r="B31" s="9" t="s">
        <v>995</v>
      </c>
      <c r="C31" s="326" t="n">
        <v>10</v>
      </c>
      <c r="D31" s="9"/>
      <c r="G31" s="9" t="s">
        <v>996</v>
      </c>
      <c r="H31" s="326" t="n">
        <v>31.25</v>
      </c>
      <c r="I31" s="9"/>
      <c r="L31" s="9" t="s">
        <v>997</v>
      </c>
      <c r="M31" s="326" t="n">
        <v>100</v>
      </c>
      <c r="N31" s="9"/>
      <c r="P31" s="111" t="n">
        <v>45146</v>
      </c>
      <c r="Q31" s="9" t="s">
        <v>998</v>
      </c>
      <c r="R31" s="326" t="n">
        <v>350</v>
      </c>
      <c r="S31" s="9"/>
    </row>
    <row r="32" customFormat="false" ht="15" hidden="false" customHeight="false" outlineLevel="0" collapsed="false">
      <c r="B32" s="9" t="s">
        <v>999</v>
      </c>
      <c r="C32" s="328" t="n">
        <v>7</v>
      </c>
      <c r="D32" s="9"/>
      <c r="G32" s="111" t="s">
        <v>1000</v>
      </c>
      <c r="H32" s="328" t="n">
        <v>100</v>
      </c>
      <c r="I32" s="9"/>
      <c r="L32" s="9" t="s">
        <v>1001</v>
      </c>
      <c r="M32" s="328" t="n">
        <v>50</v>
      </c>
      <c r="N32" s="9"/>
      <c r="P32" s="111" t="n">
        <v>45149</v>
      </c>
      <c r="Q32" s="9" t="s">
        <v>1002</v>
      </c>
      <c r="R32" s="328" t="n">
        <v>3150.79</v>
      </c>
      <c r="S32" s="9"/>
    </row>
    <row r="33" customFormat="false" ht="15" hidden="false" customHeight="false" outlineLevel="0" collapsed="false">
      <c r="B33" s="9" t="s">
        <v>1003</v>
      </c>
      <c r="C33" s="326" t="n">
        <v>58.92</v>
      </c>
      <c r="D33" s="9"/>
      <c r="G33" s="9" t="s">
        <v>981</v>
      </c>
      <c r="H33" s="326" t="n">
        <v>10</v>
      </c>
      <c r="I33" s="9"/>
      <c r="L33" s="9" t="s">
        <v>992</v>
      </c>
      <c r="M33" s="326" t="n">
        <v>100</v>
      </c>
      <c r="N33" s="9"/>
      <c r="P33" s="111" t="n">
        <v>45155</v>
      </c>
      <c r="Q33" s="9" t="s">
        <v>1004</v>
      </c>
      <c r="R33" s="326" t="n">
        <v>160</v>
      </c>
      <c r="S33" s="9"/>
    </row>
    <row r="34" customFormat="false" ht="15" hidden="false" customHeight="false" outlineLevel="0" collapsed="false">
      <c r="B34" s="9" t="s">
        <v>1005</v>
      </c>
      <c r="C34" s="326" t="n">
        <v>58.92</v>
      </c>
      <c r="D34" s="9"/>
      <c r="G34" s="9" t="s">
        <v>1006</v>
      </c>
      <c r="H34" s="326" t="n">
        <v>50</v>
      </c>
      <c r="I34" s="9"/>
      <c r="L34" s="9" t="s">
        <v>1007</v>
      </c>
      <c r="M34" s="326" t="n">
        <v>17</v>
      </c>
      <c r="N34" s="9"/>
      <c r="P34" s="111" t="n">
        <v>45155</v>
      </c>
      <c r="Q34" s="9" t="s">
        <v>1008</v>
      </c>
      <c r="R34" s="326" t="n">
        <v>73.6</v>
      </c>
      <c r="S34" s="9"/>
    </row>
    <row r="35" customFormat="false" ht="15" hidden="false" customHeight="false" outlineLevel="0" collapsed="false">
      <c r="B35" s="9" t="s">
        <v>1009</v>
      </c>
      <c r="C35" s="328" t="n">
        <v>40.21</v>
      </c>
      <c r="D35" s="9"/>
      <c r="G35" s="9" t="s">
        <v>1010</v>
      </c>
      <c r="H35" s="328" t="n">
        <v>8.95</v>
      </c>
      <c r="I35" s="9"/>
      <c r="L35" s="9" t="s">
        <v>1011</v>
      </c>
      <c r="M35" s="328" t="n">
        <v>5</v>
      </c>
      <c r="N35" s="9"/>
      <c r="P35" s="111" t="n">
        <v>45156</v>
      </c>
      <c r="Q35" s="9" t="s">
        <v>1012</v>
      </c>
      <c r="R35" s="328" t="n">
        <v>217</v>
      </c>
      <c r="S35" s="9"/>
    </row>
    <row r="36" customFormat="false" ht="15" hidden="false" customHeight="false" outlineLevel="0" collapsed="false">
      <c r="B36" s="9" t="s">
        <v>1013</v>
      </c>
      <c r="C36" s="11" t="n">
        <v>95.36</v>
      </c>
      <c r="D36" s="9"/>
      <c r="G36" s="9" t="s">
        <v>1014</v>
      </c>
      <c r="H36" s="328" t="n">
        <v>15</v>
      </c>
      <c r="I36" s="9"/>
      <c r="L36" s="9" t="s">
        <v>1015</v>
      </c>
      <c r="M36" s="328" t="n">
        <v>52.59</v>
      </c>
      <c r="N36" s="9"/>
      <c r="P36" s="111" t="n">
        <v>45167</v>
      </c>
      <c r="Q36" s="9" t="s">
        <v>1016</v>
      </c>
      <c r="R36" s="328" t="n">
        <v>150</v>
      </c>
      <c r="S36" s="9"/>
    </row>
    <row r="37" customFormat="false" ht="15" hidden="false" customHeight="false" outlineLevel="0" collapsed="false">
      <c r="B37" s="9" t="s">
        <v>995</v>
      </c>
      <c r="C37" s="11" t="n">
        <v>10</v>
      </c>
      <c r="D37" s="9"/>
      <c r="G37" s="9" t="s">
        <v>1017</v>
      </c>
      <c r="H37" s="11" t="n">
        <v>95.57</v>
      </c>
      <c r="I37" s="9"/>
      <c r="L37" s="9"/>
      <c r="M37" s="328"/>
      <c r="N37" s="9"/>
      <c r="P37" s="111" t="n">
        <v>45167</v>
      </c>
      <c r="Q37" s="9" t="s">
        <v>1018</v>
      </c>
      <c r="R37" s="328" t="n">
        <v>100</v>
      </c>
      <c r="S37" s="9"/>
    </row>
    <row r="38" customFormat="false" ht="15" hidden="false" customHeight="false" outlineLevel="0" collapsed="false">
      <c r="B38" s="9" t="s">
        <v>1019</v>
      </c>
      <c r="C38" s="328" t="n">
        <v>60</v>
      </c>
      <c r="D38" s="9"/>
      <c r="G38" s="9" t="s">
        <v>1020</v>
      </c>
      <c r="H38" s="328" t="n">
        <v>59.13</v>
      </c>
      <c r="I38" s="9"/>
      <c r="L38" s="9"/>
      <c r="M38" s="328"/>
      <c r="N38" s="9"/>
      <c r="P38" s="111" t="n">
        <v>45169</v>
      </c>
      <c r="Q38" s="9" t="s">
        <v>1021</v>
      </c>
      <c r="R38" s="328" t="n">
        <v>821.55</v>
      </c>
      <c r="S38" s="9"/>
    </row>
    <row r="39" customFormat="false" ht="15" hidden="false" customHeight="false" outlineLevel="0" collapsed="false">
      <c r="B39" s="9" t="s">
        <v>1022</v>
      </c>
      <c r="C39" s="11" t="n">
        <v>10</v>
      </c>
      <c r="D39" s="9"/>
      <c r="G39" s="9" t="s">
        <v>1005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1023</v>
      </c>
      <c r="R39" s="11" t="n">
        <v>53</v>
      </c>
      <c r="S39" s="9"/>
    </row>
    <row r="40" customFormat="false" ht="15" hidden="false" customHeight="false" outlineLevel="0" collapsed="false">
      <c r="B40" s="9" t="s">
        <v>1024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1025</v>
      </c>
      <c r="R40" s="11" t="n">
        <v>90</v>
      </c>
      <c r="S40" s="9"/>
    </row>
    <row r="41" customFormat="false" ht="15" hidden="false" customHeight="false" outlineLevel="0" collapsed="false">
      <c r="B41" s="9" t="s">
        <v>1026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1027</v>
      </c>
      <c r="R41" s="11" t="n">
        <v>30.24</v>
      </c>
      <c r="S41" s="9"/>
    </row>
    <row r="42" customFormat="false" ht="15" hidden="false" customHeight="false" outlineLevel="0" collapsed="false">
      <c r="B42" s="9" t="s">
        <v>423</v>
      </c>
      <c r="C42" s="11" t="n">
        <f aca="false">SUM(C26:C41)</f>
        <v>804.41</v>
      </c>
      <c r="D42" s="9"/>
      <c r="G42" s="9" t="s">
        <v>423</v>
      </c>
      <c r="H42" s="11" t="n">
        <f aca="false">SUM(H26:H41)</f>
        <v>699.03</v>
      </c>
      <c r="I42" s="9"/>
      <c r="L42" s="9" t="s">
        <v>423</v>
      </c>
      <c r="M42" s="11" t="n">
        <f aca="false">SUM(M26:M41)</f>
        <v>617.62</v>
      </c>
      <c r="N42" s="9"/>
      <c r="P42" s="9"/>
      <c r="Q42" s="9" t="s">
        <v>423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09" t="s">
        <v>141</v>
      </c>
      <c r="C45" s="309"/>
      <c r="D45" s="309"/>
      <c r="G45" s="309" t="s">
        <v>244</v>
      </c>
      <c r="H45" s="309"/>
      <c r="I45" s="309"/>
      <c r="L45" s="309" t="s">
        <v>146</v>
      </c>
      <c r="M45" s="309"/>
      <c r="N45" s="309"/>
      <c r="Q45" s="309" t="s">
        <v>276</v>
      </c>
      <c r="R45" s="309"/>
      <c r="S45" s="309"/>
    </row>
    <row r="46" customFormat="false" ht="15" hidden="false" customHeight="false" outlineLevel="0" collapsed="false">
      <c r="B46" s="309"/>
      <c r="C46" s="309"/>
      <c r="D46" s="309"/>
      <c r="G46" s="309"/>
      <c r="H46" s="309"/>
      <c r="I46" s="309"/>
      <c r="L46" s="309"/>
      <c r="M46" s="309"/>
      <c r="N46" s="309"/>
      <c r="Q46" s="309"/>
      <c r="R46" s="309"/>
      <c r="S46" s="309"/>
    </row>
    <row r="47" customFormat="false" ht="27" hidden="false" customHeight="false" outlineLevel="0" collapsed="false">
      <c r="C47" s="330"/>
      <c r="H47" s="311"/>
      <c r="M47" s="311"/>
      <c r="R47" s="311"/>
    </row>
    <row r="48" customFormat="false" ht="15" hidden="false" customHeight="false" outlineLevel="0" collapsed="false">
      <c r="A48" s="15" t="s">
        <v>2</v>
      </c>
      <c r="B48" s="5" t="s">
        <v>953</v>
      </c>
      <c r="C48" s="15" t="s">
        <v>929</v>
      </c>
      <c r="D48" s="15"/>
      <c r="F48" s="15" t="s">
        <v>2</v>
      </c>
      <c r="G48" s="5" t="s">
        <v>953</v>
      </c>
      <c r="H48" s="15" t="s">
        <v>929</v>
      </c>
      <c r="I48" s="15"/>
      <c r="K48" s="15" t="s">
        <v>2</v>
      </c>
      <c r="L48" s="5" t="s">
        <v>953</v>
      </c>
      <c r="M48" s="15" t="s">
        <v>929</v>
      </c>
      <c r="N48" s="15"/>
      <c r="P48" s="15" t="s">
        <v>2</v>
      </c>
      <c r="Q48" s="5" t="s">
        <v>953</v>
      </c>
      <c r="R48" s="15" t="s">
        <v>929</v>
      </c>
      <c r="S48" s="15"/>
    </row>
    <row r="49" customFormat="false" ht="15" hidden="false" customHeight="false" outlineLevel="0" collapsed="false">
      <c r="A49" s="111" t="n">
        <v>45139</v>
      </c>
      <c r="B49" s="9" t="s">
        <v>1028</v>
      </c>
      <c r="C49" s="326" t="n">
        <v>20</v>
      </c>
      <c r="D49" s="9"/>
      <c r="F49" s="111" t="n">
        <v>45201</v>
      </c>
      <c r="G49" s="9" t="s">
        <v>1029</v>
      </c>
      <c r="H49" s="326" t="n">
        <v>189</v>
      </c>
      <c r="I49" s="9"/>
      <c r="K49" s="111" t="n">
        <v>45232</v>
      </c>
      <c r="L49" s="9" t="s">
        <v>1030</v>
      </c>
      <c r="M49" s="326" t="n">
        <v>60</v>
      </c>
      <c r="N49" s="9"/>
      <c r="P49" s="111" t="n">
        <v>45264</v>
      </c>
      <c r="Q49" s="9" t="s">
        <v>1031</v>
      </c>
      <c r="R49" s="326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1032</v>
      </c>
      <c r="C50" s="326" t="n">
        <v>95.54</v>
      </c>
      <c r="D50" s="9"/>
      <c r="F50" s="111" t="n">
        <v>45203</v>
      </c>
      <c r="G50" s="9" t="s">
        <v>1033</v>
      </c>
      <c r="H50" s="326" t="n">
        <v>118</v>
      </c>
      <c r="I50" s="9"/>
      <c r="K50" s="111" t="n">
        <v>45236</v>
      </c>
      <c r="L50" s="9" t="s">
        <v>1034</v>
      </c>
      <c r="M50" s="328" t="n">
        <v>50</v>
      </c>
      <c r="N50" s="9"/>
      <c r="P50" s="111" t="n">
        <v>45266</v>
      </c>
      <c r="Q50" s="9" t="s">
        <v>1035</v>
      </c>
      <c r="R50" s="326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28" t="n">
        <v>59.1</v>
      </c>
      <c r="D51" s="9"/>
      <c r="F51" s="111" t="n">
        <v>45175</v>
      </c>
      <c r="G51" s="9" t="s">
        <v>1035</v>
      </c>
      <c r="H51" s="326" t="n">
        <v>95.54</v>
      </c>
      <c r="I51" s="9"/>
      <c r="K51" s="111" t="n">
        <v>45236</v>
      </c>
      <c r="L51" s="9" t="s">
        <v>1036</v>
      </c>
      <c r="M51" s="326" t="n">
        <v>150</v>
      </c>
      <c r="N51" s="9"/>
      <c r="P51" s="111" t="n">
        <v>45266</v>
      </c>
      <c r="Q51" s="9" t="s">
        <v>1037</v>
      </c>
      <c r="R51" s="328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941</v>
      </c>
      <c r="C52" s="326" t="n">
        <v>59.1</v>
      </c>
      <c r="D52" s="9"/>
      <c r="F52" s="111" t="n">
        <v>45175</v>
      </c>
      <c r="G52" s="9" t="s">
        <v>1037</v>
      </c>
      <c r="H52" s="328" t="n">
        <v>59.1</v>
      </c>
      <c r="I52" s="9"/>
      <c r="K52" s="111" t="n">
        <v>45236</v>
      </c>
      <c r="L52" s="9" t="s">
        <v>1038</v>
      </c>
      <c r="M52" s="328" t="n">
        <v>20</v>
      </c>
      <c r="N52" s="9"/>
      <c r="P52" s="111" t="n">
        <v>45266</v>
      </c>
      <c r="Q52" s="9" t="s">
        <v>1039</v>
      </c>
      <c r="R52" s="326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1040</v>
      </c>
      <c r="C53" s="328" t="n">
        <v>59.1</v>
      </c>
      <c r="D53" s="9"/>
      <c r="F53" s="111" t="n">
        <v>45175</v>
      </c>
      <c r="G53" s="9" t="s">
        <v>1039</v>
      </c>
      <c r="H53" s="326" t="n">
        <v>59.1</v>
      </c>
      <c r="I53" s="9"/>
      <c r="K53" s="111" t="n">
        <v>45237</v>
      </c>
      <c r="L53" s="9" t="s">
        <v>971</v>
      </c>
      <c r="M53" s="328" t="n">
        <v>90</v>
      </c>
      <c r="N53" s="9"/>
      <c r="P53" s="111" t="n">
        <v>45266</v>
      </c>
      <c r="Q53" s="9" t="s">
        <v>1041</v>
      </c>
      <c r="R53" s="328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1042</v>
      </c>
      <c r="C54" s="326" t="n">
        <v>200</v>
      </c>
      <c r="D54" s="9"/>
      <c r="F54" s="111" t="n">
        <v>45175</v>
      </c>
      <c r="G54" s="9" t="s">
        <v>1043</v>
      </c>
      <c r="H54" s="328" t="n">
        <v>59.1</v>
      </c>
      <c r="I54" s="9"/>
      <c r="K54" s="111" t="n">
        <v>45238</v>
      </c>
      <c r="L54" s="9" t="s">
        <v>1035</v>
      </c>
      <c r="M54" s="326" t="n">
        <v>95.54</v>
      </c>
      <c r="N54" s="9"/>
      <c r="P54" s="111" t="n">
        <v>45268</v>
      </c>
      <c r="Q54" s="9" t="s">
        <v>1044</v>
      </c>
      <c r="R54" s="326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1045</v>
      </c>
      <c r="C55" s="328" t="n">
        <v>4395.94</v>
      </c>
      <c r="D55" s="9"/>
      <c r="F55" s="111" t="n">
        <v>45212</v>
      </c>
      <c r="G55" s="9" t="s">
        <v>1046</v>
      </c>
      <c r="H55" s="328" t="n">
        <v>270</v>
      </c>
      <c r="I55" s="9"/>
      <c r="K55" s="111" t="n">
        <v>45238</v>
      </c>
      <c r="L55" s="9" t="s">
        <v>1037</v>
      </c>
      <c r="M55" s="328" t="n">
        <v>59.1</v>
      </c>
      <c r="N55" s="9"/>
      <c r="P55" s="111" t="n">
        <v>45272</v>
      </c>
      <c r="Q55" s="9" t="s">
        <v>1044</v>
      </c>
      <c r="R55" s="328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1047</v>
      </c>
      <c r="C56" s="326" t="n">
        <v>217</v>
      </c>
      <c r="D56" s="9"/>
      <c r="F56" s="111" t="n">
        <v>45217</v>
      </c>
      <c r="G56" s="9" t="s">
        <v>1048</v>
      </c>
      <c r="H56" s="94" t="n">
        <v>166.83</v>
      </c>
      <c r="I56" s="9"/>
      <c r="K56" s="111" t="n">
        <v>45238</v>
      </c>
      <c r="L56" s="9" t="s">
        <v>1039</v>
      </c>
      <c r="M56" s="326" t="n">
        <v>59.1</v>
      </c>
      <c r="N56" s="9"/>
      <c r="P56" s="111" t="n">
        <v>45275</v>
      </c>
      <c r="Q56" s="9" t="s">
        <v>1044</v>
      </c>
      <c r="R56" s="326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1049</v>
      </c>
      <c r="C57" s="326" t="n">
        <v>25</v>
      </c>
      <c r="D57" s="9"/>
      <c r="F57" s="111" t="n">
        <v>45218</v>
      </c>
      <c r="G57" s="9" t="s">
        <v>1050</v>
      </c>
      <c r="H57" s="326" t="n">
        <v>30</v>
      </c>
      <c r="I57" s="9"/>
      <c r="K57" s="111" t="n">
        <v>45238</v>
      </c>
      <c r="L57" s="9" t="s">
        <v>1043</v>
      </c>
      <c r="M57" s="328" t="n">
        <v>59.1</v>
      </c>
      <c r="N57" s="9"/>
      <c r="P57" s="111" t="n">
        <v>45278</v>
      </c>
      <c r="Q57" s="9" t="s">
        <v>1051</v>
      </c>
      <c r="R57" s="328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1052</v>
      </c>
      <c r="C58" s="328" t="n">
        <v>20</v>
      </c>
      <c r="D58" s="9"/>
      <c r="F58" s="111" t="n">
        <v>45218</v>
      </c>
      <c r="G58" s="9" t="s">
        <v>1053</v>
      </c>
      <c r="H58" s="328" t="n">
        <v>50</v>
      </c>
      <c r="I58" s="9"/>
      <c r="K58" s="111" t="n">
        <v>45238</v>
      </c>
      <c r="L58" s="9" t="s">
        <v>1054</v>
      </c>
      <c r="M58" s="328" t="n">
        <v>270</v>
      </c>
      <c r="N58" s="9"/>
      <c r="P58" s="111"/>
      <c r="Q58" s="9"/>
      <c r="R58" s="328"/>
      <c r="S58" s="9"/>
    </row>
    <row r="59" customFormat="false" ht="15" hidden="false" customHeight="false" outlineLevel="0" collapsed="false">
      <c r="A59" s="111" t="n">
        <v>45198</v>
      </c>
      <c r="B59" s="9" t="s">
        <v>1055</v>
      </c>
      <c r="C59" s="11" t="n">
        <v>200</v>
      </c>
      <c r="D59" s="9"/>
      <c r="F59" s="111" t="n">
        <v>45223</v>
      </c>
      <c r="G59" s="9" t="s">
        <v>1056</v>
      </c>
      <c r="H59" s="326" t="n">
        <v>18</v>
      </c>
      <c r="I59" s="9"/>
      <c r="K59" s="111" t="n">
        <v>45238</v>
      </c>
      <c r="L59" s="9" t="s">
        <v>1057</v>
      </c>
      <c r="M59" s="11" t="n">
        <v>109.5</v>
      </c>
      <c r="N59" s="9"/>
      <c r="P59" s="111"/>
      <c r="Q59" s="9"/>
      <c r="R59" s="11"/>
      <c r="S59" s="9"/>
    </row>
    <row r="60" customFormat="false" ht="15" hidden="false" customHeight="false" outlineLevel="0" collapsed="false">
      <c r="A60" s="111" t="n">
        <v>45198</v>
      </c>
      <c r="B60" s="9" t="s">
        <v>1058</v>
      </c>
      <c r="C60" s="11" t="n">
        <v>189</v>
      </c>
      <c r="D60" s="9"/>
      <c r="F60" s="111" t="n">
        <v>45223</v>
      </c>
      <c r="G60" s="9" t="s">
        <v>1059</v>
      </c>
      <c r="H60" s="326" t="n">
        <v>100</v>
      </c>
      <c r="I60" s="9"/>
      <c r="K60" s="111" t="n">
        <v>45240</v>
      </c>
      <c r="L60" s="9" t="s">
        <v>1060</v>
      </c>
      <c r="M60" s="11" t="n">
        <v>500</v>
      </c>
      <c r="N60" s="9"/>
      <c r="P60" s="111"/>
      <c r="Q60" s="9"/>
      <c r="R60" s="11"/>
      <c r="S60" s="9"/>
    </row>
    <row r="61" customFormat="false" ht="15" hidden="false" customHeight="false" outlineLevel="0" collapsed="false">
      <c r="A61" s="111" t="n">
        <v>45198</v>
      </c>
      <c r="B61" s="9" t="s">
        <v>1061</v>
      </c>
      <c r="C61" s="11" t="n">
        <v>133.6</v>
      </c>
      <c r="D61" s="9"/>
      <c r="F61" s="111" t="n">
        <v>45223</v>
      </c>
      <c r="G61" s="9" t="s">
        <v>1062</v>
      </c>
      <c r="H61" s="328" t="n">
        <v>140</v>
      </c>
      <c r="I61" s="9"/>
      <c r="K61" s="111" t="n">
        <v>45245</v>
      </c>
      <c r="L61" s="9" t="s">
        <v>1063</v>
      </c>
      <c r="M61" s="11" t="n">
        <v>50</v>
      </c>
      <c r="N61" s="9"/>
      <c r="P61" s="111"/>
      <c r="Q61" s="9"/>
      <c r="R61" s="11"/>
      <c r="S61" s="9"/>
    </row>
    <row r="62" customFormat="false" ht="15" hidden="false" customHeight="false" outlineLevel="0" collapsed="false">
      <c r="A62" s="111" t="n">
        <v>45199</v>
      </c>
      <c r="B62" s="9" t="s">
        <v>1064</v>
      </c>
      <c r="C62" s="11" t="n">
        <v>100</v>
      </c>
      <c r="D62" s="9"/>
      <c r="F62" s="111" t="n">
        <v>45223</v>
      </c>
      <c r="G62" s="9" t="s">
        <v>1065</v>
      </c>
      <c r="H62" s="11" t="n">
        <v>220</v>
      </c>
      <c r="I62" s="9"/>
      <c r="K62" s="111" t="n">
        <v>45245</v>
      </c>
      <c r="L62" s="9" t="s">
        <v>1066</v>
      </c>
      <c r="M62" s="11" t="n">
        <v>250</v>
      </c>
      <c r="N62" s="9"/>
      <c r="P62" s="111"/>
      <c r="Q62" s="9"/>
      <c r="R62" s="11"/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1067</v>
      </c>
      <c r="H63" s="11" t="n">
        <v>20</v>
      </c>
      <c r="I63" s="9"/>
      <c r="K63" s="111" t="n">
        <v>45245</v>
      </c>
      <c r="L63" s="9" t="s">
        <v>1068</v>
      </c>
      <c r="M63" s="11" t="n">
        <v>200</v>
      </c>
      <c r="N63" s="9"/>
      <c r="P63" s="111"/>
      <c r="Q63" s="9"/>
      <c r="R63" s="11"/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1069</v>
      </c>
      <c r="H64" s="11" t="n">
        <v>20</v>
      </c>
      <c r="I64" s="9"/>
      <c r="K64" s="111" t="n">
        <v>45252</v>
      </c>
      <c r="L64" s="9" t="s">
        <v>1070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1071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423</v>
      </c>
      <c r="C66" s="11" t="n">
        <f aca="false">SUM(C49:C65)</f>
        <v>5773.38</v>
      </c>
      <c r="D66" s="9"/>
      <c r="F66" s="111" t="n">
        <v>45224</v>
      </c>
      <c r="G66" s="9" t="s">
        <v>1072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1073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1074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1075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1076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423</v>
      </c>
      <c r="M73" s="11" t="n">
        <f aca="false">SUM(M49:M72)</f>
        <v>2052.34</v>
      </c>
      <c r="N73" s="9"/>
      <c r="P73" s="9"/>
      <c r="Q73" s="9" t="s">
        <v>423</v>
      </c>
      <c r="R73" s="11" t="n">
        <f aca="false">SUM(R49:R72)</f>
        <v>3212.46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423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M63" activeCellId="0" sqref="M6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09"/>
      <c r="D1" s="309"/>
      <c r="E1" s="310"/>
    </row>
    <row r="2" customFormat="false" ht="27" hidden="false" customHeight="false" outlineLevel="0" collapsed="false">
      <c r="C2" s="309"/>
      <c r="D2" s="309"/>
      <c r="E2" s="310"/>
    </row>
    <row r="3" customFormat="false" ht="27" hidden="false" customHeight="false" outlineLevel="0" collapsed="false">
      <c r="C3" s="311" t="s">
        <v>0</v>
      </c>
      <c r="D3" s="310"/>
      <c r="E3" s="310"/>
      <c r="J3" s="311" t="s">
        <v>1</v>
      </c>
      <c r="K3" s="310"/>
      <c r="L3" s="310"/>
    </row>
    <row r="4" customFormat="false" ht="15" hidden="false" customHeight="false" outlineLevel="0" collapsed="false">
      <c r="B4" s="5" t="s">
        <v>475</v>
      </c>
      <c r="C4" s="15" t="s">
        <v>868</v>
      </c>
      <c r="D4" s="15" t="s">
        <v>870</v>
      </c>
      <c r="E4" s="15" t="s">
        <v>871</v>
      </c>
      <c r="F4" s="15"/>
      <c r="I4" s="5" t="s">
        <v>475</v>
      </c>
      <c r="J4" s="15" t="s">
        <v>868</v>
      </c>
      <c r="K4" s="15" t="s">
        <v>870</v>
      </c>
      <c r="L4" s="15" t="s">
        <v>871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886</v>
      </c>
      <c r="C6" s="9"/>
      <c r="D6" s="11"/>
      <c r="E6" s="11" t="n">
        <f aca="false">C6*D6</f>
        <v>0</v>
      </c>
      <c r="F6" s="9"/>
      <c r="I6" s="9" t="s">
        <v>886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322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322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877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877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59" t="s">
        <v>423</v>
      </c>
      <c r="C14" s="159"/>
      <c r="D14" s="159"/>
      <c r="E14" s="26" t="n">
        <f aca="false">SUM(E5:E13)</f>
        <v>300</v>
      </c>
      <c r="F14" s="9"/>
      <c r="I14" s="159" t="s">
        <v>423</v>
      </c>
      <c r="J14" s="159"/>
      <c r="K14" s="159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11" t="s">
        <v>66</v>
      </c>
      <c r="D20" s="310"/>
      <c r="E20" s="310"/>
      <c r="J20" s="311" t="s">
        <v>67</v>
      </c>
      <c r="K20" s="310"/>
      <c r="L20" s="310"/>
    </row>
    <row r="21" customFormat="false" ht="15" hidden="false" customHeight="true" outlineLevel="0" collapsed="false">
      <c r="B21" s="5" t="s">
        <v>475</v>
      </c>
      <c r="C21" s="15" t="s">
        <v>868</v>
      </c>
      <c r="D21" s="15" t="s">
        <v>870</v>
      </c>
      <c r="E21" s="15" t="s">
        <v>871</v>
      </c>
      <c r="F21" s="15"/>
      <c r="I21" s="5" t="s">
        <v>475</v>
      </c>
      <c r="J21" s="15" t="s">
        <v>868</v>
      </c>
      <c r="K21" s="15" t="s">
        <v>870</v>
      </c>
      <c r="L21" s="15" t="s">
        <v>871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886</v>
      </c>
      <c r="C23" s="9"/>
      <c r="D23" s="11"/>
      <c r="E23" s="11" t="n">
        <f aca="false">C23*D23</f>
        <v>0</v>
      </c>
      <c r="F23" s="9"/>
      <c r="I23" s="9" t="s">
        <v>886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322</v>
      </c>
      <c r="C24" s="9" t="n">
        <v>1</v>
      </c>
      <c r="D24" s="11"/>
      <c r="E24" s="11" t="n">
        <v>10</v>
      </c>
      <c r="F24" s="9"/>
      <c r="I24" s="9" t="s">
        <v>322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877</v>
      </c>
      <c r="C28" s="9" t="n">
        <v>1</v>
      </c>
      <c r="D28" s="11"/>
      <c r="E28" s="11" t="n">
        <v>10</v>
      </c>
      <c r="F28" s="9"/>
      <c r="I28" s="9" t="s">
        <v>877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59" t="s">
        <v>423</v>
      </c>
      <c r="C31" s="159"/>
      <c r="D31" s="159"/>
      <c r="E31" s="26" t="n">
        <f aca="false">SUM(E22:E30)</f>
        <v>60</v>
      </c>
      <c r="F31" s="9"/>
      <c r="I31" s="159" t="s">
        <v>423</v>
      </c>
      <c r="J31" s="159"/>
      <c r="K31" s="159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11" t="s">
        <v>191</v>
      </c>
      <c r="D37" s="310"/>
      <c r="E37" s="310"/>
      <c r="J37" s="311" t="s">
        <v>98</v>
      </c>
      <c r="K37" s="310"/>
      <c r="L37" s="310"/>
    </row>
    <row r="38" customFormat="false" ht="15" hidden="false" customHeight="false" outlineLevel="0" collapsed="false">
      <c r="B38" s="5" t="s">
        <v>475</v>
      </c>
      <c r="C38" s="15" t="s">
        <v>868</v>
      </c>
      <c r="D38" s="15" t="s">
        <v>870</v>
      </c>
      <c r="E38" s="15" t="s">
        <v>871</v>
      </c>
      <c r="F38" s="15"/>
      <c r="I38" s="5" t="s">
        <v>475</v>
      </c>
      <c r="J38" s="15" t="s">
        <v>868</v>
      </c>
      <c r="K38" s="15" t="s">
        <v>870</v>
      </c>
      <c r="L38" s="15" t="s">
        <v>871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886</v>
      </c>
      <c r="C40" s="9"/>
      <c r="D40" s="11"/>
      <c r="E40" s="11" t="n">
        <f aca="false">C40*D40</f>
        <v>0</v>
      </c>
      <c r="F40" s="9"/>
      <c r="I40" s="9" t="s">
        <v>886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322</v>
      </c>
      <c r="C41" s="9" t="n">
        <v>1</v>
      </c>
      <c r="D41" s="11"/>
      <c r="E41" s="11" t="n">
        <v>15</v>
      </c>
      <c r="F41" s="9"/>
      <c r="I41" s="9" t="s">
        <v>322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877</v>
      </c>
      <c r="C45" s="9" t="n">
        <v>1</v>
      </c>
      <c r="D45" s="11"/>
      <c r="E45" s="11" t="n">
        <v>15</v>
      </c>
      <c r="F45" s="9"/>
      <c r="I45" s="9" t="s">
        <v>877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1077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59" t="s">
        <v>423</v>
      </c>
      <c r="C48" s="159"/>
      <c r="D48" s="159"/>
      <c r="E48" s="26" t="n">
        <f aca="false">SUM(E39:E47)</f>
        <v>165</v>
      </c>
      <c r="F48" s="9"/>
      <c r="I48" s="159" t="s">
        <v>423</v>
      </c>
      <c r="J48" s="159"/>
      <c r="K48" s="159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11" t="s">
        <v>120</v>
      </c>
      <c r="D54" s="310"/>
      <c r="E54" s="310"/>
      <c r="J54" s="311" t="s">
        <v>121</v>
      </c>
      <c r="K54" s="310"/>
      <c r="L54" s="310"/>
    </row>
    <row r="55" customFormat="false" ht="15" hidden="false" customHeight="false" outlineLevel="0" collapsed="false">
      <c r="B55" s="5" t="s">
        <v>475</v>
      </c>
      <c r="C55" s="15" t="s">
        <v>868</v>
      </c>
      <c r="D55" s="15" t="s">
        <v>870</v>
      </c>
      <c r="E55" s="15" t="s">
        <v>871</v>
      </c>
      <c r="F55" s="15"/>
      <c r="I55" s="5" t="s">
        <v>475</v>
      </c>
      <c r="J55" s="15" t="s">
        <v>868</v>
      </c>
      <c r="K55" s="15" t="s">
        <v>870</v>
      </c>
      <c r="L55" s="15" t="s">
        <v>871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886</v>
      </c>
      <c r="C57" s="9"/>
      <c r="D57" s="11"/>
      <c r="E57" s="11" t="n">
        <f aca="false">C57*D57</f>
        <v>0</v>
      </c>
      <c r="F57" s="9"/>
      <c r="I57" s="9" t="s">
        <v>886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322</v>
      </c>
      <c r="C58" s="9" t="n">
        <v>1</v>
      </c>
      <c r="D58" s="11"/>
      <c r="E58" s="11" t="n">
        <v>30</v>
      </c>
      <c r="F58" s="9"/>
      <c r="I58" s="9" t="s">
        <v>322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877</v>
      </c>
      <c r="C62" s="9" t="n">
        <v>1</v>
      </c>
      <c r="D62" s="11"/>
      <c r="E62" s="11" t="n">
        <v>30</v>
      </c>
      <c r="F62" s="9"/>
      <c r="I62" s="9" t="s">
        <v>877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1078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59" t="s">
        <v>423</v>
      </c>
      <c r="C65" s="159"/>
      <c r="D65" s="159"/>
      <c r="E65" s="26" t="n">
        <f aca="false">SUM(E56:E64)</f>
        <v>300</v>
      </c>
      <c r="F65" s="9"/>
      <c r="I65" s="159" t="s">
        <v>423</v>
      </c>
      <c r="J65" s="159"/>
      <c r="K65" s="159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11" t="s">
        <v>141</v>
      </c>
      <c r="D72" s="310"/>
      <c r="E72" s="310"/>
      <c r="J72" s="311" t="s">
        <v>244</v>
      </c>
      <c r="K72" s="310"/>
      <c r="L72" s="310"/>
    </row>
    <row r="73" customFormat="false" ht="15" hidden="false" customHeight="false" outlineLevel="0" collapsed="false">
      <c r="B73" s="5" t="s">
        <v>475</v>
      </c>
      <c r="C73" s="15" t="s">
        <v>868</v>
      </c>
      <c r="D73" s="15" t="s">
        <v>870</v>
      </c>
      <c r="E73" s="15" t="s">
        <v>871</v>
      </c>
      <c r="F73" s="15"/>
      <c r="I73" s="5" t="s">
        <v>475</v>
      </c>
      <c r="J73" s="15" t="s">
        <v>868</v>
      </c>
      <c r="K73" s="15" t="s">
        <v>870</v>
      </c>
      <c r="L73" s="15" t="s">
        <v>871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886</v>
      </c>
      <c r="C75" s="9"/>
      <c r="D75" s="11"/>
      <c r="E75" s="11" t="n">
        <f aca="false">C75*D75</f>
        <v>0</v>
      </c>
      <c r="F75" s="9"/>
      <c r="I75" s="9" t="s">
        <v>886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322</v>
      </c>
      <c r="C76" s="9" t="n">
        <v>1</v>
      </c>
      <c r="D76" s="11"/>
      <c r="E76" s="11" t="n">
        <f aca="false">C76*D76</f>
        <v>0</v>
      </c>
      <c r="F76" s="9"/>
      <c r="I76" s="9" t="s">
        <v>322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877</v>
      </c>
      <c r="C80" s="9" t="n">
        <v>1</v>
      </c>
      <c r="D80" s="11"/>
      <c r="E80" s="11" t="n">
        <f aca="false">C80*D80</f>
        <v>0</v>
      </c>
      <c r="F80" s="9"/>
      <c r="I80" s="9" t="s">
        <v>877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878</v>
      </c>
      <c r="C81" s="9" t="n">
        <v>1</v>
      </c>
      <c r="D81" s="11"/>
      <c r="E81" s="11" t="n">
        <f aca="false">C81*D81</f>
        <v>0</v>
      </c>
      <c r="F81" s="9"/>
      <c r="I81" s="9" t="s">
        <v>878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59" t="s">
        <v>423</v>
      </c>
      <c r="C83" s="159"/>
      <c r="D83" s="159"/>
      <c r="E83" s="26" t="n">
        <f aca="false">SUM(E74:E82)</f>
        <v>0</v>
      </c>
      <c r="F83" s="9"/>
      <c r="I83" s="159" t="s">
        <v>423</v>
      </c>
      <c r="J83" s="159"/>
      <c r="K83" s="159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11" t="s">
        <v>146</v>
      </c>
      <c r="D90" s="310"/>
      <c r="E90" s="310"/>
      <c r="J90" s="311" t="s">
        <v>276</v>
      </c>
      <c r="K90" s="310"/>
      <c r="L90" s="310"/>
    </row>
    <row r="91" customFormat="false" ht="15" hidden="false" customHeight="false" outlineLevel="0" collapsed="false">
      <c r="B91" s="5" t="s">
        <v>475</v>
      </c>
      <c r="C91" s="15" t="s">
        <v>868</v>
      </c>
      <c r="D91" s="15" t="s">
        <v>870</v>
      </c>
      <c r="E91" s="15" t="s">
        <v>871</v>
      </c>
      <c r="F91" s="15"/>
      <c r="I91" s="5" t="s">
        <v>475</v>
      </c>
      <c r="J91" s="15" t="s">
        <v>868</v>
      </c>
      <c r="K91" s="15" t="s">
        <v>870</v>
      </c>
      <c r="L91" s="15" t="s">
        <v>871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886</v>
      </c>
      <c r="C93" s="9"/>
      <c r="D93" s="11"/>
      <c r="E93" s="11" t="n">
        <f aca="false">C93*D93</f>
        <v>0</v>
      </c>
      <c r="F93" s="9"/>
      <c r="I93" s="9" t="s">
        <v>886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322</v>
      </c>
      <c r="C94" s="9" t="n">
        <v>1</v>
      </c>
      <c r="D94" s="11"/>
      <c r="E94" s="11" t="n">
        <f aca="false">C94*D94</f>
        <v>0</v>
      </c>
      <c r="F94" s="9"/>
      <c r="I94" s="9" t="s">
        <v>322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877</v>
      </c>
      <c r="C98" s="9" t="n">
        <v>1</v>
      </c>
      <c r="D98" s="11"/>
      <c r="E98" s="11" t="n">
        <f aca="false">C98*D98</f>
        <v>0</v>
      </c>
      <c r="F98" s="9"/>
      <c r="I98" s="9" t="s">
        <v>877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878</v>
      </c>
      <c r="C99" s="9" t="n">
        <v>1</v>
      </c>
      <c r="D99" s="11"/>
      <c r="E99" s="11" t="n">
        <f aca="false">C99*D99</f>
        <v>0</v>
      </c>
      <c r="F99" s="9"/>
      <c r="I99" s="9" t="s">
        <v>878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59" t="s">
        <v>423</v>
      </c>
      <c r="C101" s="159"/>
      <c r="D101" s="159"/>
      <c r="E101" s="26" t="n">
        <f aca="false">SUM(E92:E100)</f>
        <v>0</v>
      </c>
      <c r="F101" s="9"/>
      <c r="I101" s="159" t="s">
        <v>423</v>
      </c>
      <c r="J101" s="159"/>
      <c r="K101" s="159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100" zoomScaleNormal="100" zoomScalePageLayoutView="100" workbookViewId="0">
      <selection pane="topLeft" activeCell="Q46" activeCellId="0" sqref="Q4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2"/>
  </cols>
  <sheetData>
    <row r="1" customFormat="false" ht="15" hidden="false" customHeight="false" outlineLevel="0" collapsed="false">
      <c r="A1" s="309" t="s">
        <v>0</v>
      </c>
      <c r="B1" s="309"/>
      <c r="C1" s="309"/>
      <c r="F1" s="309" t="s">
        <v>1</v>
      </c>
      <c r="G1" s="309"/>
      <c r="H1" s="309"/>
      <c r="K1" s="309" t="s">
        <v>66</v>
      </c>
      <c r="L1" s="309"/>
      <c r="M1" s="309"/>
      <c r="O1" s="309" t="s">
        <v>928</v>
      </c>
      <c r="P1" s="309"/>
      <c r="Q1" s="309"/>
    </row>
    <row r="2" customFormat="false" ht="15" hidden="false" customHeight="false" outlineLevel="0" collapsed="false">
      <c r="A2" s="309"/>
      <c r="B2" s="309"/>
      <c r="C2" s="309"/>
      <c r="F2" s="309"/>
      <c r="G2" s="309"/>
      <c r="H2" s="309"/>
      <c r="K2" s="309"/>
      <c r="L2" s="309"/>
      <c r="M2" s="309"/>
      <c r="O2" s="309"/>
      <c r="P2" s="309"/>
      <c r="Q2" s="309"/>
    </row>
    <row r="3" customFormat="false" ht="27" hidden="false" customHeight="false" outlineLevel="0" collapsed="false">
      <c r="B3" s="311"/>
      <c r="G3" s="311"/>
      <c r="L3" s="311"/>
      <c r="P3" s="311"/>
    </row>
    <row r="4" customFormat="false" ht="15" hidden="false" customHeight="false" outlineLevel="0" collapsed="false">
      <c r="A4" s="5" t="s">
        <v>953</v>
      </c>
      <c r="B4" s="15" t="s">
        <v>929</v>
      </c>
      <c r="C4" s="15"/>
      <c r="F4" s="5" t="s">
        <v>953</v>
      </c>
      <c r="G4" s="15" t="s">
        <v>929</v>
      </c>
      <c r="H4" s="15"/>
      <c r="K4" s="5" t="s">
        <v>953</v>
      </c>
      <c r="L4" s="15" t="s">
        <v>929</v>
      </c>
      <c r="M4" s="15"/>
      <c r="O4" s="5" t="s">
        <v>1079</v>
      </c>
      <c r="P4" s="15" t="s">
        <v>326</v>
      </c>
      <c r="Q4" s="15" t="s">
        <v>423</v>
      </c>
    </row>
    <row r="5" customFormat="false" ht="15" hidden="false" customHeight="false" outlineLevel="0" collapsed="false">
      <c r="A5" s="9"/>
      <c r="B5" s="326"/>
      <c r="C5" s="9"/>
      <c r="F5" s="9"/>
      <c r="G5" s="326"/>
      <c r="H5" s="111"/>
      <c r="K5" s="111"/>
      <c r="L5" s="326"/>
      <c r="M5" s="9"/>
      <c r="O5" s="111" t="s">
        <v>951</v>
      </c>
      <c r="P5" s="326" t="n">
        <v>85</v>
      </c>
      <c r="Q5" s="9" t="n">
        <v>58.33</v>
      </c>
    </row>
    <row r="6" customFormat="false" ht="15" hidden="false" customHeight="false" outlineLevel="0" collapsed="false">
      <c r="A6" s="9"/>
      <c r="B6" s="326"/>
      <c r="C6" s="9"/>
      <c r="F6" s="9"/>
      <c r="G6" s="326"/>
      <c r="H6" s="9"/>
      <c r="K6" s="9"/>
      <c r="L6" s="326"/>
      <c r="M6" s="9"/>
      <c r="O6" s="9" t="s">
        <v>1080</v>
      </c>
      <c r="P6" s="326"/>
      <c r="Q6" s="9" t="n">
        <v>58.33</v>
      </c>
    </row>
    <row r="7" customFormat="false" ht="15" hidden="false" customHeight="false" outlineLevel="0" collapsed="false">
      <c r="A7" s="9"/>
      <c r="B7" s="328"/>
      <c r="C7" s="9"/>
      <c r="F7" s="9"/>
      <c r="G7" s="328"/>
      <c r="H7" s="9"/>
      <c r="K7" s="9"/>
      <c r="L7" s="328"/>
      <c r="M7" s="9"/>
      <c r="O7" s="9" t="s">
        <v>93</v>
      </c>
      <c r="P7" s="328"/>
      <c r="Q7" s="9" t="n">
        <v>46.66</v>
      </c>
    </row>
    <row r="8" customFormat="false" ht="15" hidden="false" customHeight="false" outlineLevel="0" collapsed="false">
      <c r="A8" s="9"/>
      <c r="B8" s="326"/>
      <c r="C8" s="9"/>
      <c r="F8" s="9"/>
      <c r="G8" s="326"/>
      <c r="H8" s="9"/>
      <c r="K8" s="9"/>
      <c r="L8" s="326"/>
      <c r="M8" s="9"/>
      <c r="O8" s="9"/>
      <c r="P8" s="326"/>
      <c r="Q8" s="9"/>
    </row>
    <row r="9" customFormat="false" ht="15" hidden="false" customHeight="false" outlineLevel="0" collapsed="false">
      <c r="A9" s="9"/>
      <c r="B9" s="328"/>
      <c r="C9" s="9"/>
      <c r="F9" s="9"/>
      <c r="G9" s="328"/>
      <c r="H9" s="9"/>
      <c r="K9" s="9"/>
      <c r="L9" s="328"/>
      <c r="M9" s="9"/>
      <c r="O9" s="9"/>
      <c r="P9" s="328"/>
      <c r="Q9" s="9"/>
    </row>
    <row r="10" customFormat="false" ht="15" hidden="false" customHeight="false" outlineLevel="0" collapsed="false">
      <c r="A10" s="9"/>
      <c r="B10" s="326"/>
      <c r="C10" s="9"/>
      <c r="F10" s="9"/>
      <c r="G10" s="326"/>
      <c r="H10" s="9"/>
      <c r="K10" s="9"/>
      <c r="L10" s="326"/>
      <c r="M10" s="9"/>
      <c r="O10" s="9"/>
      <c r="P10" s="326"/>
      <c r="Q10" s="9"/>
    </row>
    <row r="11" customFormat="false" ht="15" hidden="false" customHeight="false" outlineLevel="0" collapsed="false">
      <c r="A11" s="9"/>
      <c r="B11" s="328"/>
      <c r="C11" s="9"/>
      <c r="F11" s="9"/>
      <c r="G11" s="328"/>
      <c r="H11" s="9"/>
      <c r="K11" s="9"/>
      <c r="L11" s="328"/>
      <c r="M11" s="9"/>
      <c r="O11" s="9"/>
      <c r="P11" s="328"/>
      <c r="Q11" s="9"/>
    </row>
    <row r="12" customFormat="false" ht="15" hidden="false" customHeight="false" outlineLevel="0" collapsed="false">
      <c r="A12" s="9"/>
      <c r="B12" s="326"/>
      <c r="C12" s="9"/>
      <c r="F12" s="9"/>
      <c r="G12" s="326"/>
      <c r="H12" s="9"/>
      <c r="K12" s="9"/>
      <c r="L12" s="326"/>
      <c r="M12" s="9"/>
      <c r="O12" s="9"/>
      <c r="P12" s="326"/>
      <c r="Q12" s="9"/>
    </row>
    <row r="13" customFormat="false" ht="15" hidden="false" customHeight="false" outlineLevel="0" collapsed="false">
      <c r="A13" s="9"/>
      <c r="B13" s="326"/>
      <c r="C13" s="9"/>
      <c r="F13" s="9"/>
      <c r="G13" s="326"/>
      <c r="H13" s="9"/>
      <c r="K13" s="9"/>
      <c r="L13" s="326"/>
      <c r="M13" s="9"/>
      <c r="O13" s="9"/>
      <c r="P13" s="328"/>
      <c r="Q13" s="9"/>
    </row>
    <row r="14" customFormat="false" ht="15" hidden="false" customHeight="false" outlineLevel="0" collapsed="false">
      <c r="A14" s="9"/>
      <c r="B14" s="328"/>
      <c r="C14" s="9"/>
      <c r="F14" s="9"/>
      <c r="G14" s="328"/>
      <c r="H14" s="9"/>
      <c r="K14" s="9"/>
      <c r="L14" s="328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26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1081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09" t="s">
        <v>191</v>
      </c>
      <c r="B22" s="309"/>
      <c r="C22" s="309"/>
      <c r="F22" s="309" t="s">
        <v>98</v>
      </c>
      <c r="G22" s="309"/>
      <c r="H22" s="309"/>
      <c r="K22" s="309" t="s">
        <v>120</v>
      </c>
      <c r="L22" s="309"/>
      <c r="M22" s="309"/>
      <c r="O22" s="309" t="s">
        <v>121</v>
      </c>
      <c r="P22" s="309"/>
      <c r="Q22" s="309"/>
    </row>
    <row r="23" customFormat="false" ht="15" hidden="false" customHeight="true" outlineLevel="0" collapsed="false">
      <c r="A23" s="309"/>
      <c r="B23" s="309"/>
      <c r="C23" s="309"/>
      <c r="F23" s="309"/>
      <c r="G23" s="309"/>
      <c r="H23" s="309"/>
      <c r="K23" s="309"/>
      <c r="L23" s="309"/>
      <c r="M23" s="309"/>
      <c r="O23" s="309"/>
      <c r="P23" s="309"/>
      <c r="Q23" s="309"/>
    </row>
    <row r="24" customFormat="false" ht="27" hidden="false" customHeight="false" outlineLevel="0" collapsed="false">
      <c r="B24" s="311"/>
      <c r="G24" s="311"/>
      <c r="L24" s="311"/>
      <c r="P24" s="311"/>
    </row>
    <row r="25" customFormat="false" ht="15" hidden="false" customHeight="false" outlineLevel="0" collapsed="false">
      <c r="A25" s="5" t="s">
        <v>953</v>
      </c>
      <c r="B25" s="15" t="s">
        <v>1082</v>
      </c>
      <c r="C25" s="15"/>
      <c r="F25" s="5" t="s">
        <v>953</v>
      </c>
      <c r="G25" s="15" t="s">
        <v>929</v>
      </c>
      <c r="H25" s="15"/>
      <c r="K25" s="5" t="s">
        <v>953</v>
      </c>
      <c r="L25" s="15" t="s">
        <v>929</v>
      </c>
      <c r="M25" s="15"/>
      <c r="O25" s="5" t="s">
        <v>953</v>
      </c>
      <c r="P25" s="15" t="s">
        <v>929</v>
      </c>
      <c r="Q25" s="15"/>
    </row>
    <row r="26" customFormat="false" ht="15" hidden="false" customHeight="false" outlineLevel="0" collapsed="false">
      <c r="A26" s="111" t="s">
        <v>951</v>
      </c>
      <c r="B26" s="326"/>
      <c r="C26" s="9" t="n">
        <v>165</v>
      </c>
      <c r="F26" s="9" t="s">
        <v>1083</v>
      </c>
      <c r="G26" s="326" t="n">
        <v>300</v>
      </c>
      <c r="H26" s="9" t="n">
        <v>1325</v>
      </c>
      <c r="K26" s="9" t="s">
        <v>93</v>
      </c>
      <c r="L26" s="326" t="n">
        <v>200</v>
      </c>
      <c r="M26" s="9"/>
      <c r="O26" s="9" t="s">
        <v>950</v>
      </c>
      <c r="P26" s="326" t="n">
        <v>125</v>
      </c>
      <c r="Q26" s="9"/>
    </row>
    <row r="27" customFormat="false" ht="15" hidden="false" customHeight="false" outlineLevel="0" collapsed="false">
      <c r="A27" s="9" t="s">
        <v>1080</v>
      </c>
      <c r="B27" s="326"/>
      <c r="C27" s="9" t="n">
        <v>200</v>
      </c>
      <c r="F27" s="9" t="s">
        <v>950</v>
      </c>
      <c r="G27" s="326" t="n">
        <v>100</v>
      </c>
      <c r="H27" s="9"/>
      <c r="K27" s="9" t="s">
        <v>1084</v>
      </c>
      <c r="L27" s="326" t="n">
        <v>8.76</v>
      </c>
      <c r="M27" s="9"/>
      <c r="O27" s="9" t="s">
        <v>1085</v>
      </c>
      <c r="P27" s="326" t="n">
        <v>250</v>
      </c>
      <c r="Q27" s="9"/>
    </row>
    <row r="28" customFormat="false" ht="15" hidden="false" customHeight="false" outlineLevel="0" collapsed="false">
      <c r="A28" s="9" t="s">
        <v>93</v>
      </c>
      <c r="B28" s="328"/>
      <c r="C28" s="9" t="n">
        <v>300</v>
      </c>
      <c r="F28" s="9" t="s">
        <v>1083</v>
      </c>
      <c r="G28" s="328" t="n">
        <v>400</v>
      </c>
      <c r="H28" s="9"/>
      <c r="K28" s="9" t="s">
        <v>93</v>
      </c>
      <c r="L28" s="328" t="n">
        <v>520</v>
      </c>
      <c r="M28" s="9"/>
      <c r="O28" s="9" t="s">
        <v>950</v>
      </c>
      <c r="P28" s="328" t="n">
        <v>125</v>
      </c>
      <c r="Q28" s="9"/>
    </row>
    <row r="29" customFormat="false" ht="15" hidden="false" customHeight="false" outlineLevel="0" collapsed="false">
      <c r="A29" s="9"/>
      <c r="B29" s="326"/>
      <c r="C29" s="9"/>
      <c r="F29" s="9" t="s">
        <v>950</v>
      </c>
      <c r="G29" s="326" t="n">
        <v>150</v>
      </c>
      <c r="H29" s="9"/>
      <c r="K29" s="9" t="s">
        <v>950</v>
      </c>
      <c r="L29" s="326" t="n">
        <v>241.26</v>
      </c>
      <c r="M29" s="9"/>
      <c r="O29" s="9" t="s">
        <v>1085</v>
      </c>
      <c r="P29" s="326" t="n">
        <v>450</v>
      </c>
      <c r="Q29" s="9"/>
    </row>
    <row r="30" customFormat="false" ht="15" hidden="false" customHeight="false" outlineLevel="0" collapsed="false">
      <c r="A30" s="9"/>
      <c r="B30" s="328"/>
      <c r="C30" s="9"/>
      <c r="F30" s="9"/>
      <c r="G30" s="328"/>
      <c r="H30" s="9"/>
      <c r="K30" s="9"/>
      <c r="L30" s="328"/>
      <c r="M30" s="9"/>
      <c r="O30" s="9"/>
      <c r="P30" s="328"/>
      <c r="Q30" s="9"/>
    </row>
    <row r="31" customFormat="false" ht="15" hidden="false" customHeight="false" outlineLevel="0" collapsed="false">
      <c r="A31" s="9"/>
      <c r="B31" s="326"/>
      <c r="C31" s="9"/>
      <c r="F31" s="9"/>
      <c r="G31" s="326"/>
      <c r="H31" s="9"/>
      <c r="K31" s="9"/>
      <c r="L31" s="326"/>
      <c r="M31" s="9"/>
      <c r="O31" s="9"/>
      <c r="P31" s="326"/>
      <c r="Q31" s="9"/>
    </row>
    <row r="32" customFormat="false" ht="15" hidden="false" customHeight="false" outlineLevel="0" collapsed="false">
      <c r="A32" s="9"/>
      <c r="B32" s="328"/>
      <c r="C32" s="9"/>
      <c r="F32" s="9"/>
      <c r="G32" s="328"/>
      <c r="H32" s="9"/>
      <c r="K32" s="9"/>
      <c r="L32" s="328"/>
      <c r="M32" s="9"/>
      <c r="O32" s="9"/>
      <c r="P32" s="328"/>
      <c r="Q32" s="9"/>
    </row>
    <row r="33" customFormat="false" ht="15" hidden="false" customHeight="false" outlineLevel="0" collapsed="false">
      <c r="A33" s="9"/>
      <c r="B33" s="326"/>
      <c r="C33" s="9"/>
      <c r="F33" s="9"/>
      <c r="G33" s="326"/>
      <c r="H33" s="9"/>
      <c r="K33" s="9"/>
      <c r="L33" s="326"/>
      <c r="M33" s="9"/>
      <c r="O33" s="9"/>
      <c r="P33" s="326"/>
      <c r="Q33" s="9"/>
    </row>
    <row r="34" customFormat="false" ht="15" hidden="false" customHeight="false" outlineLevel="0" collapsed="false">
      <c r="A34" s="9"/>
      <c r="B34" s="326"/>
      <c r="C34" s="9"/>
      <c r="F34" s="9"/>
      <c r="G34" s="326"/>
      <c r="H34" s="9"/>
      <c r="K34" s="9"/>
      <c r="L34" s="326"/>
      <c r="M34" s="9"/>
      <c r="O34" s="9"/>
      <c r="P34" s="326"/>
      <c r="Q34" s="9"/>
    </row>
    <row r="35" customFormat="false" ht="15" hidden="false" customHeight="false" outlineLevel="0" collapsed="false">
      <c r="A35" s="9"/>
      <c r="B35" s="328"/>
      <c r="C35" s="9"/>
      <c r="F35" s="9"/>
      <c r="G35" s="328"/>
      <c r="H35" s="9"/>
      <c r="K35" s="9"/>
      <c r="L35" s="328"/>
      <c r="M35" s="9"/>
      <c r="O35" s="9"/>
      <c r="P35" s="328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423</v>
      </c>
      <c r="B39" s="11" t="n">
        <v>665</v>
      </c>
      <c r="C39" s="11" t="n">
        <f aca="false">SUM(C26:C38)</f>
        <v>665</v>
      </c>
      <c r="F39" s="9" t="s">
        <v>423</v>
      </c>
      <c r="G39" s="11" t="n">
        <f aca="false">SUM(G26:G38)</f>
        <v>950</v>
      </c>
      <c r="H39" s="9"/>
      <c r="K39" s="9" t="s">
        <v>423</v>
      </c>
      <c r="L39" s="11" t="n">
        <f aca="false">SUM(L26:L38)</f>
        <v>970.02</v>
      </c>
      <c r="M39" s="9"/>
      <c r="O39" s="9" t="s">
        <v>423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09" t="s">
        <v>141</v>
      </c>
      <c r="B42" s="309"/>
      <c r="C42" s="309"/>
      <c r="F42" s="309" t="s">
        <v>244</v>
      </c>
      <c r="G42" s="309"/>
      <c r="H42" s="309"/>
      <c r="K42" s="309" t="s">
        <v>146</v>
      </c>
      <c r="L42" s="309"/>
      <c r="M42" s="309"/>
      <c r="O42" s="309" t="s">
        <v>276</v>
      </c>
      <c r="P42" s="309"/>
      <c r="Q42" s="309"/>
    </row>
    <row r="43" customFormat="false" ht="15" hidden="false" customHeight="false" outlineLevel="0" collapsed="false">
      <c r="A43" s="309"/>
      <c r="B43" s="309"/>
      <c r="C43" s="309"/>
      <c r="F43" s="309"/>
      <c r="G43" s="309"/>
      <c r="H43" s="309"/>
      <c r="K43" s="309"/>
      <c r="L43" s="309"/>
      <c r="M43" s="309"/>
      <c r="O43" s="309"/>
      <c r="P43" s="309"/>
      <c r="Q43" s="309"/>
    </row>
    <row r="44" customFormat="false" ht="27" hidden="false" customHeight="false" outlineLevel="0" collapsed="false">
      <c r="B44" s="311"/>
      <c r="G44" s="311"/>
      <c r="L44" s="311"/>
      <c r="P44" s="311"/>
    </row>
    <row r="45" customFormat="false" ht="15" hidden="false" customHeight="false" outlineLevel="0" collapsed="false">
      <c r="A45" s="5" t="s">
        <v>953</v>
      </c>
      <c r="B45" s="15" t="s">
        <v>929</v>
      </c>
      <c r="C45" s="15"/>
      <c r="F45" s="5" t="s">
        <v>953</v>
      </c>
      <c r="G45" s="15" t="s">
        <v>929</v>
      </c>
      <c r="H45" s="15"/>
      <c r="K45" s="5" t="s">
        <v>953</v>
      </c>
      <c r="L45" s="15" t="s">
        <v>929</v>
      </c>
      <c r="M45" s="15"/>
      <c r="O45" s="5" t="s">
        <v>953</v>
      </c>
      <c r="P45" s="15" t="s">
        <v>929</v>
      </c>
      <c r="Q45" s="15" t="s">
        <v>1086</v>
      </c>
    </row>
    <row r="46" customFormat="false" ht="15" hidden="false" customHeight="false" outlineLevel="0" collapsed="false">
      <c r="A46" s="9" t="s">
        <v>286</v>
      </c>
      <c r="B46" s="326" t="n">
        <v>300</v>
      </c>
      <c r="C46" s="9"/>
      <c r="F46" s="9" t="s">
        <v>1087</v>
      </c>
      <c r="G46" s="326" t="n">
        <v>200</v>
      </c>
      <c r="H46" s="9"/>
      <c r="K46" s="9" t="s">
        <v>1088</v>
      </c>
      <c r="L46" s="326" t="n">
        <v>365</v>
      </c>
      <c r="M46" s="9"/>
      <c r="O46" s="9" t="s">
        <v>1089</v>
      </c>
      <c r="P46" s="326" t="n">
        <v>300</v>
      </c>
      <c r="Q46" s="9"/>
    </row>
    <row r="47" customFormat="false" ht="15" hidden="false" customHeight="false" outlineLevel="0" collapsed="false">
      <c r="A47" s="9" t="s">
        <v>1040</v>
      </c>
      <c r="B47" s="326" t="n">
        <v>250</v>
      </c>
      <c r="C47" s="9"/>
      <c r="F47" s="9" t="s">
        <v>1090</v>
      </c>
      <c r="G47" s="326" t="n">
        <v>100</v>
      </c>
      <c r="H47" s="9"/>
      <c r="K47" s="9" t="s">
        <v>1091</v>
      </c>
      <c r="L47" s="326" t="n">
        <v>300</v>
      </c>
      <c r="M47" s="9"/>
      <c r="O47" s="9"/>
      <c r="P47" s="326"/>
      <c r="Q47" s="9"/>
    </row>
    <row r="48" customFormat="false" ht="15" hidden="false" customHeight="false" outlineLevel="0" collapsed="false">
      <c r="A48" s="9" t="s">
        <v>286</v>
      </c>
      <c r="B48" s="328" t="n">
        <v>400</v>
      </c>
      <c r="C48" s="9"/>
      <c r="F48" s="9" t="s">
        <v>1092</v>
      </c>
      <c r="G48" s="328" t="n">
        <v>450</v>
      </c>
      <c r="H48" s="9"/>
      <c r="K48" s="9" t="s">
        <v>1093</v>
      </c>
      <c r="L48" s="328" t="n">
        <v>250</v>
      </c>
      <c r="M48" s="9"/>
      <c r="O48" s="9"/>
      <c r="P48" s="328"/>
      <c r="Q48" s="9"/>
    </row>
    <row r="49" customFormat="false" ht="15" hidden="false" customHeight="false" outlineLevel="0" collapsed="false">
      <c r="A49" s="9"/>
      <c r="B49" s="326"/>
      <c r="C49" s="9"/>
      <c r="F49" s="9" t="s">
        <v>1094</v>
      </c>
      <c r="G49" s="326" t="n">
        <v>141.26</v>
      </c>
      <c r="H49" s="9"/>
      <c r="K49" s="9"/>
      <c r="L49" s="326"/>
      <c r="M49" s="9"/>
      <c r="O49" s="9"/>
      <c r="P49" s="326"/>
      <c r="Q49" s="9"/>
    </row>
    <row r="50" customFormat="false" ht="15" hidden="false" customHeight="false" outlineLevel="0" collapsed="false">
      <c r="A50" s="9"/>
      <c r="B50" s="328"/>
      <c r="C50" s="9"/>
      <c r="F50" s="9" t="s">
        <v>1095</v>
      </c>
      <c r="G50" s="328" t="n">
        <v>58.74</v>
      </c>
      <c r="H50" s="9"/>
      <c r="K50" s="9"/>
      <c r="L50" s="328"/>
      <c r="M50" s="9"/>
      <c r="O50" s="9"/>
      <c r="P50" s="328"/>
      <c r="Q50" s="9"/>
    </row>
    <row r="51" customFormat="false" ht="15" hidden="false" customHeight="false" outlineLevel="0" collapsed="false">
      <c r="A51" s="9"/>
      <c r="B51" s="326"/>
      <c r="C51" s="9"/>
      <c r="F51" s="9"/>
      <c r="G51" s="326"/>
      <c r="H51" s="9"/>
      <c r="K51" s="9"/>
      <c r="L51" s="326"/>
      <c r="M51" s="9"/>
      <c r="O51" s="9"/>
      <c r="P51" s="326"/>
      <c r="Q51" s="9"/>
    </row>
    <row r="52" customFormat="false" ht="15" hidden="false" customHeight="false" outlineLevel="0" collapsed="false">
      <c r="A52" s="9"/>
      <c r="B52" s="328"/>
      <c r="C52" s="9"/>
      <c r="F52" s="9"/>
      <c r="G52" s="328"/>
      <c r="H52" s="9"/>
      <c r="K52" s="9"/>
      <c r="L52" s="328"/>
      <c r="M52" s="9"/>
      <c r="O52" s="9"/>
      <c r="P52" s="328"/>
      <c r="Q52" s="9"/>
    </row>
    <row r="53" customFormat="false" ht="15" hidden="false" customHeight="false" outlineLevel="0" collapsed="false">
      <c r="A53" s="9"/>
      <c r="B53" s="326"/>
      <c r="C53" s="9"/>
      <c r="F53" s="9"/>
      <c r="G53" s="326"/>
      <c r="H53" s="9"/>
      <c r="K53" s="9"/>
      <c r="L53" s="326"/>
      <c r="M53" s="9"/>
      <c r="O53" s="9"/>
      <c r="P53" s="326"/>
      <c r="Q53" s="9"/>
    </row>
    <row r="54" customFormat="false" ht="15" hidden="false" customHeight="false" outlineLevel="0" collapsed="false">
      <c r="A54" s="9"/>
      <c r="B54" s="326"/>
      <c r="C54" s="9"/>
      <c r="F54" s="9"/>
      <c r="G54" s="326"/>
      <c r="H54" s="9"/>
      <c r="K54" s="9"/>
      <c r="L54" s="326"/>
      <c r="M54" s="9"/>
      <c r="O54" s="9"/>
      <c r="P54" s="326"/>
      <c r="Q54" s="9"/>
    </row>
    <row r="55" customFormat="false" ht="15" hidden="false" customHeight="false" outlineLevel="0" collapsed="false">
      <c r="A55" s="9"/>
      <c r="B55" s="328"/>
      <c r="C55" s="9"/>
      <c r="F55" s="9"/>
      <c r="G55" s="328"/>
      <c r="H55" s="9"/>
      <c r="K55" s="9"/>
      <c r="L55" s="328"/>
      <c r="M55" s="9"/>
      <c r="O55" s="9"/>
      <c r="P55" s="328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423</v>
      </c>
      <c r="B59" s="11" t="n">
        <f aca="false">SUM(B46:B58)</f>
        <v>950</v>
      </c>
      <c r="C59" s="9"/>
      <c r="F59" s="9" t="s">
        <v>423</v>
      </c>
      <c r="G59" s="11" t="n">
        <f aca="false">SUM(G46:G58)</f>
        <v>950</v>
      </c>
      <c r="H59" s="9"/>
      <c r="K59" s="9" t="s">
        <v>423</v>
      </c>
      <c r="L59" s="11" t="n">
        <f aca="false">SUM(L46:L58)</f>
        <v>915</v>
      </c>
      <c r="M59" s="9"/>
      <c r="O59" s="9" t="s">
        <v>423</v>
      </c>
      <c r="P59" s="11" t="n">
        <f aca="false">SUM(P46:P58)</f>
        <v>300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337" colorId="64" zoomScale="96" zoomScaleNormal="96" zoomScalePageLayoutView="100" workbookViewId="0">
      <selection pane="topLeft" activeCell="J352" activeCellId="0" sqref="J352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8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1096</v>
      </c>
      <c r="I2" s="285" t="s">
        <v>1097</v>
      </c>
      <c r="J2" s="285"/>
      <c r="K2" s="285"/>
    </row>
    <row r="3" customFormat="false" ht="15" hidden="false" customHeight="false" outlineLevel="0" collapsed="false">
      <c r="D3" s="331" t="s">
        <v>0</v>
      </c>
      <c r="E3" s="331"/>
      <c r="H3" s="332" t="s">
        <v>0</v>
      </c>
      <c r="I3" s="332"/>
      <c r="J3" s="332"/>
      <c r="K3" s="332"/>
      <c r="L3" s="332"/>
    </row>
    <row r="4" customFormat="false" ht="15" hidden="false" customHeight="false" outlineLevel="0" collapsed="false">
      <c r="D4" s="5" t="s">
        <v>1098</v>
      </c>
      <c r="E4" s="5" t="s">
        <v>1099</v>
      </c>
      <c r="F4" s="37"/>
      <c r="G4" s="37"/>
      <c r="H4" s="5" t="s">
        <v>302</v>
      </c>
      <c r="I4" s="5" t="s">
        <v>1100</v>
      </c>
      <c r="J4" s="5" t="s">
        <v>8</v>
      </c>
      <c r="K4" s="5" t="s">
        <v>1101</v>
      </c>
      <c r="L4" s="5"/>
    </row>
    <row r="5" customFormat="false" ht="15" hidden="false" customHeight="false" outlineLevel="0" collapsed="false">
      <c r="D5" s="333" t="s">
        <v>1102</v>
      </c>
      <c r="E5" s="57" t="n">
        <f aca="false">mensualidades!G21</f>
        <v>560</v>
      </c>
      <c r="H5" s="9"/>
      <c r="I5" s="9" t="s">
        <v>1103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1104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1105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306</v>
      </c>
      <c r="E8" s="11" t="n">
        <f aca="false">inpaecsa!I38</f>
        <v>73.3964000000001</v>
      </c>
      <c r="H8" s="9"/>
      <c r="I8" s="9" t="s">
        <v>1106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1107</v>
      </c>
      <c r="E9" s="11" t="n">
        <f aca="false">familia!J24</f>
        <v>0</v>
      </c>
      <c r="H9" s="9"/>
      <c r="I9" s="9" t="s">
        <v>1108</v>
      </c>
      <c r="J9" s="10"/>
      <c r="K9" s="9"/>
      <c r="L9" s="9"/>
    </row>
    <row r="10" customFormat="false" ht="15" hidden="false" customHeight="false" outlineLevel="0" collapsed="false">
      <c r="D10" s="25" t="s">
        <v>367</v>
      </c>
      <c r="E10" s="11" t="n">
        <f aca="false">UNIVIAST!J24</f>
        <v>43.5</v>
      </c>
      <c r="H10" s="9"/>
      <c r="I10" s="9" t="s">
        <v>1109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488</v>
      </c>
      <c r="E11" s="11" t="n">
        <f aca="false">holtrans!J15</f>
        <v>28.2</v>
      </c>
      <c r="H11" s="9"/>
      <c r="I11" s="9" t="s">
        <v>1110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1111</v>
      </c>
      <c r="E12" s="11" t="n">
        <f aca="false">nestle!I63</f>
        <v>903.5</v>
      </c>
      <c r="H12" s="9"/>
      <c r="I12" s="9" t="s">
        <v>1112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1113</v>
      </c>
      <c r="E13" s="11" t="n">
        <f aca="false">'detergente '!I17</f>
        <v>0</v>
      </c>
      <c r="H13" s="9"/>
      <c r="I13" s="9" t="s">
        <v>1114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575</v>
      </c>
      <c r="E14" s="11" t="n">
        <f aca="false">PARAISO!J17</f>
        <v>48.8</v>
      </c>
      <c r="H14" s="9"/>
      <c r="I14" s="9" t="s">
        <v>1061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1115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705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1116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1117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1118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1119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1120</v>
      </c>
      <c r="E21" s="11" t="n">
        <f aca="false">'Dream fig'!J26</f>
        <v>58.55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1121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1122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1123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1124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34" t="s">
        <v>1125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34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34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34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34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34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59" t="s">
        <v>718</v>
      </c>
      <c r="E32" s="335" t="n">
        <f aca="false">SUM(E5:E31)</f>
        <v>4529.1264</v>
      </c>
      <c r="H32" s="9"/>
      <c r="I32" s="9"/>
      <c r="J32" s="336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59"/>
      <c r="E33" s="335"/>
      <c r="H33" s="337" t="s">
        <v>423</v>
      </c>
      <c r="I33" s="337"/>
      <c r="J33" s="336"/>
      <c r="K33" s="9"/>
      <c r="L33" s="9"/>
    </row>
    <row r="38" customFormat="false" ht="15" hidden="false" customHeight="false" outlineLevel="0" collapsed="false">
      <c r="D38" s="37" t="s">
        <v>1097</v>
      </c>
      <c r="I38" s="285" t="s">
        <v>1097</v>
      </c>
      <c r="J38" s="285"/>
      <c r="K38" s="285"/>
    </row>
    <row r="39" customFormat="false" ht="15" hidden="false" customHeight="false" outlineLevel="0" collapsed="false">
      <c r="D39" s="331" t="s">
        <v>1</v>
      </c>
      <c r="E39" s="331"/>
      <c r="H39" s="332" t="s">
        <v>1</v>
      </c>
      <c r="I39" s="332"/>
      <c r="J39" s="332"/>
      <c r="K39" s="332"/>
      <c r="L39" s="332"/>
    </row>
    <row r="40" customFormat="false" ht="15" hidden="false" customHeight="false" outlineLevel="0" collapsed="false">
      <c r="D40" s="15" t="s">
        <v>1098</v>
      </c>
      <c r="E40" s="15" t="s">
        <v>1099</v>
      </c>
      <c r="H40" s="338" t="s">
        <v>302</v>
      </c>
      <c r="I40" s="338" t="s">
        <v>1100</v>
      </c>
      <c r="J40" s="338" t="s">
        <v>8</v>
      </c>
      <c r="K40" s="338" t="s">
        <v>1101</v>
      </c>
      <c r="L40" s="338"/>
    </row>
    <row r="41" customFormat="false" ht="15" hidden="false" customHeight="false" outlineLevel="0" collapsed="false">
      <c r="D41" s="333" t="s">
        <v>1102</v>
      </c>
      <c r="E41" s="57" t="n">
        <f aca="false">mensualidades!G21</f>
        <v>560</v>
      </c>
      <c r="H41" s="9"/>
      <c r="I41" s="9" t="s">
        <v>1103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1104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1105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306</v>
      </c>
      <c r="E44" s="11" t="n">
        <f aca="false">inpaecsa!V38</f>
        <v>81.3057000000001</v>
      </c>
      <c r="H44" s="9"/>
      <c r="I44" s="9" t="s">
        <v>1106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1107</v>
      </c>
      <c r="E45" s="11" t="n">
        <f aca="false">familia!J52</f>
        <v>17</v>
      </c>
      <c r="H45" s="9"/>
      <c r="I45" s="9" t="s">
        <v>1108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367</v>
      </c>
      <c r="E46" s="11" t="n">
        <f aca="false">UNIVIAST!V24</f>
        <v>26.1</v>
      </c>
      <c r="H46" s="9"/>
      <c r="I46" s="9" t="s">
        <v>1109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488</v>
      </c>
      <c r="E47" s="11" t="n">
        <f aca="false">holtrans!U15</f>
        <v>56.4</v>
      </c>
      <c r="H47" s="9"/>
      <c r="I47" s="9" t="s">
        <v>1110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1111</v>
      </c>
      <c r="E48" s="11" t="n">
        <f aca="false">nestle!T63</f>
        <v>610.85</v>
      </c>
      <c r="H48" s="9"/>
      <c r="I48" s="9" t="s">
        <v>1126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1113</v>
      </c>
      <c r="E49" s="11" t="n">
        <f aca="false">'detergente '!S17</f>
        <v>13.5</v>
      </c>
      <c r="H49" s="9"/>
      <c r="I49" s="9" t="s">
        <v>1114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575</v>
      </c>
      <c r="E50" s="11" t="n">
        <f aca="false">PARAISO!J48</f>
        <v>0</v>
      </c>
      <c r="H50" s="9"/>
      <c r="I50" s="9" t="s">
        <v>1061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1115</v>
      </c>
      <c r="E51" s="11" t="n">
        <f aca="false">YOBEL!T19</f>
        <v>15.5</v>
      </c>
      <c r="H51" s="9"/>
      <c r="I51" s="9" t="s">
        <v>1127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705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1116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1117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1118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1119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1120</v>
      </c>
      <c r="E57" s="11" t="n">
        <f aca="false">empetrans!U26</f>
        <v>31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1128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1122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1123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1124</v>
      </c>
      <c r="E61" s="11" t="e">
        <f aca="false">'RASTREO ICSSE'!F18</f>
        <v>#REF!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34" t="s">
        <v>1125</v>
      </c>
      <c r="E62" s="339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59" t="s">
        <v>718</v>
      </c>
      <c r="E63" s="335" t="e">
        <f aca="false">SUM(E41:E62)</f>
        <v>#REF!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59"/>
      <c r="E64" s="335"/>
      <c r="H64" s="337" t="s">
        <v>423</v>
      </c>
      <c r="I64" s="337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1129</v>
      </c>
      <c r="I68" s="285" t="s">
        <v>1097</v>
      </c>
      <c r="J68" s="285"/>
      <c r="K68" s="285"/>
    </row>
    <row r="69" customFormat="false" ht="15" hidden="false" customHeight="false" outlineLevel="0" collapsed="false">
      <c r="D69" s="331" t="s">
        <v>66</v>
      </c>
      <c r="E69" s="331"/>
      <c r="H69" s="332" t="s">
        <v>66</v>
      </c>
      <c r="I69" s="332"/>
      <c r="J69" s="332"/>
      <c r="K69" s="332"/>
      <c r="L69" s="332"/>
    </row>
    <row r="70" customFormat="false" ht="15" hidden="false" customHeight="false" outlineLevel="0" collapsed="false">
      <c r="D70" s="15" t="s">
        <v>1098</v>
      </c>
      <c r="E70" s="15" t="s">
        <v>1099</v>
      </c>
      <c r="H70" s="338" t="s">
        <v>302</v>
      </c>
      <c r="I70" s="338" t="s">
        <v>1100</v>
      </c>
      <c r="J70" s="338" t="s">
        <v>8</v>
      </c>
      <c r="K70" s="338" t="s">
        <v>1101</v>
      </c>
      <c r="L70" s="338"/>
    </row>
    <row r="71" customFormat="false" ht="15" hidden="false" customHeight="false" outlineLevel="0" collapsed="false">
      <c r="D71" s="333" t="s">
        <v>1102</v>
      </c>
      <c r="E71" s="57" t="n">
        <f aca="false">mensualidades!G48</f>
        <v>560</v>
      </c>
      <c r="H71" s="9"/>
      <c r="I71" s="9" t="s">
        <v>1103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1104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1105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306</v>
      </c>
      <c r="E74" s="11" t="n">
        <f aca="false">inpaecsa!I80</f>
        <v>116.2334</v>
      </c>
      <c r="H74" s="9"/>
      <c r="I74" s="9" t="s">
        <v>1106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1107</v>
      </c>
      <c r="E75" s="11" t="n">
        <f aca="false">familia!J79</f>
        <v>88.3004000000001</v>
      </c>
      <c r="H75" s="9"/>
      <c r="I75" s="9" t="s">
        <v>1108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367</v>
      </c>
      <c r="E76" s="11" t="n">
        <f aca="false">UNIVIAST!J52</f>
        <v>92.6500000000001</v>
      </c>
      <c r="H76" s="9"/>
      <c r="I76" s="9" t="s">
        <v>1109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488</v>
      </c>
      <c r="E77" s="11" t="n">
        <f aca="false">holtrans!J34</f>
        <v>18.2</v>
      </c>
      <c r="H77" s="9"/>
      <c r="I77" s="9" t="s">
        <v>1110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1111</v>
      </c>
      <c r="E78" s="11" t="n">
        <f aca="false">nestle!I131</f>
        <v>606</v>
      </c>
      <c r="H78" s="9"/>
      <c r="I78" s="9" t="s">
        <v>1126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1113</v>
      </c>
      <c r="E79" s="11" t="n">
        <f aca="false">'detergente '!I38</f>
        <v>21.7</v>
      </c>
      <c r="H79" s="9"/>
      <c r="I79" s="9" t="s">
        <v>1114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575</v>
      </c>
      <c r="E80" s="11" t="n">
        <f aca="false">PARAISO!J40</f>
        <v>8.8</v>
      </c>
      <c r="H80" s="9"/>
      <c r="I80" s="9" t="s">
        <v>1130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1115</v>
      </c>
      <c r="E81" s="11" t="n">
        <f aca="false">YOBEL!I41</f>
        <v>15.5</v>
      </c>
      <c r="H81" s="9"/>
      <c r="I81" s="9" t="s">
        <v>1061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705</v>
      </c>
      <c r="E82" s="11" t="n">
        <f aca="false">aldia!K54</f>
        <v>32.4224999999992</v>
      </c>
      <c r="H82" s="9"/>
      <c r="I82" s="9" t="s">
        <v>1127</v>
      </c>
      <c r="J82" s="10" t="n">
        <v>36.04</v>
      </c>
      <c r="K82" s="9" t="s">
        <v>1131</v>
      </c>
      <c r="L82" s="9"/>
    </row>
    <row r="83" customFormat="false" ht="15" hidden="false" customHeight="false" outlineLevel="0" collapsed="false">
      <c r="D83" s="25" t="s">
        <v>1116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1117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1118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847</v>
      </c>
      <c r="E86" s="11" t="n">
        <f aca="false">empetrans!J55</f>
        <v>28.5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1120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1128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1122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1123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1132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34" t="s">
        <v>1133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34" t="s">
        <v>1125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59" t="s">
        <v>718</v>
      </c>
      <c r="E94" s="335" t="n">
        <f aca="false">SUM(E71:E93)</f>
        <v>4925.3713</v>
      </c>
      <c r="H94" s="337" t="s">
        <v>423</v>
      </c>
      <c r="I94" s="337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59"/>
      <c r="E95" s="335"/>
    </row>
    <row r="99" customFormat="false" ht="15" hidden="false" customHeight="false" outlineLevel="0" collapsed="false">
      <c r="I99" s="285" t="s">
        <v>1097</v>
      </c>
      <c r="J99" s="285"/>
      <c r="K99" s="285"/>
    </row>
    <row r="100" customFormat="false" ht="15" hidden="false" customHeight="false" outlineLevel="0" collapsed="false">
      <c r="D100" s="37" t="s">
        <v>1134</v>
      </c>
      <c r="H100" s="332" t="s">
        <v>67</v>
      </c>
      <c r="I100" s="332"/>
      <c r="J100" s="332"/>
      <c r="K100" s="332"/>
      <c r="L100" s="332"/>
    </row>
    <row r="101" customFormat="false" ht="15" hidden="false" customHeight="false" outlineLevel="0" collapsed="false">
      <c r="D101" s="331" t="s">
        <v>67</v>
      </c>
      <c r="E101" s="331"/>
      <c r="H101" s="338" t="s">
        <v>302</v>
      </c>
      <c r="I101" s="338" t="s">
        <v>1100</v>
      </c>
      <c r="J101" s="338" t="s">
        <v>8</v>
      </c>
      <c r="K101" s="338" t="s">
        <v>1101</v>
      </c>
      <c r="L101" s="338"/>
    </row>
    <row r="102" customFormat="false" ht="15" hidden="false" customHeight="false" outlineLevel="0" collapsed="false">
      <c r="D102" s="15" t="s">
        <v>1098</v>
      </c>
      <c r="E102" s="15" t="s">
        <v>1099</v>
      </c>
      <c r="H102" s="9"/>
      <c r="I102" s="9" t="s">
        <v>1103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33" t="s">
        <v>1102</v>
      </c>
      <c r="E103" s="57" t="n">
        <f aca="false">mensualidades!P48</f>
        <v>590</v>
      </c>
      <c r="H103" s="9"/>
      <c r="I103" s="9" t="s">
        <v>1104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1105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1106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306</v>
      </c>
      <c r="E106" s="11" t="n">
        <f aca="false">inpaecsa!V80</f>
        <v>17.7</v>
      </c>
      <c r="H106" s="9"/>
      <c r="I106" s="9" t="s">
        <v>1108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1107</v>
      </c>
      <c r="E107" s="11" t="n">
        <f aca="false">familia!J111</f>
        <v>140</v>
      </c>
      <c r="H107" s="9"/>
      <c r="I107" s="9" t="s">
        <v>1109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367</v>
      </c>
      <c r="E108" s="11" t="n">
        <f aca="false">UNIVIAST!V52</f>
        <v>83.2</v>
      </c>
      <c r="H108" s="9"/>
      <c r="I108" s="9" t="s">
        <v>1110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488</v>
      </c>
      <c r="E109" s="11" t="n">
        <f aca="false">holtrans!U34</f>
        <v>72.8</v>
      </c>
      <c r="H109" s="9"/>
      <c r="I109" s="9" t="s">
        <v>1126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1111</v>
      </c>
      <c r="E110" s="11" t="n">
        <f aca="false">nestle!T131</f>
        <v>996.75</v>
      </c>
      <c r="H110" s="9"/>
      <c r="I110" s="9" t="s">
        <v>1114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1113</v>
      </c>
      <c r="E111" s="11" t="n">
        <f aca="false">'detergente '!I70</f>
        <v>0</v>
      </c>
      <c r="H111" s="9"/>
      <c r="I111" s="9" t="s">
        <v>1130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575</v>
      </c>
      <c r="E112" s="11" t="n">
        <f aca="false">PARAISO!J40</f>
        <v>8.8</v>
      </c>
      <c r="H112" s="9"/>
      <c r="I112" s="9" t="s">
        <v>1061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1115</v>
      </c>
      <c r="E113" s="11" t="n">
        <f aca="false">YOBEL!I73</f>
        <v>0</v>
      </c>
      <c r="H113" s="9"/>
      <c r="I113" s="9" t="s">
        <v>1127</v>
      </c>
      <c r="J113" s="10" t="n">
        <v>36.04</v>
      </c>
      <c r="K113" s="9" t="s">
        <v>1131</v>
      </c>
      <c r="L113" s="9"/>
    </row>
    <row r="114" customFormat="false" ht="15" hidden="false" customHeight="false" outlineLevel="0" collapsed="false">
      <c r="D114" s="25" t="s">
        <v>705</v>
      </c>
      <c r="E114" s="11" t="n">
        <f aca="false">aldia!Z55</f>
        <v>38.2634999999991</v>
      </c>
      <c r="H114" s="9"/>
      <c r="I114" s="9" t="s">
        <v>1135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1116</v>
      </c>
      <c r="E115" s="11" t="n">
        <f aca="false">'plasticos Ester'!S66</f>
        <v>176.1</v>
      </c>
      <c r="H115" s="9"/>
      <c r="I115" s="9" t="s">
        <v>1136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1117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1118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847</v>
      </c>
      <c r="E118" s="11" t="n">
        <f aca="false">empetrans!U55</f>
        <v>80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1120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1128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1122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1123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1132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34" t="s">
        <v>1133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34" t="s">
        <v>1125</v>
      </c>
      <c r="E125" s="11" t="n">
        <f aca="false">IESS!N22</f>
        <v>926.29</v>
      </c>
      <c r="H125" s="337" t="s">
        <v>423</v>
      </c>
      <c r="I125" s="337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59" t="s">
        <v>718</v>
      </c>
      <c r="E126" s="335" t="n">
        <f aca="false">SUM(E103:E125)</f>
        <v>5023.0435</v>
      </c>
    </row>
    <row r="127" customFormat="false" ht="15" hidden="false" customHeight="false" outlineLevel="0" collapsed="false">
      <c r="D127" s="159"/>
      <c r="E127" s="335"/>
    </row>
    <row r="129" customFormat="false" ht="15" hidden="false" customHeight="false" outlineLevel="0" collapsed="false">
      <c r="I129" s="285" t="s">
        <v>1097</v>
      </c>
      <c r="J129" s="285"/>
      <c r="K129" s="285"/>
    </row>
    <row r="130" customFormat="false" ht="15" hidden="false" customHeight="false" outlineLevel="0" collapsed="false">
      <c r="D130" s="37" t="s">
        <v>1137</v>
      </c>
      <c r="H130" s="332" t="s">
        <v>191</v>
      </c>
      <c r="I130" s="332"/>
      <c r="J130" s="332"/>
      <c r="K130" s="332"/>
      <c r="L130" s="332"/>
    </row>
    <row r="131" customFormat="false" ht="15" hidden="false" customHeight="false" outlineLevel="0" collapsed="false">
      <c r="D131" s="331" t="s">
        <v>191</v>
      </c>
      <c r="E131" s="331"/>
      <c r="H131" s="338" t="s">
        <v>302</v>
      </c>
      <c r="I131" s="338" t="s">
        <v>1100</v>
      </c>
      <c r="J131" s="338" t="s">
        <v>8</v>
      </c>
      <c r="K131" s="338" t="s">
        <v>1101</v>
      </c>
      <c r="L131" s="338"/>
    </row>
    <row r="132" customFormat="false" ht="15" hidden="false" customHeight="false" outlineLevel="0" collapsed="false">
      <c r="D132" s="15" t="s">
        <v>1098</v>
      </c>
      <c r="E132" s="15" t="s">
        <v>1099</v>
      </c>
      <c r="H132" s="9"/>
      <c r="I132" s="9" t="s">
        <v>1103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33" t="s">
        <v>1102</v>
      </c>
      <c r="E133" s="57" t="n">
        <f aca="false">mensualidades!G75</f>
        <v>520</v>
      </c>
      <c r="H133" s="9"/>
      <c r="I133" s="9" t="s">
        <v>1104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1105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1106</v>
      </c>
      <c r="J135" s="10"/>
      <c r="K135" s="9"/>
      <c r="L135" s="9"/>
    </row>
    <row r="136" customFormat="false" ht="15" hidden="false" customHeight="false" outlineLevel="0" collapsed="false">
      <c r="D136" s="25" t="s">
        <v>306</v>
      </c>
      <c r="E136" s="11" t="n">
        <f aca="false">inpaecsa!I123</f>
        <v>61.1</v>
      </c>
      <c r="H136" s="9"/>
      <c r="I136" s="9" t="s">
        <v>1108</v>
      </c>
      <c r="J136" s="10"/>
      <c r="K136" s="9"/>
      <c r="L136" s="9"/>
    </row>
    <row r="137" customFormat="false" ht="15" hidden="false" customHeight="false" outlineLevel="0" collapsed="false">
      <c r="D137" s="25" t="s">
        <v>1107</v>
      </c>
      <c r="E137" s="11" t="n">
        <f aca="false">familia!J131</f>
        <v>41.5</v>
      </c>
      <c r="H137" s="9"/>
      <c r="I137" s="9" t="s">
        <v>1109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367</v>
      </c>
      <c r="E138" s="11" t="n">
        <f aca="false">UNIVIAST!J80</f>
        <v>69.5999999999999</v>
      </c>
      <c r="H138" s="9"/>
      <c r="I138" s="9" t="s">
        <v>1110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488</v>
      </c>
      <c r="E139" s="11" t="n">
        <f aca="false">holtrans!J52</f>
        <v>126.9</v>
      </c>
      <c r="H139" s="9"/>
      <c r="I139" s="9" t="s">
        <v>1126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1111</v>
      </c>
      <c r="E140" s="11" t="n">
        <f aca="false">nestle!I199</f>
        <v>956.5</v>
      </c>
      <c r="H140" s="9"/>
      <c r="I140" s="9" t="s">
        <v>1114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1113</v>
      </c>
      <c r="E141" s="11" t="n">
        <f aca="false">'detergente '!I59</f>
        <v>0</v>
      </c>
      <c r="H141" s="9"/>
      <c r="I141" s="9" t="s">
        <v>1130</v>
      </c>
      <c r="J141" s="10"/>
      <c r="K141" s="9"/>
      <c r="L141" s="9"/>
    </row>
    <row r="142" customFormat="false" ht="15" hidden="false" customHeight="false" outlineLevel="0" collapsed="false">
      <c r="D142" s="25" t="s">
        <v>575</v>
      </c>
      <c r="E142" s="11" t="n">
        <f aca="false">PARAISO!J64</f>
        <v>35</v>
      </c>
      <c r="H142" s="9"/>
      <c r="I142" s="9" t="s">
        <v>1061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1115</v>
      </c>
      <c r="E143" s="11" t="n">
        <f aca="false">YOBEL!I63</f>
        <v>8.59999999999999</v>
      </c>
      <c r="H143" s="9"/>
      <c r="I143" s="9" t="s">
        <v>1127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705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1116</v>
      </c>
      <c r="E145" s="11" t="n">
        <f aca="false">'plasticos Ester'!I98</f>
        <v>440.6</v>
      </c>
      <c r="H145" s="9"/>
      <c r="I145" s="9" t="s">
        <v>1138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1117</v>
      </c>
      <c r="E146" s="11" t="n">
        <f aca="false">sear!J84</f>
        <v>79.8</v>
      </c>
      <c r="H146" s="9"/>
      <c r="I146" s="9" t="s">
        <v>1126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1118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847</v>
      </c>
      <c r="E148" s="11" t="n">
        <f aca="false">empetrans!J84</f>
        <v>56.5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1120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1128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1122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1123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1132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34" t="s">
        <v>1133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34" t="s">
        <v>1125</v>
      </c>
      <c r="E155" s="339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59" t="s">
        <v>718</v>
      </c>
      <c r="E156" s="335" t="n">
        <f aca="false">SUM(E133:E155)</f>
        <v>5221.0059</v>
      </c>
      <c r="H156" s="337" t="s">
        <v>423</v>
      </c>
      <c r="I156" s="337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59"/>
      <c r="E157" s="335"/>
    </row>
    <row r="160" customFormat="false" ht="15" hidden="false" customHeight="false" outlineLevel="0" collapsed="false">
      <c r="I160" s="285" t="s">
        <v>1097</v>
      </c>
      <c r="J160" s="285"/>
      <c r="K160" s="285"/>
    </row>
    <row r="161" customFormat="false" ht="15" hidden="false" customHeight="false" outlineLevel="0" collapsed="false">
      <c r="D161" s="37" t="s">
        <v>1137</v>
      </c>
      <c r="H161" s="332" t="s">
        <v>98</v>
      </c>
      <c r="I161" s="332"/>
      <c r="J161" s="332"/>
      <c r="K161" s="332"/>
      <c r="L161" s="332"/>
    </row>
    <row r="162" customFormat="false" ht="15" hidden="false" customHeight="false" outlineLevel="0" collapsed="false">
      <c r="D162" s="331" t="s">
        <v>948</v>
      </c>
      <c r="E162" s="331"/>
      <c r="H162" s="338" t="s">
        <v>302</v>
      </c>
      <c r="I162" s="338" t="s">
        <v>1100</v>
      </c>
      <c r="J162" s="338" t="s">
        <v>8</v>
      </c>
      <c r="K162" s="338" t="s">
        <v>1101</v>
      </c>
      <c r="L162" s="338"/>
    </row>
    <row r="163" customFormat="false" ht="15" hidden="false" customHeight="false" outlineLevel="0" collapsed="false">
      <c r="D163" s="15" t="s">
        <v>1098</v>
      </c>
      <c r="E163" s="15" t="s">
        <v>1099</v>
      </c>
      <c r="H163" s="9"/>
      <c r="I163" s="9" t="s">
        <v>1103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33" t="s">
        <v>1102</v>
      </c>
      <c r="E164" s="57" t="n">
        <f aca="false">mensualidades!P75</f>
        <v>540</v>
      </c>
      <c r="H164" s="9"/>
      <c r="I164" s="9" t="s">
        <v>1104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1105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1106</v>
      </c>
      <c r="J166" s="10"/>
      <c r="K166" s="9"/>
      <c r="L166" s="9"/>
    </row>
    <row r="167" customFormat="false" ht="15" hidden="false" customHeight="false" outlineLevel="0" collapsed="false">
      <c r="D167" s="25" t="s">
        <v>306</v>
      </c>
      <c r="E167" s="11" t="n">
        <f aca="false">inpaecsa!V123</f>
        <v>106.2</v>
      </c>
      <c r="H167" s="9"/>
      <c r="I167" s="9" t="s">
        <v>1108</v>
      </c>
      <c r="J167" s="10"/>
      <c r="K167" s="9"/>
      <c r="L167" s="9"/>
    </row>
    <row r="168" customFormat="false" ht="15" hidden="false" customHeight="false" outlineLevel="0" collapsed="false">
      <c r="D168" s="25" t="s">
        <v>1107</v>
      </c>
      <c r="E168" s="11" t="n">
        <f aca="false">familia!J159</f>
        <v>-16.7424999999999</v>
      </c>
      <c r="H168" s="9"/>
      <c r="I168" s="9" t="s">
        <v>1109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367</v>
      </c>
      <c r="E169" s="11" t="n">
        <f aca="false">UNIVIAST!V80</f>
        <v>65.9</v>
      </c>
      <c r="H169" s="9"/>
      <c r="I169" s="9" t="s">
        <v>1110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488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1111</v>
      </c>
      <c r="E171" s="11" t="n">
        <f aca="false">nestle!T199</f>
        <v>1428.25</v>
      </c>
      <c r="H171" s="9"/>
      <c r="I171" s="9" t="s">
        <v>1114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1113</v>
      </c>
      <c r="E172" s="11" t="n">
        <f aca="false">'detergente '!S59</f>
        <v>226</v>
      </c>
      <c r="H172" s="9"/>
      <c r="I172" s="9" t="s">
        <v>1130</v>
      </c>
      <c r="J172" s="10"/>
      <c r="K172" s="9"/>
      <c r="L172" s="9"/>
    </row>
    <row r="173" customFormat="false" ht="15" hidden="false" customHeight="false" outlineLevel="0" collapsed="false">
      <c r="D173" s="25" t="s">
        <v>575</v>
      </c>
      <c r="E173" s="11" t="n">
        <f aca="false">PARAISO!U64</f>
        <v>0</v>
      </c>
      <c r="H173" s="9"/>
      <c r="I173" s="9" t="s">
        <v>1061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1115</v>
      </c>
      <c r="E174" s="11" t="n">
        <f aca="false">YOBEL!T63</f>
        <v>0</v>
      </c>
      <c r="H174" s="9"/>
      <c r="I174" s="9" t="s">
        <v>1127</v>
      </c>
      <c r="J174" s="10" t="n">
        <v>36.2</v>
      </c>
      <c r="K174" s="9" t="s">
        <v>1139</v>
      </c>
      <c r="L174" s="9"/>
    </row>
    <row r="175" customFormat="false" ht="15" hidden="false" customHeight="false" outlineLevel="0" collapsed="false">
      <c r="D175" s="25" t="s">
        <v>705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1116</v>
      </c>
      <c r="E176" s="11" t="n">
        <f aca="false">'plasticos Ester'!S97</f>
        <v>204.5</v>
      </c>
      <c r="H176" s="9"/>
      <c r="I176" s="9" t="s">
        <v>1138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1117</v>
      </c>
      <c r="E177" s="11" t="n">
        <f aca="false">sear!U84</f>
        <v>54.5999999999999</v>
      </c>
      <c r="H177" s="9"/>
      <c r="I177" s="9" t="s">
        <v>1126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1118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847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1120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1128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1122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1123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1132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34" t="s">
        <v>1133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34" t="s">
        <v>1125</v>
      </c>
      <c r="E186" s="11" t="n">
        <f aca="false">IESS!F50</f>
        <v>763.01</v>
      </c>
      <c r="H186" s="337" t="s">
        <v>423</v>
      </c>
      <c r="I186" s="337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59" t="s">
        <v>718</v>
      </c>
      <c r="E187" s="31" t="n">
        <f aca="false">SUM(E164:E186)</f>
        <v>5457.1655</v>
      </c>
    </row>
    <row r="188" customFormat="false" ht="15" hidden="false" customHeight="false" outlineLevel="0" collapsed="false">
      <c r="D188" s="159"/>
      <c r="E188" s="31"/>
    </row>
    <row r="190" customFormat="false" ht="15" hidden="false" customHeight="false" outlineLevel="0" collapsed="false">
      <c r="I190" s="285" t="s">
        <v>1097</v>
      </c>
      <c r="J190" s="285"/>
      <c r="K190" s="285"/>
    </row>
    <row r="191" customFormat="false" ht="15" hidden="false" customHeight="false" outlineLevel="0" collapsed="false">
      <c r="D191" s="37" t="s">
        <v>1097</v>
      </c>
      <c r="H191" s="332" t="s">
        <v>120</v>
      </c>
      <c r="I191" s="332"/>
      <c r="J191" s="332"/>
      <c r="K191" s="332"/>
      <c r="L191" s="332"/>
    </row>
    <row r="192" customFormat="false" ht="15" hidden="false" customHeight="false" outlineLevel="0" collapsed="false">
      <c r="D192" s="331" t="s">
        <v>120</v>
      </c>
      <c r="E192" s="331"/>
      <c r="H192" s="338" t="s">
        <v>302</v>
      </c>
      <c r="I192" s="338" t="s">
        <v>1100</v>
      </c>
      <c r="J192" s="338" t="s">
        <v>8</v>
      </c>
      <c r="K192" s="338" t="s">
        <v>1101</v>
      </c>
      <c r="L192" s="338"/>
    </row>
    <row r="193" customFormat="false" ht="15" hidden="false" customHeight="false" outlineLevel="0" collapsed="false">
      <c r="D193" s="15" t="s">
        <v>1098</v>
      </c>
      <c r="E193" s="15" t="s">
        <v>1099</v>
      </c>
      <c r="H193" s="9"/>
      <c r="I193" s="9" t="s">
        <v>1103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33" t="s">
        <v>1102</v>
      </c>
      <c r="E194" s="57" t="n">
        <f aca="false">mensualidades!G102</f>
        <v>510</v>
      </c>
      <c r="H194" s="9"/>
      <c r="I194" s="9" t="s">
        <v>1104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1105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1106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306</v>
      </c>
      <c r="E197" s="11" t="n">
        <f aca="false">inpaecsa!I168</f>
        <v>100.3008</v>
      </c>
      <c r="H197" s="9"/>
      <c r="I197" s="9" t="s">
        <v>1108</v>
      </c>
      <c r="J197" s="10"/>
      <c r="K197" s="9"/>
      <c r="L197" s="9"/>
    </row>
    <row r="198" customFormat="false" ht="15" hidden="false" customHeight="false" outlineLevel="0" collapsed="false">
      <c r="D198" s="25" t="s">
        <v>1107</v>
      </c>
      <c r="E198" s="11" t="n">
        <f aca="false">familia!J185</f>
        <v>63.0691999999999</v>
      </c>
      <c r="H198" s="9"/>
      <c r="I198" s="9" t="s">
        <v>1109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367</v>
      </c>
      <c r="E199" s="11" t="n">
        <f aca="false">UNIVIAST!J107</f>
        <v>43.5</v>
      </c>
      <c r="H199" s="9"/>
      <c r="I199" s="9" t="s">
        <v>1110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488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1111</v>
      </c>
      <c r="E201" s="11" t="n">
        <f aca="false">nestle!I279</f>
        <v>1925.099</v>
      </c>
      <c r="H201" s="9"/>
      <c r="I201" s="9" t="s">
        <v>1114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1140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575</v>
      </c>
      <c r="E203" s="11" t="n">
        <f aca="false">PARAISO!J87</f>
        <v>17.6</v>
      </c>
      <c r="H203" s="9"/>
      <c r="I203" s="9" t="s">
        <v>1061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1115</v>
      </c>
      <c r="E204" s="11" t="n">
        <f aca="false">YOBEL!I87</f>
        <v>0</v>
      </c>
      <c r="H204" s="9"/>
      <c r="I204" s="9" t="s">
        <v>1127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705</v>
      </c>
      <c r="E205" s="11" t="n">
        <f aca="false">aldia!K115</f>
        <v>6.6825</v>
      </c>
      <c r="H205" s="9"/>
      <c r="I205" s="9" t="s">
        <v>1126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1116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690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1118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847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1120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1128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1122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1123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1132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34" t="s">
        <v>1133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34" t="s">
        <v>1125</v>
      </c>
      <c r="E216" s="340" t="n">
        <f aca="false">IESS!J50</f>
        <v>763.18</v>
      </c>
      <c r="H216" s="337" t="s">
        <v>423</v>
      </c>
      <c r="I216" s="337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59" t="s">
        <v>718</v>
      </c>
      <c r="E217" s="341" t="n">
        <f aca="false">SUM(E194:E216)</f>
        <v>6009.0315</v>
      </c>
    </row>
    <row r="218" customFormat="false" ht="15" hidden="false" customHeight="false" outlineLevel="0" collapsed="false">
      <c r="D218" s="159"/>
      <c r="E218" s="341"/>
    </row>
    <row r="220" customFormat="false" ht="15" hidden="false" customHeight="false" outlineLevel="0" collapsed="false">
      <c r="I220" s="285" t="s">
        <v>1097</v>
      </c>
      <c r="J220" s="285"/>
      <c r="K220" s="285"/>
    </row>
    <row r="221" customFormat="false" ht="15" hidden="false" customHeight="false" outlineLevel="0" collapsed="false">
      <c r="D221" s="37" t="s">
        <v>1097</v>
      </c>
      <c r="H221" s="332" t="s">
        <v>121</v>
      </c>
      <c r="I221" s="332"/>
      <c r="J221" s="332"/>
      <c r="K221" s="332"/>
      <c r="L221" s="332"/>
    </row>
    <row r="222" customFormat="false" ht="15" hidden="false" customHeight="false" outlineLevel="0" collapsed="false">
      <c r="D222" s="331" t="s">
        <v>121</v>
      </c>
      <c r="E222" s="331"/>
      <c r="H222" s="338" t="s">
        <v>302</v>
      </c>
      <c r="I222" s="338" t="s">
        <v>1100</v>
      </c>
      <c r="J222" s="338" t="s">
        <v>8</v>
      </c>
      <c r="K222" s="338" t="s">
        <v>1101</v>
      </c>
      <c r="L222" s="338"/>
    </row>
    <row r="223" customFormat="false" ht="15" hidden="false" customHeight="false" outlineLevel="0" collapsed="false">
      <c r="D223" s="15" t="s">
        <v>1098</v>
      </c>
      <c r="E223" s="15" t="s">
        <v>1099</v>
      </c>
      <c r="H223" s="9"/>
      <c r="I223" s="9" t="s">
        <v>1103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33" t="s">
        <v>1102</v>
      </c>
      <c r="E224" s="57" t="n">
        <f aca="false">mensualidades!P102</f>
        <v>480</v>
      </c>
      <c r="H224" s="9"/>
      <c r="I224" s="9" t="s">
        <v>1104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1105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1106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306</v>
      </c>
      <c r="E227" s="11" t="n">
        <f aca="false">inpaecsa!V168</f>
        <v>17.7</v>
      </c>
      <c r="H227" s="9"/>
      <c r="I227" s="9" t="s">
        <v>1108</v>
      </c>
      <c r="J227" s="10"/>
      <c r="K227" s="9"/>
      <c r="L227" s="9"/>
    </row>
    <row r="228" customFormat="false" ht="15" hidden="false" customHeight="false" outlineLevel="0" collapsed="false">
      <c r="D228" s="25" t="s">
        <v>1107</v>
      </c>
      <c r="E228" s="11" t="n">
        <f aca="false">familia!J212</f>
        <v>127.4425</v>
      </c>
      <c r="H228" s="9"/>
      <c r="I228" s="9" t="s">
        <v>1109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367</v>
      </c>
      <c r="E229" s="11" t="n">
        <f aca="false">UNIVIAST!V107</f>
        <v>34.8</v>
      </c>
      <c r="H229" s="9"/>
      <c r="I229" s="9" t="s">
        <v>1110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488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1111</v>
      </c>
      <c r="E231" s="11" t="n">
        <f aca="false">nestle!T279</f>
        <v>1693.3389</v>
      </c>
      <c r="H231" s="9"/>
      <c r="I231" s="9" t="s">
        <v>1114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1113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575</v>
      </c>
      <c r="E233" s="11" t="n">
        <f aca="false">PARAISO!U87</f>
        <v>0</v>
      </c>
      <c r="H233" s="9"/>
      <c r="I233" s="9" t="s">
        <v>1061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1115</v>
      </c>
      <c r="E234" s="11" t="n">
        <f aca="false">YOBEL!T87</f>
        <v>35.8</v>
      </c>
      <c r="H234" s="9"/>
      <c r="I234" s="9" t="s">
        <v>1127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705</v>
      </c>
      <c r="E235" s="11" t="n">
        <f aca="false">aldia!Z116</f>
        <v>41.7284999999997</v>
      </c>
      <c r="H235" s="9"/>
      <c r="I235" s="9" t="s">
        <v>1126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1116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690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1118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847</v>
      </c>
      <c r="E239" s="11" t="n">
        <f aca="false">empetrans!U112</f>
        <v>21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1141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1128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1122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1123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1132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34" t="s">
        <v>1133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34" t="s">
        <v>1125</v>
      </c>
      <c r="E246" s="340" t="n">
        <f aca="false">IESS!N50</f>
        <v>811.73</v>
      </c>
      <c r="H246" s="337" t="s">
        <v>423</v>
      </c>
      <c r="I246" s="337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59" t="s">
        <v>718</v>
      </c>
      <c r="E247" s="341" t="n">
        <f aca="false">SUM(E224:E246)</f>
        <v>9098.3099</v>
      </c>
    </row>
    <row r="248" customFormat="false" ht="15" hidden="false" customHeight="false" outlineLevel="0" collapsed="false">
      <c r="D248" s="159"/>
      <c r="E248" s="341"/>
    </row>
    <row r="250" customFormat="false" ht="15" hidden="false" customHeight="false" outlineLevel="0" collapsed="false">
      <c r="I250" s="285" t="s">
        <v>1097</v>
      </c>
      <c r="J250" s="285"/>
      <c r="K250" s="285"/>
    </row>
    <row r="251" customFormat="false" ht="15" hidden="false" customHeight="false" outlineLevel="0" collapsed="false">
      <c r="D251" s="37" t="s">
        <v>1097</v>
      </c>
      <c r="H251" s="332" t="s">
        <v>885</v>
      </c>
      <c r="I251" s="332"/>
      <c r="J251" s="332"/>
      <c r="K251" s="332"/>
      <c r="L251" s="332"/>
    </row>
    <row r="252" customFormat="false" ht="15" hidden="false" customHeight="false" outlineLevel="0" collapsed="false">
      <c r="D252" s="331" t="s">
        <v>885</v>
      </c>
      <c r="E252" s="331"/>
      <c r="H252" s="338" t="s">
        <v>302</v>
      </c>
      <c r="I252" s="338" t="s">
        <v>1100</v>
      </c>
      <c r="J252" s="338" t="s">
        <v>8</v>
      </c>
      <c r="K252" s="338" t="s">
        <v>1101</v>
      </c>
      <c r="L252" s="338"/>
    </row>
    <row r="253" customFormat="false" ht="15" hidden="false" customHeight="false" outlineLevel="0" collapsed="false">
      <c r="D253" s="15" t="s">
        <v>1098</v>
      </c>
      <c r="E253" s="15" t="s">
        <v>1099</v>
      </c>
      <c r="H253" s="9"/>
      <c r="I253" s="9" t="s">
        <v>1103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33" t="s">
        <v>1102</v>
      </c>
      <c r="E254" s="57" t="n">
        <f aca="false">mensualidades!G133</f>
        <v>1290</v>
      </c>
      <c r="H254" s="9"/>
      <c r="I254" s="9" t="s">
        <v>1104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1105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1079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306</v>
      </c>
      <c r="E257" s="11" t="n">
        <f aca="false">inpaecsa!I211</f>
        <v>101.6775</v>
      </c>
      <c r="H257" s="9"/>
      <c r="I257" s="9" t="s">
        <v>1108</v>
      </c>
      <c r="J257" s="10"/>
      <c r="K257" s="9"/>
      <c r="L257" s="9"/>
    </row>
    <row r="258" customFormat="false" ht="15" hidden="false" customHeight="false" outlineLevel="0" collapsed="false">
      <c r="D258" s="25" t="s">
        <v>1107</v>
      </c>
      <c r="E258" s="11" t="n">
        <f aca="false">familia!J239</f>
        <v>118.7</v>
      </c>
      <c r="H258" s="9"/>
      <c r="I258" s="9" t="s">
        <v>1109</v>
      </c>
      <c r="J258" s="10"/>
      <c r="K258" s="9"/>
      <c r="L258" s="9"/>
    </row>
    <row r="259" customFormat="false" ht="15" hidden="false" customHeight="false" outlineLevel="0" collapsed="false">
      <c r="D259" s="25" t="s">
        <v>1142</v>
      </c>
      <c r="E259" s="11" t="n">
        <f aca="false">UNIVIAST!J135</f>
        <v>17.4</v>
      </c>
      <c r="H259" s="9"/>
      <c r="I259" s="9" t="s">
        <v>1110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488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1111</v>
      </c>
      <c r="E261" s="11" t="n">
        <f aca="false">nestle!I361</f>
        <v>1553.4782</v>
      </c>
      <c r="H261" s="9"/>
      <c r="I261" s="9" t="s">
        <v>1114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1113</v>
      </c>
      <c r="E262" s="11" t="n">
        <f aca="false">'detergente '!I104</f>
        <v>0</v>
      </c>
      <c r="H262" s="9"/>
      <c r="I262" s="9" t="s">
        <v>1143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575</v>
      </c>
      <c r="E263" s="11" t="n">
        <f aca="false">PARAISO!J111</f>
        <v>8.59999999999999</v>
      </c>
      <c r="H263" s="9"/>
      <c r="I263" s="9" t="s">
        <v>1061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367</v>
      </c>
      <c r="E264" s="11" t="n">
        <f aca="false">YOBEL!I110</f>
        <v>36.3</v>
      </c>
      <c r="H264" s="9"/>
      <c r="I264" s="9" t="s">
        <v>1127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705</v>
      </c>
      <c r="E265" s="11" t="n">
        <f aca="false">aldia!K147</f>
        <v>74.7945000000004</v>
      </c>
      <c r="H265" s="9"/>
      <c r="I265" s="9" t="s">
        <v>1126</v>
      </c>
      <c r="J265" s="10"/>
      <c r="K265" s="9"/>
      <c r="L265" s="9"/>
    </row>
    <row r="266" customFormat="false" ht="15" hidden="false" customHeight="false" outlineLevel="0" collapsed="false">
      <c r="D266" s="25" t="s">
        <v>1116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690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1118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847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1141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1128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1122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1123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1132</v>
      </c>
      <c r="E274" s="11" t="n">
        <f aca="false">'RASTREO ICSSE'!B60</f>
        <v>486.62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34" t="s">
        <v>1133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34" t="s">
        <v>1125</v>
      </c>
      <c r="E276" s="340" t="n">
        <f aca="false">IESS!B79</f>
        <v>811.86</v>
      </c>
      <c r="H276" s="337" t="s">
        <v>423</v>
      </c>
      <c r="I276" s="337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59" t="s">
        <v>718</v>
      </c>
      <c r="E277" s="341" t="n">
        <f aca="false">SUM(E254:E276)</f>
        <v>6701.1802</v>
      </c>
    </row>
    <row r="278" customFormat="false" ht="15" hidden="false" customHeight="false" outlineLevel="0" collapsed="false">
      <c r="D278" s="159"/>
      <c r="E278" s="341"/>
    </row>
    <row r="281" customFormat="false" ht="15" hidden="false" customHeight="false" outlineLevel="0" collapsed="false">
      <c r="I281" s="285" t="s">
        <v>1097</v>
      </c>
      <c r="J281" s="285"/>
      <c r="K281" s="285"/>
    </row>
    <row r="282" customFormat="false" ht="15" hidden="false" customHeight="false" outlineLevel="0" collapsed="false">
      <c r="D282" s="37" t="s">
        <v>1097</v>
      </c>
      <c r="H282" s="332" t="s">
        <v>244</v>
      </c>
      <c r="I282" s="332"/>
      <c r="J282" s="332"/>
      <c r="K282" s="332"/>
      <c r="L282" s="332"/>
    </row>
    <row r="283" customFormat="false" ht="15" hidden="false" customHeight="false" outlineLevel="0" collapsed="false">
      <c r="D283" s="331" t="s">
        <v>244</v>
      </c>
      <c r="E283" s="331"/>
      <c r="H283" s="338" t="s">
        <v>302</v>
      </c>
      <c r="I283" s="338" t="s">
        <v>1100</v>
      </c>
      <c r="J283" s="338" t="s">
        <v>8</v>
      </c>
      <c r="K283" s="338" t="s">
        <v>1101</v>
      </c>
      <c r="L283" s="338"/>
    </row>
    <row r="284" customFormat="false" ht="15" hidden="false" customHeight="false" outlineLevel="0" collapsed="false">
      <c r="D284" s="15" t="s">
        <v>1098</v>
      </c>
      <c r="E284" s="15" t="s">
        <v>1099</v>
      </c>
      <c r="H284" s="9"/>
      <c r="I284" s="9" t="s">
        <v>1103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33" t="s">
        <v>1102</v>
      </c>
      <c r="E285" s="57" t="n">
        <f aca="false">mensualidades!P133</f>
        <v>1310</v>
      </c>
      <c r="H285" s="9"/>
      <c r="I285" s="9" t="s">
        <v>1104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1105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1079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306</v>
      </c>
      <c r="E288" s="11" t="n">
        <f aca="false">inpaecsa!V211</f>
        <v>17.7</v>
      </c>
      <c r="H288" s="9"/>
      <c r="I288" s="9" t="s">
        <v>1108</v>
      </c>
      <c r="J288" s="10"/>
      <c r="K288" s="9"/>
      <c r="L288" s="9"/>
    </row>
    <row r="289" customFormat="false" ht="15" hidden="false" customHeight="false" outlineLevel="0" collapsed="false">
      <c r="D289" s="25" t="s">
        <v>1107</v>
      </c>
      <c r="E289" s="11" t="n">
        <f aca="false">familia!J266</f>
        <v>7.33230000000003</v>
      </c>
      <c r="H289" s="9"/>
      <c r="I289" s="9" t="s">
        <v>1109</v>
      </c>
      <c r="J289" s="10"/>
      <c r="K289" s="9"/>
      <c r="L289" s="9"/>
    </row>
    <row r="290" customFormat="false" ht="15" hidden="false" customHeight="false" outlineLevel="0" collapsed="false">
      <c r="D290" s="25" t="s">
        <v>1142</v>
      </c>
      <c r="E290" s="11" t="n">
        <f aca="false">UNIVIAST!V135</f>
        <v>82.5</v>
      </c>
      <c r="H290" s="9"/>
      <c r="I290" s="9" t="s">
        <v>1110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488</v>
      </c>
      <c r="E291" s="11" t="n">
        <f aca="false">holtrans!U89</f>
        <v>111.8</v>
      </c>
      <c r="H291" s="9"/>
      <c r="I291" s="9" t="s">
        <v>1114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1111</v>
      </c>
      <c r="E292" s="11" t="n">
        <f aca="false">nestle!T361</f>
        <v>1482.6953</v>
      </c>
      <c r="H292" s="9"/>
      <c r="I292" s="9" t="s">
        <v>1143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1113</v>
      </c>
      <c r="E293" s="11" t="n">
        <f aca="false">'detergente '!S104</f>
        <v>0</v>
      </c>
      <c r="H293" s="9"/>
      <c r="I293" s="9" t="s">
        <v>1061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575</v>
      </c>
      <c r="E294" s="11" t="n">
        <f aca="false">PARAISO!U111</f>
        <v>0</v>
      </c>
      <c r="H294" s="9"/>
      <c r="I294" s="9" t="s">
        <v>1127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367</v>
      </c>
      <c r="E295" s="11" t="n">
        <f aca="false">YOBEL!T110</f>
        <v>411.92</v>
      </c>
      <c r="H295" s="9"/>
      <c r="I295" s="9" t="s">
        <v>1126</v>
      </c>
      <c r="J295" s="10"/>
      <c r="K295" s="9"/>
      <c r="L295" s="9"/>
    </row>
    <row r="296" customFormat="false" ht="15" hidden="false" customHeight="false" outlineLevel="0" collapsed="false">
      <c r="D296" s="25" t="s">
        <v>705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1116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690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1118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847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1141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1128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1122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1123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1132</v>
      </c>
      <c r="E305" s="11" t="n">
        <f aca="false">'RASTREO ICSSE'!F60</f>
        <v>48.66</v>
      </c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34" t="s">
        <v>1133</v>
      </c>
      <c r="E306" s="339" t="n">
        <f aca="false">'RASTREO CARSYNC'!F60</f>
        <v>36.1</v>
      </c>
      <c r="H306" s="337" t="s">
        <v>423</v>
      </c>
      <c r="I306" s="337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34" t="s">
        <v>1125</v>
      </c>
      <c r="E307" s="340" t="n">
        <f aca="false">IESS!F79</f>
        <v>755.46</v>
      </c>
    </row>
    <row r="308" customFormat="false" ht="15" hidden="false" customHeight="false" outlineLevel="0" collapsed="false">
      <c r="D308" s="159" t="s">
        <v>718</v>
      </c>
      <c r="E308" s="342" t="n">
        <f aca="false">SUM(E285:E307)</f>
        <v>6330.391128</v>
      </c>
    </row>
    <row r="309" customFormat="false" ht="15" hidden="false" customHeight="false" outlineLevel="0" collapsed="false">
      <c r="D309" s="159"/>
      <c r="E309" s="342"/>
    </row>
    <row r="311" customFormat="false" ht="15" hidden="false" customHeight="false" outlineLevel="0" collapsed="false">
      <c r="I311" s="285" t="s">
        <v>1097</v>
      </c>
      <c r="J311" s="285"/>
      <c r="K311" s="285"/>
    </row>
    <row r="312" customFormat="false" ht="15" hidden="false" customHeight="false" outlineLevel="0" collapsed="false">
      <c r="H312" s="332" t="s">
        <v>146</v>
      </c>
      <c r="I312" s="332"/>
      <c r="J312" s="332"/>
      <c r="K312" s="332"/>
      <c r="L312" s="332"/>
    </row>
    <row r="313" customFormat="false" ht="15" hidden="false" customHeight="false" outlineLevel="0" collapsed="false">
      <c r="D313" s="37" t="s">
        <v>1097</v>
      </c>
      <c r="H313" s="338" t="s">
        <v>302</v>
      </c>
      <c r="I313" s="338" t="s">
        <v>1100</v>
      </c>
      <c r="J313" s="338" t="s">
        <v>8</v>
      </c>
      <c r="K313" s="338" t="s">
        <v>1101</v>
      </c>
      <c r="L313" s="338"/>
    </row>
    <row r="314" customFormat="false" ht="15" hidden="false" customHeight="false" outlineLevel="0" collapsed="false">
      <c r="D314" s="331" t="s">
        <v>146</v>
      </c>
      <c r="E314" s="331"/>
      <c r="H314" s="9"/>
      <c r="I314" s="9" t="s">
        <v>1103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1098</v>
      </c>
      <c r="E315" s="15" t="s">
        <v>1099</v>
      </c>
      <c r="H315" s="9"/>
      <c r="I315" s="9" t="s">
        <v>1104</v>
      </c>
      <c r="J315" s="10"/>
      <c r="K315" s="9"/>
      <c r="L315" s="9"/>
    </row>
    <row r="316" customFormat="false" ht="15" hidden="false" customHeight="false" outlineLevel="0" collapsed="false">
      <c r="D316" s="333" t="s">
        <v>1102</v>
      </c>
      <c r="E316" s="57" t="n">
        <f aca="false">mensualidades!P163</f>
        <v>1300</v>
      </c>
      <c r="H316" s="9"/>
      <c r="I316" s="9" t="s">
        <v>1105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1079</v>
      </c>
      <c r="J317" s="10"/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'!I346</f>
        <v>489.6</v>
      </c>
      <c r="H318" s="9"/>
      <c r="I318" s="9" t="s">
        <v>1108</v>
      </c>
      <c r="J318" s="10"/>
      <c r="K318" s="9"/>
      <c r="L318" s="9"/>
    </row>
    <row r="319" customFormat="false" ht="15" hidden="false" customHeight="false" outlineLevel="0" collapsed="false">
      <c r="D319" s="25" t="s">
        <v>306</v>
      </c>
      <c r="E319" s="11" t="n">
        <f aca="false">inpaecsa!I254</f>
        <v>106.2</v>
      </c>
      <c r="H319" s="9"/>
      <c r="I319" s="9" t="s">
        <v>1109</v>
      </c>
      <c r="J319" s="10"/>
      <c r="K319" s="9"/>
      <c r="L319" s="9"/>
    </row>
    <row r="320" customFormat="false" ht="15" hidden="false" customHeight="false" outlineLevel="0" collapsed="false">
      <c r="D320" s="25" t="s">
        <v>1107</v>
      </c>
      <c r="E320" s="11" t="n">
        <f aca="false">familia!J292</f>
        <v>170.5402</v>
      </c>
      <c r="H320" s="9"/>
      <c r="I320" s="9" t="s">
        <v>1110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1144</v>
      </c>
      <c r="E321" s="11" t="n">
        <f aca="false">UNIVIAST!J164</f>
        <v>87</v>
      </c>
      <c r="H321" s="9"/>
      <c r="I321" s="9" t="s">
        <v>1114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488</v>
      </c>
      <c r="E322" s="11" t="n">
        <f aca="false">holtrans!J108</f>
        <v>208.2</v>
      </c>
      <c r="H322" s="9"/>
      <c r="I322" s="9" t="s">
        <v>1143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1111</v>
      </c>
      <c r="E323" s="11" t="n">
        <f aca="false">nestle!I433</f>
        <v>1755.1479</v>
      </c>
      <c r="H323" s="9"/>
      <c r="I323" s="9" t="s">
        <v>1061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1113</v>
      </c>
      <c r="E324" s="11" t="n">
        <f aca="false">'detergente '!I125</f>
        <v>0</v>
      </c>
      <c r="H324" s="9"/>
      <c r="I324" s="9" t="s">
        <v>1127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575</v>
      </c>
      <c r="E325" s="11" t="n">
        <f aca="false">PARAISO!J134</f>
        <v>52.8</v>
      </c>
      <c r="H325" s="9"/>
      <c r="I325" s="9" t="s">
        <v>1126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367</v>
      </c>
      <c r="E326" s="11" t="n">
        <f aca="false">YOBEL!I136</f>
        <v>759.5874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705</v>
      </c>
      <c r="E327" s="11" t="n">
        <f aca="false">aldia!K183</f>
        <v>249.628499999999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1116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690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1118</v>
      </c>
      <c r="E330" s="11" t="n">
        <f aca="false">'OTROS CLIENTES 2.'!J179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847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1141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1128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1122</v>
      </c>
      <c r="E334" s="11"/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1123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1132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34" t="s">
        <v>1133</v>
      </c>
      <c r="E337" s="339" t="n">
        <f aca="false">'RASTREO CARSYNC'!J60</f>
        <v>36.1</v>
      </c>
      <c r="H337" s="101"/>
      <c r="I337" s="302"/>
      <c r="J337" s="10"/>
      <c r="K337" s="9"/>
      <c r="L337" s="9"/>
    </row>
    <row r="338" customFormat="false" ht="15" hidden="false" customHeight="false" outlineLevel="0" collapsed="false">
      <c r="D338" s="334" t="s">
        <v>1125</v>
      </c>
      <c r="E338" s="343" t="n">
        <f aca="false">IESS!J79</f>
        <v>703.58</v>
      </c>
      <c r="H338" s="337" t="s">
        <v>423</v>
      </c>
      <c r="I338" s="337"/>
      <c r="J338" s="67" t="n">
        <f aca="false">SUM(J314:J336)</f>
        <v>4311.12</v>
      </c>
      <c r="K338" s="9"/>
      <c r="L338" s="9"/>
    </row>
    <row r="339" customFormat="false" ht="15" hidden="false" customHeight="false" outlineLevel="0" collapsed="false">
      <c r="D339" s="159" t="s">
        <v>718</v>
      </c>
      <c r="E339" s="335" t="n">
        <f aca="false">SUM(E316:E336)</f>
        <v>5435.864</v>
      </c>
    </row>
    <row r="340" customFormat="false" ht="15" hidden="false" customHeight="false" outlineLevel="0" collapsed="false">
      <c r="D340" s="159"/>
      <c r="E340" s="335"/>
    </row>
    <row r="343" customFormat="false" ht="15" hidden="false" customHeight="false" outlineLevel="0" collapsed="false">
      <c r="I343" s="285" t="s">
        <v>1097</v>
      </c>
      <c r="J343" s="285"/>
      <c r="K343" s="285"/>
    </row>
    <row r="344" customFormat="false" ht="15" hidden="false" customHeight="false" outlineLevel="0" collapsed="false">
      <c r="H344" s="332" t="s">
        <v>276</v>
      </c>
      <c r="I344" s="332"/>
      <c r="J344" s="332"/>
      <c r="K344" s="332"/>
      <c r="L344" s="332"/>
    </row>
    <row r="345" customFormat="false" ht="15" hidden="false" customHeight="false" outlineLevel="0" collapsed="false">
      <c r="D345" s="37" t="s">
        <v>1097</v>
      </c>
      <c r="H345" s="338" t="s">
        <v>302</v>
      </c>
      <c r="I345" s="338" t="s">
        <v>1100</v>
      </c>
      <c r="J345" s="338" t="s">
        <v>8</v>
      </c>
      <c r="K345" s="338" t="s">
        <v>1101</v>
      </c>
      <c r="L345" s="338"/>
    </row>
    <row r="346" customFormat="false" ht="15" hidden="false" customHeight="false" outlineLevel="0" collapsed="false">
      <c r="D346" s="331" t="s">
        <v>276</v>
      </c>
      <c r="E346" s="331"/>
      <c r="H346" s="9"/>
      <c r="I346" s="9" t="s">
        <v>1103</v>
      </c>
      <c r="J346" s="10"/>
      <c r="K346" s="9"/>
      <c r="L346" s="9"/>
    </row>
    <row r="347" customFormat="false" ht="15" hidden="false" customHeight="false" outlineLevel="0" collapsed="false">
      <c r="D347" s="15" t="s">
        <v>1098</v>
      </c>
      <c r="E347" s="15" t="s">
        <v>1099</v>
      </c>
      <c r="H347" s="9"/>
      <c r="I347" s="9" t="s">
        <v>1104</v>
      </c>
      <c r="J347" s="10"/>
      <c r="K347" s="9"/>
      <c r="L347" s="9"/>
    </row>
    <row r="348" customFormat="false" ht="15" hidden="false" customHeight="false" outlineLevel="0" collapsed="false">
      <c r="D348" s="333" t="s">
        <v>1102</v>
      </c>
      <c r="E348" s="57" t="n">
        <f aca="false">mensualidades!G359</f>
        <v>0</v>
      </c>
      <c r="H348" s="9"/>
      <c r="I348" s="9" t="s">
        <v>1105</v>
      </c>
      <c r="J348" s="10"/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agripac!J389</f>
        <v>0</v>
      </c>
      <c r="H349" s="9"/>
      <c r="I349" s="9" t="s">
        <v>1145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'!I388</f>
        <v>0</v>
      </c>
      <c r="H350" s="9"/>
      <c r="I350" s="9" t="s">
        <v>1108</v>
      </c>
      <c r="J350" s="10"/>
      <c r="K350" s="9"/>
      <c r="L350" s="9"/>
    </row>
    <row r="351" customFormat="false" ht="15" hidden="false" customHeight="false" outlineLevel="0" collapsed="false">
      <c r="D351" s="25" t="s">
        <v>306</v>
      </c>
      <c r="E351" s="11" t="n">
        <f aca="false">inpaecsa!I372</f>
        <v>0</v>
      </c>
      <c r="H351" s="9"/>
      <c r="I351" s="9" t="s">
        <v>1146</v>
      </c>
      <c r="J351" s="10" t="n">
        <v>241.29</v>
      </c>
      <c r="K351" s="9"/>
      <c r="L351" s="9"/>
    </row>
    <row r="352" customFormat="false" ht="15" hidden="false" customHeight="false" outlineLevel="0" collapsed="false">
      <c r="D352" s="25" t="s">
        <v>1107</v>
      </c>
      <c r="E352" s="11" t="n">
        <f aca="false">familia!J359</f>
        <v>0</v>
      </c>
      <c r="H352" s="9"/>
      <c r="I352" s="9"/>
      <c r="J352" s="10"/>
      <c r="K352" s="9"/>
      <c r="L352" s="9"/>
    </row>
    <row r="353" customFormat="false" ht="15" hidden="false" customHeight="false" outlineLevel="0" collapsed="false">
      <c r="D353" s="25" t="s">
        <v>367</v>
      </c>
      <c r="E353" s="11" t="n">
        <f aca="false">UNIVIAST!J359</f>
        <v>0</v>
      </c>
      <c r="H353" s="9"/>
      <c r="I353" s="9"/>
      <c r="J353" s="10"/>
      <c r="K353" s="9"/>
      <c r="L353" s="9"/>
    </row>
    <row r="354" customFormat="false" ht="15" hidden="false" customHeight="false" outlineLevel="0" collapsed="false">
      <c r="D354" s="25" t="s">
        <v>488</v>
      </c>
      <c r="E354" s="11" t="n">
        <f aca="false">holtrans!J350</f>
        <v>0</v>
      </c>
      <c r="H354" s="9"/>
      <c r="I354" s="9"/>
      <c r="J354" s="10"/>
      <c r="K354" s="9"/>
      <c r="L354" s="9"/>
    </row>
    <row r="355" customFormat="false" ht="15" hidden="false" customHeight="false" outlineLevel="0" collapsed="false">
      <c r="D355" s="25" t="s">
        <v>1111</v>
      </c>
      <c r="E355" s="11" t="n">
        <f aca="false">nestle!I422</f>
        <v>150</v>
      </c>
      <c r="H355" s="9"/>
      <c r="I355" s="9"/>
      <c r="J355" s="10"/>
      <c r="K355" s="9"/>
      <c r="L355" s="9"/>
    </row>
    <row r="356" customFormat="false" ht="15" hidden="false" customHeight="false" outlineLevel="0" collapsed="false">
      <c r="D356" s="25" t="s">
        <v>1113</v>
      </c>
      <c r="E356" s="11" t="n">
        <f aca="false">'detergente '!I352</f>
        <v>0</v>
      </c>
      <c r="H356" s="9"/>
      <c r="I356" s="9"/>
      <c r="J356" s="10"/>
      <c r="K356" s="9"/>
      <c r="L356" s="9"/>
    </row>
    <row r="357" customFormat="false" ht="15" hidden="false" customHeight="false" outlineLevel="0" collapsed="false">
      <c r="D357" s="25" t="s">
        <v>575</v>
      </c>
      <c r="E357" s="11" t="n">
        <f aca="false">PARAISO!J352</f>
        <v>0</v>
      </c>
      <c r="H357" s="9"/>
      <c r="I357" s="9"/>
      <c r="J357" s="10"/>
      <c r="K357" s="9"/>
      <c r="L357" s="9"/>
    </row>
    <row r="358" customFormat="false" ht="15" hidden="false" customHeight="false" outlineLevel="0" collapsed="false">
      <c r="D358" s="25" t="s">
        <v>1115</v>
      </c>
      <c r="E358" s="11" t="n">
        <f aca="false">YOBEL!I357</f>
        <v>0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705</v>
      </c>
      <c r="E359" s="11" t="n">
        <f aca="false">aldia!K366</f>
        <v>0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1116</v>
      </c>
      <c r="E360" s="11" t="n">
        <f aca="false">'plasticos Ester'!I378</f>
        <v>0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1117</v>
      </c>
      <c r="E361" s="11" t="n">
        <f aca="false">sear!J361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1147</v>
      </c>
      <c r="E362" s="11" t="n">
        <f aca="false">'OTROS CLIENTES 2.'!J372</f>
        <v>0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1117</v>
      </c>
      <c r="E363" s="11" t="n">
        <f aca="false">empetrans!J361</f>
        <v>0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1117</v>
      </c>
      <c r="E364" s="11" t="n">
        <f aca="false">'Dream fig'!J361</f>
        <v>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1117</v>
      </c>
      <c r="E365" s="11" t="n">
        <f aca="false">'Dream fig'!J361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/>
      <c r="E366" s="11"/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/>
      <c r="E367" s="11"/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/>
      <c r="E368" s="11"/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334"/>
      <c r="E369" s="339"/>
      <c r="H369" s="337" t="s">
        <v>423</v>
      </c>
      <c r="I369" s="337"/>
      <c r="J369" s="67" t="n">
        <f aca="false">SUM(J346:J368)</f>
        <v>241.29</v>
      </c>
      <c r="K369" s="9"/>
      <c r="L369" s="9"/>
    </row>
    <row r="370" customFormat="false" ht="15" hidden="false" customHeight="false" outlineLevel="0" collapsed="false">
      <c r="D370" s="159" t="s">
        <v>718</v>
      </c>
      <c r="E370" s="335" t="n">
        <f aca="false">SUM(E348:E368)</f>
        <v>150</v>
      </c>
    </row>
    <row r="371" customFormat="false" ht="15" hidden="false" customHeight="false" outlineLevel="0" collapsed="false">
      <c r="D371" s="159"/>
      <c r="E371" s="335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1"/>
    <col collapsed="false" customWidth="true" hidden="false" outlineLevel="0" max="11" min="11" style="0" width="13.43"/>
    <col collapsed="false" customWidth="true" hidden="false" outlineLevel="0" max="12" min="12" style="0" width="14.7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44" t="s">
        <v>1148</v>
      </c>
      <c r="H1" s="344"/>
      <c r="I1" s="344"/>
      <c r="J1" s="344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928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1149</v>
      </c>
      <c r="C3" s="345" t="n">
        <f aca="false">utilidad!E32</f>
        <v>4529.1264</v>
      </c>
      <c r="D3" s="345" t="e">
        <f aca="false">utilidad!E63</f>
        <v>#REF!</v>
      </c>
      <c r="E3" s="345" t="n">
        <f aca="false">utilidad!E94</f>
        <v>4925.3713</v>
      </c>
      <c r="F3" s="345" t="n">
        <f aca="false">utilidad!E126</f>
        <v>5023.0435</v>
      </c>
      <c r="G3" s="345" t="n">
        <f aca="false">utilidad!E156</f>
        <v>5221.0059</v>
      </c>
      <c r="H3" s="345" t="n">
        <f aca="false">utilidad!E187</f>
        <v>5457.1655</v>
      </c>
      <c r="I3" s="345" t="n">
        <f aca="false">utilidad!E217</f>
        <v>6009.0315</v>
      </c>
      <c r="J3" s="345" t="n">
        <f aca="false">utilidad!E247</f>
        <v>9098.3099</v>
      </c>
      <c r="K3" s="345" t="n">
        <f aca="false">utilidad!E277</f>
        <v>6701.1802</v>
      </c>
      <c r="L3" s="345" t="n">
        <f aca="false">utilidad!E308</f>
        <v>6330.391128</v>
      </c>
      <c r="M3" s="345" t="n">
        <f aca="false">utilidad!E339</f>
        <v>5435.864</v>
      </c>
      <c r="N3" s="345" t="n">
        <f aca="false">utilidad!E370</f>
        <v>150</v>
      </c>
    </row>
    <row r="4" customFormat="false" ht="15" hidden="false" customHeight="false" outlineLevel="0" collapsed="false">
      <c r="B4" s="37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</row>
    <row r="5" customFormat="false" ht="15" hidden="false" customHeight="false" outlineLevel="0" collapsed="false">
      <c r="B5" s="37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</row>
    <row r="6" customFormat="false" ht="15" hidden="false" customHeight="false" outlineLevel="0" collapsed="false">
      <c r="B6" s="37" t="s">
        <v>1150</v>
      </c>
      <c r="C6" s="346" t="n">
        <f aca="false">SUM(C3:C5)</f>
        <v>4529.1264</v>
      </c>
      <c r="D6" s="346" t="e">
        <f aca="false">SUM(D3:D5)</f>
        <v>#REF!</v>
      </c>
      <c r="E6" s="346" t="n">
        <f aca="false">SUM(E3:E5)</f>
        <v>4925.3713</v>
      </c>
      <c r="F6" s="346" t="n">
        <f aca="false">SUM(F3:F5)</f>
        <v>5023.0435</v>
      </c>
      <c r="G6" s="346" t="n">
        <f aca="false">SUM(G3:G5)</f>
        <v>5221.0059</v>
      </c>
      <c r="H6" s="346" t="n">
        <f aca="false">SUM(H3:H5)</f>
        <v>5457.1655</v>
      </c>
      <c r="I6" s="346" t="n">
        <f aca="false">SUM(I3:I5)</f>
        <v>6009.0315</v>
      </c>
      <c r="J6" s="346" t="n">
        <f aca="false">SUM(J3:J5)</f>
        <v>9098.3099</v>
      </c>
      <c r="K6" s="346" t="n">
        <f aca="false">SUM(K3:K5)</f>
        <v>6701.1802</v>
      </c>
      <c r="L6" s="346" t="n">
        <f aca="false">SUM(L3:L5)</f>
        <v>6330.391128</v>
      </c>
      <c r="M6" s="346" t="n">
        <f aca="false">SUM(M3:M5)</f>
        <v>5435.864</v>
      </c>
      <c r="N6" s="346" t="n">
        <f aca="false">SUM(N3:N5)</f>
        <v>150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1151</v>
      </c>
      <c r="C8" s="347" t="n">
        <f aca="false">utilidad!J32</f>
        <v>3313.67</v>
      </c>
      <c r="D8" s="347" t="n">
        <f aca="false">utilidad!J64</f>
        <v>3776.38</v>
      </c>
      <c r="E8" s="347" t="n">
        <f aca="false">utilidad!J94</f>
        <v>3693.35</v>
      </c>
      <c r="F8" s="347" t="n">
        <f aca="false">utilidad!J125</f>
        <v>3644.81</v>
      </c>
      <c r="G8" s="347" t="n">
        <f aca="false">utilidad!J156</f>
        <v>4130.47</v>
      </c>
      <c r="H8" s="347" t="n">
        <f aca="false">utilidad!J186</f>
        <v>3760.87</v>
      </c>
      <c r="I8" s="347" t="n">
        <f aca="false">utilidad!J216</f>
        <v>3841.89</v>
      </c>
      <c r="J8" s="347" t="n">
        <f aca="false">utilidad!J246</f>
        <v>9357.64</v>
      </c>
      <c r="K8" s="347" t="n">
        <f aca="false">utilidad!J276</f>
        <v>9038.39</v>
      </c>
      <c r="L8" s="347" t="n">
        <f aca="false">utilidad!J306</f>
        <v>5508.69</v>
      </c>
      <c r="M8" s="347" t="n">
        <f aca="false">utilidad!J338</f>
        <v>4311.12</v>
      </c>
      <c r="N8" s="347" t="n">
        <f aca="false">utilidad!J369</f>
        <v>241.29</v>
      </c>
    </row>
    <row r="9" customFormat="false" ht="15" hidden="false" customHeight="false" outlineLevel="0" collapsed="false">
      <c r="B9" s="37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</row>
    <row r="10" customFormat="false" ht="15" hidden="false" customHeight="false" outlineLevel="0" collapsed="false">
      <c r="B10" s="37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</row>
    <row r="11" customFormat="false" ht="15" hidden="false" customHeight="false" outlineLevel="0" collapsed="false">
      <c r="B11" s="3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</row>
    <row r="12" customFormat="false" ht="15" hidden="false" customHeight="false" outlineLevel="0" collapsed="false">
      <c r="B12" s="37" t="s">
        <v>1152</v>
      </c>
      <c r="C12" s="348" t="n">
        <f aca="false">SUM(C8:C11)</f>
        <v>3313.67</v>
      </c>
      <c r="D12" s="348" t="n">
        <f aca="false">SUM(D8:D11)</f>
        <v>3776.38</v>
      </c>
      <c r="E12" s="348" t="n">
        <f aca="false">SUM(E8:E11)</f>
        <v>3693.35</v>
      </c>
      <c r="F12" s="348" t="n">
        <f aca="false">SUM(F8:F11)</f>
        <v>3644.81</v>
      </c>
      <c r="G12" s="348" t="n">
        <f aca="false">SUM(G8:G11)</f>
        <v>4130.47</v>
      </c>
      <c r="H12" s="348" t="n">
        <f aca="false">SUM(H8:H11)</f>
        <v>3760.87</v>
      </c>
      <c r="I12" s="348" t="n">
        <f aca="false">SUM(I8:I11)</f>
        <v>3841.89</v>
      </c>
      <c r="J12" s="348" t="n">
        <f aca="false">SUM(J8:J11)</f>
        <v>9357.64</v>
      </c>
      <c r="K12" s="348" t="n">
        <f aca="false">SUM(K8:K11)</f>
        <v>9038.39</v>
      </c>
      <c r="L12" s="348" t="n">
        <f aca="false">SUM(L8:L11)</f>
        <v>5508.69</v>
      </c>
      <c r="M12" s="348" t="n">
        <f aca="false">SUM(M8:M11)</f>
        <v>4311.12</v>
      </c>
      <c r="N12" s="348" t="n">
        <f aca="false">SUM(N8:N11)</f>
        <v>241.29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1099</v>
      </c>
      <c r="C15" s="349" t="n">
        <f aca="false">C6-C12</f>
        <v>1215.4564</v>
      </c>
      <c r="D15" s="349" t="e">
        <f aca="false">D6-D8</f>
        <v>#REF!</v>
      </c>
      <c r="E15" s="349" t="n">
        <f aca="false">E6-E8</f>
        <v>1232.0213</v>
      </c>
      <c r="F15" s="349" t="n">
        <f aca="false">F6-F8</f>
        <v>1378.2335</v>
      </c>
      <c r="G15" s="349" t="n">
        <f aca="false">G6-G8</f>
        <v>1090.5359</v>
      </c>
      <c r="H15" s="349" t="n">
        <f aca="false">H6-H8</f>
        <v>1696.2955</v>
      </c>
      <c r="I15" s="349" t="n">
        <f aca="false">I6-I8</f>
        <v>2167.1415</v>
      </c>
      <c r="J15" s="349" t="n">
        <f aca="false">J6-J8</f>
        <v>-259.330100000003</v>
      </c>
      <c r="K15" s="349" t="n">
        <f aca="false">K6-K8</f>
        <v>-2337.2098</v>
      </c>
      <c r="L15" s="349" t="n">
        <f aca="false">L6-L8</f>
        <v>821.701127999998</v>
      </c>
      <c r="M15" s="349" t="n">
        <f aca="false">M6-M8</f>
        <v>1124.744</v>
      </c>
      <c r="N15" s="349" t="n">
        <f aca="false">N6-N8</f>
        <v>-91.29</v>
      </c>
      <c r="O15" s="62" t="e">
        <f aca="false">SUM(C15:N15)</f>
        <v>#REF!</v>
      </c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H213" colorId="64" zoomScale="100" zoomScaleNormal="100" zoomScalePageLayoutView="100" workbookViewId="0">
      <selection pane="topLeft" activeCell="Q229" activeCellId="0" sqref="Q22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6"/>
      <c r="C1" s="116" t="s">
        <v>0</v>
      </c>
      <c r="D1" s="116"/>
      <c r="O1" s="116"/>
      <c r="P1" s="116" t="s">
        <v>1</v>
      </c>
      <c r="Q1" s="116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150</v>
      </c>
      <c r="D2" s="5" t="s">
        <v>6</v>
      </c>
      <c r="E2" s="5" t="s">
        <v>303</v>
      </c>
      <c r="F2" s="5" t="s">
        <v>8</v>
      </c>
      <c r="G2" s="5" t="s">
        <v>4</v>
      </c>
      <c r="H2" s="5"/>
      <c r="I2" s="5" t="s">
        <v>151</v>
      </c>
      <c r="J2" s="117"/>
      <c r="K2" s="5" t="s">
        <v>11</v>
      </c>
      <c r="N2" s="5" t="s">
        <v>302</v>
      </c>
      <c r="O2" s="5" t="s">
        <v>3</v>
      </c>
      <c r="P2" s="5" t="s">
        <v>150</v>
      </c>
      <c r="Q2" s="5" t="s">
        <v>6</v>
      </c>
      <c r="R2" s="5" t="s">
        <v>303</v>
      </c>
      <c r="S2" s="5" t="s">
        <v>8</v>
      </c>
      <c r="T2" s="5" t="s">
        <v>4</v>
      </c>
      <c r="U2" s="5"/>
      <c r="V2" s="5" t="s">
        <v>151</v>
      </c>
      <c r="W2" s="117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304</v>
      </c>
      <c r="D3" s="9" t="s">
        <v>72</v>
      </c>
      <c r="E3" s="118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19" t="n">
        <v>419</v>
      </c>
      <c r="N3" s="8" t="n">
        <v>44960</v>
      </c>
      <c r="O3" s="9" t="s">
        <v>305</v>
      </c>
      <c r="P3" s="9" t="s">
        <v>306</v>
      </c>
      <c r="Q3" s="9" t="s">
        <v>28</v>
      </c>
      <c r="R3" s="118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304</v>
      </c>
      <c r="D4" s="9" t="s">
        <v>72</v>
      </c>
      <c r="E4" s="118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19" t="n">
        <v>419</v>
      </c>
      <c r="N4" s="8" t="n">
        <v>44964</v>
      </c>
      <c r="O4" s="9" t="s">
        <v>305</v>
      </c>
      <c r="P4" s="9" t="s">
        <v>306</v>
      </c>
      <c r="Q4" s="9" t="s">
        <v>28</v>
      </c>
      <c r="R4" s="118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304</v>
      </c>
      <c r="D5" s="9" t="s">
        <v>307</v>
      </c>
      <c r="E5" s="118" t="n">
        <v>30321269</v>
      </c>
      <c r="F5" s="102" t="n">
        <v>262.66</v>
      </c>
      <c r="G5" s="9" t="s">
        <v>308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306</v>
      </c>
      <c r="Q5" s="9" t="s">
        <v>309</v>
      </c>
      <c r="R5" s="118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304</v>
      </c>
      <c r="D6" s="9" t="s">
        <v>307</v>
      </c>
      <c r="E6" s="118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306</v>
      </c>
      <c r="Q6" s="9" t="s">
        <v>28</v>
      </c>
      <c r="R6" s="118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304</v>
      </c>
      <c r="D7" s="9" t="s">
        <v>307</v>
      </c>
      <c r="E7" s="118" t="n">
        <v>30321689</v>
      </c>
      <c r="F7" s="102" t="n">
        <v>262.66</v>
      </c>
      <c r="G7" s="9" t="s">
        <v>308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306</v>
      </c>
      <c r="Q7" s="9" t="s">
        <v>310</v>
      </c>
      <c r="R7" s="118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18"/>
      <c r="F8" s="27"/>
      <c r="G8" s="9"/>
      <c r="H8" s="9"/>
      <c r="I8" s="27"/>
      <c r="J8" s="11"/>
      <c r="K8" s="9"/>
      <c r="N8" s="8"/>
      <c r="O8" s="9"/>
      <c r="P8" s="9"/>
      <c r="Q8" s="9"/>
      <c r="R8" s="118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18"/>
      <c r="F9" s="27"/>
      <c r="G9" s="9"/>
      <c r="H9" s="9"/>
      <c r="I9" s="27"/>
      <c r="J9" s="11"/>
      <c r="K9" s="9"/>
      <c r="N9" s="8"/>
      <c r="O9" s="9"/>
      <c r="P9" s="9"/>
      <c r="Q9" s="9"/>
      <c r="R9" s="118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18"/>
      <c r="F10" s="27"/>
      <c r="G10" s="9"/>
      <c r="H10" s="9"/>
      <c r="I10" s="27"/>
      <c r="J10" s="11"/>
      <c r="K10" s="9"/>
      <c r="N10" s="8"/>
      <c r="O10" s="9"/>
      <c r="P10" s="9"/>
      <c r="Q10" s="9"/>
      <c r="R10" s="118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18"/>
      <c r="F11" s="27"/>
      <c r="G11" s="9"/>
      <c r="H11" s="9"/>
      <c r="I11" s="27"/>
      <c r="J11" s="11"/>
      <c r="K11" s="9"/>
      <c r="N11" s="8"/>
      <c r="O11" s="9"/>
      <c r="P11" s="9"/>
      <c r="Q11" s="9"/>
      <c r="R11" s="118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18"/>
      <c r="F12" s="27"/>
      <c r="G12" s="9"/>
      <c r="H12" s="9"/>
      <c r="I12" s="27"/>
      <c r="J12" s="11"/>
      <c r="K12" s="9"/>
      <c r="N12" s="8"/>
      <c r="O12" s="9"/>
      <c r="P12" s="9"/>
      <c r="Q12" s="9"/>
      <c r="R12" s="118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18"/>
      <c r="F13" s="27"/>
      <c r="G13" s="9"/>
      <c r="H13" s="9"/>
      <c r="I13" s="27"/>
      <c r="J13" s="11"/>
      <c r="K13" s="9"/>
      <c r="N13" s="8"/>
      <c r="O13" s="9"/>
      <c r="P13" s="9"/>
      <c r="Q13" s="9"/>
      <c r="R13" s="118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18"/>
      <c r="F14" s="27"/>
      <c r="G14" s="9"/>
      <c r="H14" s="9"/>
      <c r="I14" s="27"/>
      <c r="J14" s="11"/>
      <c r="K14" s="9"/>
      <c r="N14" s="8"/>
      <c r="O14" s="9"/>
      <c r="P14" s="9"/>
      <c r="Q14" s="9"/>
      <c r="R14" s="118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18"/>
      <c r="F15" s="27"/>
      <c r="G15" s="9"/>
      <c r="H15" s="9"/>
      <c r="I15" s="27"/>
      <c r="J15" s="11"/>
      <c r="K15" s="9"/>
      <c r="N15" s="8"/>
      <c r="O15" s="9"/>
      <c r="P15" s="9"/>
      <c r="Q15" s="9"/>
      <c r="R15" s="118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18"/>
      <c r="F16" s="27"/>
      <c r="G16" s="9"/>
      <c r="H16" s="9"/>
      <c r="I16" s="27"/>
      <c r="J16" s="11"/>
      <c r="K16" s="9"/>
      <c r="N16" s="8"/>
      <c r="O16" s="9"/>
      <c r="P16" s="9"/>
      <c r="Q16" s="9"/>
      <c r="R16" s="118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18"/>
      <c r="F17" s="27"/>
      <c r="G17" s="9"/>
      <c r="H17" s="9"/>
      <c r="I17" s="27"/>
      <c r="J17" s="11"/>
      <c r="K17" s="9"/>
      <c r="N17" s="8"/>
      <c r="O17" s="9"/>
      <c r="P17" s="9"/>
      <c r="Q17" s="9"/>
      <c r="R17" s="118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18"/>
      <c r="F18" s="27"/>
      <c r="G18" s="9"/>
      <c r="H18" s="9"/>
      <c r="I18" s="27"/>
      <c r="J18" s="11"/>
      <c r="K18" s="9"/>
      <c r="N18" s="8"/>
      <c r="O18" s="9"/>
      <c r="P18" s="9"/>
      <c r="Q18" s="9"/>
      <c r="R18" s="118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18"/>
      <c r="F19" s="27"/>
      <c r="G19" s="9"/>
      <c r="H19" s="9"/>
      <c r="I19" s="27"/>
      <c r="J19" s="11"/>
      <c r="K19" s="9"/>
      <c r="N19" s="8"/>
      <c r="O19" s="9"/>
      <c r="P19" s="9"/>
      <c r="Q19" s="9"/>
      <c r="R19" s="118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18"/>
      <c r="F20" s="27"/>
      <c r="G20" s="9"/>
      <c r="H20" s="9"/>
      <c r="I20" s="27"/>
      <c r="J20" s="11"/>
      <c r="K20" s="9"/>
      <c r="N20" s="8"/>
      <c r="O20" s="9"/>
      <c r="P20" s="9"/>
      <c r="Q20" s="9"/>
      <c r="R20" s="118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18"/>
      <c r="F21" s="27"/>
      <c r="G21" s="9"/>
      <c r="H21" s="9"/>
      <c r="I21" s="27"/>
      <c r="J21" s="11"/>
      <c r="K21" s="9"/>
      <c r="N21" s="8"/>
      <c r="O21" s="9"/>
      <c r="P21" s="9"/>
      <c r="Q21" s="9"/>
      <c r="R21" s="118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18"/>
      <c r="F22" s="27"/>
      <c r="G22" s="9"/>
      <c r="H22" s="9"/>
      <c r="I22" s="27"/>
      <c r="J22" s="11"/>
      <c r="K22" s="9"/>
      <c r="N22" s="8"/>
      <c r="O22" s="9"/>
      <c r="P22" s="9"/>
      <c r="Q22" s="9"/>
      <c r="R22" s="118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18"/>
      <c r="F23" s="27"/>
      <c r="G23" s="9"/>
      <c r="H23" s="9"/>
      <c r="I23" s="27"/>
      <c r="J23" s="11"/>
      <c r="K23" s="9"/>
      <c r="N23" s="8"/>
      <c r="O23" s="9"/>
      <c r="P23" s="9"/>
      <c r="Q23" s="9"/>
      <c r="R23" s="118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18"/>
      <c r="F24" s="27"/>
      <c r="G24" s="9"/>
      <c r="H24" s="9"/>
      <c r="I24" s="27"/>
      <c r="J24" s="11"/>
      <c r="K24" s="9"/>
      <c r="N24" s="8"/>
      <c r="O24" s="9"/>
      <c r="P24" s="9"/>
      <c r="Q24" s="9"/>
      <c r="R24" s="118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18"/>
      <c r="F25" s="27"/>
      <c r="G25" s="9"/>
      <c r="H25" s="9"/>
      <c r="I25" s="27"/>
      <c r="J25" s="11"/>
      <c r="K25" s="9"/>
      <c r="N25" s="8"/>
      <c r="O25" s="9"/>
      <c r="P25" s="9"/>
      <c r="Q25" s="9"/>
      <c r="R25" s="118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18"/>
      <c r="F26" s="27"/>
      <c r="G26" s="9"/>
      <c r="H26" s="9"/>
      <c r="I26" s="27"/>
      <c r="J26" s="11"/>
      <c r="K26" s="9"/>
      <c r="N26" s="8"/>
      <c r="O26" s="9"/>
      <c r="P26" s="9"/>
      <c r="Q26" s="9"/>
      <c r="R26" s="118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18"/>
      <c r="F27" s="27"/>
      <c r="G27" s="9"/>
      <c r="H27" s="9"/>
      <c r="I27" s="27"/>
      <c r="J27" s="11"/>
      <c r="K27" s="9"/>
      <c r="N27" s="8"/>
      <c r="O27" s="9"/>
      <c r="P27" s="9"/>
      <c r="Q27" s="9"/>
      <c r="R27" s="118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18"/>
      <c r="F28" s="27"/>
      <c r="G28" s="9"/>
      <c r="H28" s="9"/>
      <c r="I28" s="27"/>
      <c r="J28" s="11"/>
      <c r="K28" s="9"/>
      <c r="N28" s="8"/>
      <c r="O28" s="9"/>
      <c r="P28" s="9"/>
      <c r="Q28" s="9"/>
      <c r="R28" s="118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18"/>
      <c r="F29" s="27"/>
      <c r="G29" s="9"/>
      <c r="H29" s="9"/>
      <c r="I29" s="27"/>
      <c r="J29" s="11"/>
      <c r="K29" s="9"/>
      <c r="N29" s="8"/>
      <c r="O29" s="9"/>
      <c r="P29" s="9"/>
      <c r="Q29" s="9"/>
      <c r="R29" s="118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18"/>
      <c r="F30" s="27"/>
      <c r="G30" s="9"/>
      <c r="H30" s="9"/>
      <c r="I30" s="27"/>
      <c r="J30" s="11"/>
      <c r="K30" s="9"/>
      <c r="N30" s="8"/>
      <c r="O30" s="9"/>
      <c r="P30" s="9"/>
      <c r="Q30" s="9"/>
      <c r="R30" s="118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18"/>
      <c r="F31" s="27"/>
      <c r="G31" s="9"/>
      <c r="H31" s="9"/>
      <c r="I31" s="27"/>
      <c r="J31" s="11"/>
      <c r="K31" s="9"/>
      <c r="N31" s="8"/>
      <c r="O31" s="9"/>
      <c r="P31" s="9"/>
      <c r="Q31" s="9"/>
      <c r="R31" s="118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18"/>
      <c r="F32" s="27"/>
      <c r="G32" s="9"/>
      <c r="H32" s="9"/>
      <c r="I32" s="27"/>
      <c r="J32" s="11"/>
      <c r="K32" s="9"/>
      <c r="N32" s="8"/>
      <c r="O32" s="9"/>
      <c r="P32" s="9"/>
      <c r="Q32" s="9"/>
      <c r="R32" s="118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18"/>
      <c r="F33" s="27"/>
      <c r="G33" s="9"/>
      <c r="H33" s="9"/>
      <c r="I33" s="27"/>
      <c r="J33" s="11"/>
      <c r="K33" s="9"/>
      <c r="N33" s="8"/>
      <c r="O33" s="9"/>
      <c r="P33" s="9"/>
      <c r="Q33" s="9"/>
      <c r="R33" s="118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18"/>
      <c r="F34" s="27"/>
      <c r="G34" s="9"/>
      <c r="H34" s="9"/>
      <c r="I34" s="27"/>
      <c r="J34" s="11"/>
      <c r="K34" s="9"/>
      <c r="N34" s="8"/>
      <c r="O34" s="9"/>
      <c r="P34" s="9"/>
      <c r="Q34" s="9"/>
      <c r="R34" s="118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18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18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0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1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6"/>
      <c r="C43" s="116" t="s">
        <v>66</v>
      </c>
      <c r="D43" s="116"/>
      <c r="J43" s="46"/>
      <c r="O43" s="116"/>
      <c r="P43" s="116" t="s">
        <v>67</v>
      </c>
      <c r="Q43" s="116"/>
    </row>
    <row r="44" customFormat="false" ht="15" hidden="false" customHeight="false" outlineLevel="0" collapsed="false">
      <c r="A44" s="5" t="s">
        <v>302</v>
      </c>
      <c r="B44" s="5" t="s">
        <v>3</v>
      </c>
      <c r="C44" s="5" t="s">
        <v>150</v>
      </c>
      <c r="D44" s="5" t="s">
        <v>6</v>
      </c>
      <c r="E44" s="5" t="s">
        <v>303</v>
      </c>
      <c r="F44" s="5" t="s">
        <v>8</v>
      </c>
      <c r="G44" s="5" t="s">
        <v>4</v>
      </c>
      <c r="H44" s="5"/>
      <c r="I44" s="5" t="s">
        <v>151</v>
      </c>
      <c r="J44" s="122"/>
      <c r="K44" s="5" t="s">
        <v>11</v>
      </c>
      <c r="N44" s="5" t="s">
        <v>302</v>
      </c>
      <c r="O44" s="5" t="s">
        <v>3</v>
      </c>
      <c r="P44" s="5" t="s">
        <v>150</v>
      </c>
      <c r="Q44" s="5" t="s">
        <v>6</v>
      </c>
      <c r="R44" s="5" t="s">
        <v>303</v>
      </c>
      <c r="S44" s="5" t="s">
        <v>8</v>
      </c>
      <c r="T44" s="5" t="s">
        <v>4</v>
      </c>
      <c r="U44" s="5"/>
      <c r="V44" s="5" t="s">
        <v>151</v>
      </c>
      <c r="W44" s="117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311</v>
      </c>
      <c r="D45" s="9" t="s">
        <v>72</v>
      </c>
      <c r="E45" s="118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312</v>
      </c>
      <c r="Q45" s="9" t="s">
        <v>72</v>
      </c>
      <c r="R45" s="118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311</v>
      </c>
      <c r="D46" s="9" t="s">
        <v>72</v>
      </c>
      <c r="E46" s="118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18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311</v>
      </c>
      <c r="D47" s="9" t="s">
        <v>82</v>
      </c>
      <c r="E47" s="118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18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311</v>
      </c>
      <c r="D48" s="9" t="s">
        <v>72</v>
      </c>
      <c r="E48" s="123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18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311</v>
      </c>
      <c r="D49" s="9" t="s">
        <v>72</v>
      </c>
      <c r="E49" s="123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18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311</v>
      </c>
      <c r="D50" s="9" t="s">
        <v>72</v>
      </c>
      <c r="E50" s="123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18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311</v>
      </c>
      <c r="D51" s="9" t="s">
        <v>72</v>
      </c>
      <c r="E51" s="123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18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18"/>
      <c r="F52" s="27"/>
      <c r="G52" s="9"/>
      <c r="H52" s="9"/>
      <c r="I52" s="27"/>
      <c r="J52" s="11"/>
      <c r="K52" s="9"/>
      <c r="N52" s="8"/>
      <c r="O52" s="9"/>
      <c r="P52" s="9"/>
      <c r="Q52" s="9"/>
      <c r="R52" s="118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18"/>
      <c r="F53" s="27"/>
      <c r="G53" s="9"/>
      <c r="H53" s="9"/>
      <c r="I53" s="27"/>
      <c r="J53" s="11"/>
      <c r="K53" s="9"/>
      <c r="N53" s="8"/>
      <c r="O53" s="9"/>
      <c r="P53" s="9"/>
      <c r="Q53" s="9"/>
      <c r="R53" s="118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18"/>
      <c r="F54" s="27"/>
      <c r="G54" s="9"/>
      <c r="H54" s="9"/>
      <c r="I54" s="27"/>
      <c r="J54" s="11"/>
      <c r="K54" s="9"/>
      <c r="N54" s="8"/>
      <c r="O54" s="9"/>
      <c r="P54" s="9"/>
      <c r="Q54" s="9"/>
      <c r="R54" s="118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18"/>
      <c r="F55" s="27"/>
      <c r="G55" s="9"/>
      <c r="H55" s="9"/>
      <c r="I55" s="27"/>
      <c r="J55" s="11"/>
      <c r="K55" s="9"/>
      <c r="N55" s="8"/>
      <c r="O55" s="9"/>
      <c r="P55" s="9"/>
      <c r="Q55" s="9"/>
      <c r="R55" s="118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18"/>
      <c r="F56" s="27"/>
      <c r="G56" s="9"/>
      <c r="H56" s="9"/>
      <c r="I56" s="27"/>
      <c r="J56" s="11"/>
      <c r="K56" s="9"/>
      <c r="N56" s="8"/>
      <c r="O56" s="9"/>
      <c r="P56" s="9"/>
      <c r="Q56" s="9"/>
      <c r="R56" s="118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18"/>
      <c r="F57" s="27"/>
      <c r="G57" s="9"/>
      <c r="H57" s="9"/>
      <c r="I57" s="27"/>
      <c r="J57" s="11"/>
      <c r="K57" s="9"/>
      <c r="N57" s="8"/>
      <c r="O57" s="9"/>
      <c r="P57" s="9"/>
      <c r="Q57" s="9"/>
      <c r="R57" s="118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18"/>
      <c r="F58" s="27"/>
      <c r="G58" s="9"/>
      <c r="H58" s="9"/>
      <c r="I58" s="27"/>
      <c r="J58" s="11"/>
      <c r="K58" s="9"/>
      <c r="N58" s="8"/>
      <c r="O58" s="9"/>
      <c r="P58" s="9"/>
      <c r="Q58" s="9"/>
      <c r="R58" s="118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18"/>
      <c r="F59" s="27"/>
      <c r="G59" s="9"/>
      <c r="H59" s="9"/>
      <c r="I59" s="27"/>
      <c r="J59" s="11"/>
      <c r="K59" s="9"/>
      <c r="N59" s="8"/>
      <c r="O59" s="9"/>
      <c r="P59" s="9"/>
      <c r="Q59" s="9"/>
      <c r="R59" s="118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18"/>
      <c r="F60" s="27"/>
      <c r="G60" s="9"/>
      <c r="H60" s="9"/>
      <c r="I60" s="27"/>
      <c r="J60" s="11"/>
      <c r="K60" s="9"/>
      <c r="N60" s="8"/>
      <c r="O60" s="9"/>
      <c r="P60" s="9"/>
      <c r="Q60" s="9"/>
      <c r="R60" s="118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18"/>
      <c r="F61" s="27"/>
      <c r="G61" s="9"/>
      <c r="H61" s="9"/>
      <c r="I61" s="27"/>
      <c r="J61" s="11"/>
      <c r="K61" s="9"/>
      <c r="N61" s="8"/>
      <c r="O61" s="9"/>
      <c r="P61" s="9"/>
      <c r="Q61" s="9"/>
      <c r="R61" s="118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18"/>
      <c r="F62" s="27"/>
      <c r="G62" s="9"/>
      <c r="H62" s="9"/>
      <c r="I62" s="27"/>
      <c r="J62" s="11"/>
      <c r="K62" s="9"/>
      <c r="N62" s="8"/>
      <c r="O62" s="9"/>
      <c r="P62" s="9"/>
      <c r="Q62" s="9"/>
      <c r="R62" s="118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18"/>
      <c r="F63" s="27"/>
      <c r="G63" s="9"/>
      <c r="H63" s="9"/>
      <c r="I63" s="27"/>
      <c r="J63" s="11"/>
      <c r="K63" s="9"/>
      <c r="N63" s="8"/>
      <c r="O63" s="9"/>
      <c r="P63" s="9"/>
      <c r="Q63" s="9"/>
      <c r="R63" s="118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18"/>
      <c r="F64" s="27"/>
      <c r="G64" s="9"/>
      <c r="H64" s="9"/>
      <c r="I64" s="27"/>
      <c r="J64" s="11"/>
      <c r="K64" s="9"/>
      <c r="N64" s="8"/>
      <c r="O64" s="9"/>
      <c r="P64" s="9"/>
      <c r="Q64" s="9"/>
      <c r="R64" s="118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18"/>
      <c r="F65" s="27"/>
      <c r="G65" s="9"/>
      <c r="H65" s="9"/>
      <c r="I65" s="27"/>
      <c r="J65" s="11"/>
      <c r="K65" s="9"/>
      <c r="N65" s="8"/>
      <c r="O65" s="9"/>
      <c r="P65" s="9"/>
      <c r="Q65" s="9"/>
      <c r="R65" s="118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18"/>
      <c r="F66" s="27"/>
      <c r="G66" s="9"/>
      <c r="H66" s="9"/>
      <c r="I66" s="27"/>
      <c r="J66" s="11"/>
      <c r="K66" s="9"/>
      <c r="N66" s="8"/>
      <c r="O66" s="9"/>
      <c r="P66" s="9"/>
      <c r="Q66" s="9"/>
      <c r="R66" s="118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18"/>
      <c r="F67" s="27"/>
      <c r="G67" s="9"/>
      <c r="H67" s="9"/>
      <c r="I67" s="27"/>
      <c r="J67" s="11"/>
      <c r="K67" s="9"/>
      <c r="N67" s="8"/>
      <c r="O67" s="9"/>
      <c r="P67" s="9"/>
      <c r="Q67" s="9"/>
      <c r="R67" s="118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18"/>
      <c r="F68" s="27"/>
      <c r="G68" s="9"/>
      <c r="H68" s="9"/>
      <c r="I68" s="27"/>
      <c r="J68" s="11"/>
      <c r="K68" s="9"/>
      <c r="N68" s="8"/>
      <c r="O68" s="9"/>
      <c r="P68" s="9"/>
      <c r="Q68" s="9"/>
      <c r="R68" s="118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18"/>
      <c r="F69" s="27"/>
      <c r="G69" s="9"/>
      <c r="H69" s="9"/>
      <c r="I69" s="27"/>
      <c r="J69" s="11"/>
      <c r="K69" s="9"/>
      <c r="N69" s="8"/>
      <c r="O69" s="9"/>
      <c r="P69" s="9"/>
      <c r="Q69" s="9"/>
      <c r="R69" s="118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18"/>
      <c r="F70" s="27"/>
      <c r="G70" s="9"/>
      <c r="H70" s="9"/>
      <c r="I70" s="27"/>
      <c r="J70" s="11"/>
      <c r="K70" s="9"/>
      <c r="N70" s="8"/>
      <c r="O70" s="9"/>
      <c r="P70" s="9"/>
      <c r="Q70" s="9"/>
      <c r="R70" s="118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18"/>
      <c r="F71" s="27"/>
      <c r="G71" s="9"/>
      <c r="H71" s="9"/>
      <c r="I71" s="27"/>
      <c r="J71" s="11"/>
      <c r="K71" s="9"/>
      <c r="N71" s="8"/>
      <c r="O71" s="9"/>
      <c r="P71" s="9"/>
      <c r="Q71" s="9"/>
      <c r="R71" s="118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18"/>
      <c r="F72" s="27"/>
      <c r="G72" s="9"/>
      <c r="H72" s="9"/>
      <c r="I72" s="27"/>
      <c r="J72" s="11"/>
      <c r="K72" s="9"/>
      <c r="N72" s="8"/>
      <c r="O72" s="9"/>
      <c r="P72" s="9"/>
      <c r="Q72" s="9"/>
      <c r="R72" s="118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18"/>
      <c r="F73" s="27"/>
      <c r="G73" s="9"/>
      <c r="H73" s="9"/>
      <c r="I73" s="27"/>
      <c r="J73" s="11"/>
      <c r="K73" s="9"/>
      <c r="N73" s="8"/>
      <c r="O73" s="9"/>
      <c r="P73" s="9"/>
      <c r="Q73" s="9"/>
      <c r="R73" s="118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18"/>
      <c r="F74" s="27"/>
      <c r="G74" s="9"/>
      <c r="H74" s="9"/>
      <c r="I74" s="27"/>
      <c r="J74" s="11"/>
      <c r="K74" s="9"/>
      <c r="N74" s="8"/>
      <c r="O74" s="9"/>
      <c r="P74" s="9"/>
      <c r="Q74" s="9"/>
      <c r="R74" s="118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18"/>
      <c r="F75" s="27"/>
      <c r="G75" s="9"/>
      <c r="H75" s="9"/>
      <c r="I75" s="27"/>
      <c r="J75" s="11"/>
      <c r="K75" s="9"/>
      <c r="N75" s="8"/>
      <c r="O75" s="9"/>
      <c r="P75" s="9"/>
      <c r="Q75" s="9"/>
      <c r="R75" s="118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18"/>
      <c r="F76" s="27"/>
      <c r="G76" s="9"/>
      <c r="H76" s="9"/>
      <c r="I76" s="27"/>
      <c r="J76" s="9"/>
      <c r="K76" s="9"/>
      <c r="N76" s="8"/>
      <c r="O76" s="9"/>
      <c r="P76" s="9"/>
      <c r="Q76" s="9"/>
      <c r="R76" s="118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18"/>
      <c r="F77" s="27"/>
      <c r="G77" s="9"/>
      <c r="H77" s="9"/>
      <c r="I77" s="27"/>
      <c r="J77" s="9"/>
      <c r="K77" s="9"/>
      <c r="N77" s="111"/>
      <c r="O77" s="9"/>
      <c r="P77" s="9"/>
      <c r="Q77" s="9"/>
      <c r="R77" s="118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1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1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6"/>
      <c r="C87" s="116" t="s">
        <v>191</v>
      </c>
      <c r="D87" s="116"/>
      <c r="O87" s="116"/>
      <c r="P87" s="116" t="s">
        <v>98</v>
      </c>
      <c r="Q87" s="116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150</v>
      </c>
      <c r="D88" s="5" t="s">
        <v>6</v>
      </c>
      <c r="E88" s="5" t="s">
        <v>303</v>
      </c>
      <c r="F88" s="5" t="s">
        <v>8</v>
      </c>
      <c r="G88" s="5" t="s">
        <v>4</v>
      </c>
      <c r="H88" s="5"/>
      <c r="I88" s="5" t="s">
        <v>151</v>
      </c>
      <c r="J88" s="117"/>
      <c r="K88" s="5" t="s">
        <v>11</v>
      </c>
      <c r="N88" s="5" t="s">
        <v>302</v>
      </c>
      <c r="O88" s="5" t="s">
        <v>3</v>
      </c>
      <c r="P88" s="5" t="s">
        <v>150</v>
      </c>
      <c r="Q88" s="5" t="s">
        <v>6</v>
      </c>
      <c r="R88" s="5" t="s">
        <v>303</v>
      </c>
      <c r="S88" s="5" t="s">
        <v>8</v>
      </c>
      <c r="T88" s="5" t="s">
        <v>4</v>
      </c>
      <c r="U88" s="5"/>
      <c r="V88" s="5" t="s">
        <v>151</v>
      </c>
      <c r="W88" s="117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313</v>
      </c>
      <c r="D89" s="9" t="s">
        <v>307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311</v>
      </c>
      <c r="Q89" s="9" t="s">
        <v>72</v>
      </c>
      <c r="R89" s="124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311</v>
      </c>
      <c r="D90" s="9" t="s">
        <v>72</v>
      </c>
      <c r="E90" s="118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311</v>
      </c>
      <c r="Q90" s="9" t="s">
        <v>72</v>
      </c>
      <c r="R90" s="124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311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311</v>
      </c>
      <c r="Q91" s="9" t="s">
        <v>72</v>
      </c>
      <c r="R91" s="123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311</v>
      </c>
      <c r="D92" s="9" t="s">
        <v>72</v>
      </c>
      <c r="E92" s="9" t="n">
        <v>30329197</v>
      </c>
      <c r="F92" s="27" t="n">
        <v>230</v>
      </c>
      <c r="G92" s="9" t="s">
        <v>314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311</v>
      </c>
      <c r="Q92" s="9" t="s">
        <v>72</v>
      </c>
      <c r="R92" s="123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18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311</v>
      </c>
      <c r="Q93" s="9" t="s">
        <v>72</v>
      </c>
      <c r="R93" s="123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18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311</v>
      </c>
      <c r="Q94" s="9" t="s">
        <v>72</v>
      </c>
      <c r="R94" s="118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18"/>
      <c r="F95" s="27"/>
      <c r="G95" s="9"/>
      <c r="H95" s="9"/>
      <c r="I95" s="27"/>
      <c r="J95" s="9"/>
      <c r="K95" s="9"/>
      <c r="N95" s="8"/>
      <c r="O95" s="9"/>
      <c r="P95" s="9"/>
      <c r="Q95" s="9"/>
      <c r="R95" s="118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18"/>
      <c r="F96" s="27"/>
      <c r="G96" s="9"/>
      <c r="H96" s="9"/>
      <c r="I96" s="27"/>
      <c r="J96" s="9"/>
      <c r="K96" s="9"/>
      <c r="N96" s="8"/>
      <c r="O96" s="9"/>
      <c r="P96" s="9"/>
      <c r="Q96" s="9"/>
      <c r="R96" s="118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18"/>
      <c r="F97" s="27"/>
      <c r="G97" s="9"/>
      <c r="H97" s="9"/>
      <c r="I97" s="27"/>
      <c r="J97" s="9"/>
      <c r="K97" s="9"/>
      <c r="N97" s="8"/>
      <c r="O97" s="9"/>
      <c r="P97" s="9"/>
      <c r="Q97" s="9"/>
      <c r="R97" s="118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18"/>
      <c r="F98" s="27"/>
      <c r="G98" s="9"/>
      <c r="H98" s="9"/>
      <c r="I98" s="27"/>
      <c r="J98" s="9"/>
      <c r="K98" s="9"/>
      <c r="N98" s="8"/>
      <c r="O98" s="9"/>
      <c r="P98" s="9"/>
      <c r="Q98" s="9"/>
      <c r="R98" s="118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18"/>
      <c r="F99" s="27"/>
      <c r="G99" s="9"/>
      <c r="H99" s="9"/>
      <c r="I99" s="27"/>
      <c r="J99" s="9"/>
      <c r="K99" s="9"/>
      <c r="N99" s="8"/>
      <c r="O99" s="9"/>
      <c r="P99" s="9"/>
      <c r="Q99" s="9"/>
      <c r="R99" s="118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18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18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18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18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18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18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18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18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18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18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18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18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18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18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18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18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18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18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18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18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18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18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18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18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18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18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18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18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18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18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18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18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18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18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18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18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18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18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18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18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18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18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1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1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6"/>
      <c r="C131" s="116" t="s">
        <v>120</v>
      </c>
      <c r="D131" s="116"/>
      <c r="O131" s="116"/>
      <c r="P131" s="116" t="s">
        <v>121</v>
      </c>
      <c r="Q131" s="116"/>
    </row>
    <row r="132" customFormat="false" ht="15" hidden="false" customHeight="false" outlineLevel="0" collapsed="false">
      <c r="A132" s="5" t="s">
        <v>302</v>
      </c>
      <c r="B132" s="5" t="s">
        <v>3</v>
      </c>
      <c r="C132" s="5" t="s">
        <v>150</v>
      </c>
      <c r="D132" s="5" t="s">
        <v>6</v>
      </c>
      <c r="E132" s="5" t="s">
        <v>303</v>
      </c>
      <c r="F132" s="5" t="s">
        <v>8</v>
      </c>
      <c r="G132" s="5" t="s">
        <v>4</v>
      </c>
      <c r="H132" s="5"/>
      <c r="I132" s="5" t="s">
        <v>151</v>
      </c>
      <c r="J132" s="117"/>
      <c r="K132" s="5" t="s">
        <v>11</v>
      </c>
      <c r="N132" s="5" t="s">
        <v>302</v>
      </c>
      <c r="O132" s="5" t="s">
        <v>3</v>
      </c>
      <c r="P132" s="5" t="s">
        <v>150</v>
      </c>
      <c r="Q132" s="5" t="s">
        <v>6</v>
      </c>
      <c r="R132" s="5" t="s">
        <v>303</v>
      </c>
      <c r="S132" s="5" t="s">
        <v>8</v>
      </c>
      <c r="T132" s="5" t="s">
        <v>4</v>
      </c>
      <c r="U132" s="5" t="s">
        <v>315</v>
      </c>
      <c r="V132" s="5" t="s">
        <v>151</v>
      </c>
      <c r="W132" s="117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311</v>
      </c>
      <c r="D133" s="9" t="s">
        <v>316</v>
      </c>
      <c r="E133" s="125" t="n">
        <v>30333722</v>
      </c>
      <c r="F133" s="27" t="n">
        <v>230</v>
      </c>
      <c r="G133" s="9" t="s">
        <v>317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318</v>
      </c>
      <c r="Q133" s="9" t="s">
        <v>72</v>
      </c>
      <c r="R133" s="118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311</v>
      </c>
      <c r="D134" s="13" t="s">
        <v>316</v>
      </c>
      <c r="E134" s="126" t="n">
        <v>30331238</v>
      </c>
      <c r="F134" s="47" t="n">
        <v>230</v>
      </c>
      <c r="G134" s="15" t="s">
        <v>18</v>
      </c>
      <c r="H134" s="9" t="s">
        <v>319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5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311</v>
      </c>
      <c r="D135" s="9" t="s">
        <v>72</v>
      </c>
      <c r="E135" s="123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18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311</v>
      </c>
      <c r="D136" s="9" t="s">
        <v>320</v>
      </c>
      <c r="E136" s="127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18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311</v>
      </c>
      <c r="D137" s="9" t="s">
        <v>72</v>
      </c>
      <c r="E137" s="123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18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3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18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18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18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18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18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18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18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18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18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18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18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18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18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18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18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18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18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18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18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18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18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18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18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18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18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18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18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18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18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18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18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18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18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18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18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18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18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18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18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18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18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18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18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18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18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18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18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18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18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18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18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18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18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18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18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1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1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6"/>
      <c r="C174" s="116" t="s">
        <v>141</v>
      </c>
      <c r="D174" s="116"/>
      <c r="O174" s="116"/>
      <c r="P174" s="116" t="s">
        <v>244</v>
      </c>
      <c r="Q174" s="116"/>
    </row>
    <row r="175" customFormat="false" ht="15" hidden="false" customHeight="false" outlineLevel="0" collapsed="false">
      <c r="A175" s="5" t="s">
        <v>302</v>
      </c>
      <c r="B175" s="5" t="s">
        <v>3</v>
      </c>
      <c r="C175" s="5" t="s">
        <v>150</v>
      </c>
      <c r="D175" s="5" t="s">
        <v>6</v>
      </c>
      <c r="E175" s="5" t="s">
        <v>303</v>
      </c>
      <c r="F175" s="5" t="s">
        <v>8</v>
      </c>
      <c r="G175" s="5" t="s">
        <v>4</v>
      </c>
      <c r="H175" s="5"/>
      <c r="I175" s="5" t="s">
        <v>151</v>
      </c>
      <c r="J175" s="117"/>
      <c r="K175" s="5" t="s">
        <v>11</v>
      </c>
      <c r="N175" s="5" t="s">
        <v>302</v>
      </c>
      <c r="O175" s="5" t="s">
        <v>3</v>
      </c>
      <c r="P175" s="5" t="s">
        <v>150</v>
      </c>
      <c r="Q175" s="5" t="s">
        <v>6</v>
      </c>
      <c r="R175" s="5" t="s">
        <v>303</v>
      </c>
      <c r="S175" s="5" t="s">
        <v>8</v>
      </c>
      <c r="T175" s="5" t="s">
        <v>4</v>
      </c>
      <c r="U175" s="5"/>
      <c r="V175" s="5" t="s">
        <v>151</v>
      </c>
      <c r="W175" s="117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306</v>
      </c>
      <c r="D176" s="9" t="s">
        <v>321</v>
      </c>
      <c r="E176" s="118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306</v>
      </c>
      <c r="D177" s="9" t="s">
        <v>38</v>
      </c>
      <c r="E177" s="118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306</v>
      </c>
      <c r="Q177" s="9" t="s">
        <v>28</v>
      </c>
      <c r="R177" s="123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28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306</v>
      </c>
      <c r="D178" s="9" t="s">
        <v>38</v>
      </c>
      <c r="E178" s="118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18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322</v>
      </c>
      <c r="C179" s="9" t="s">
        <v>306</v>
      </c>
      <c r="D179" s="9" t="s">
        <v>28</v>
      </c>
      <c r="E179" s="118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18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306</v>
      </c>
      <c r="D180" s="9" t="s">
        <v>28</v>
      </c>
      <c r="E180" s="118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18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18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18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18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18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18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18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18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18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18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18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18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18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18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18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18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18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18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18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18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18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18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18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18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18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18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18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18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18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18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18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18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18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18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18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18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18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18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18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18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18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18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18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18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18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18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18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18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18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18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18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18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18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18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18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18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18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1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1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6"/>
      <c r="C217" s="116" t="s">
        <v>146</v>
      </c>
      <c r="D217" s="116"/>
      <c r="O217" s="116"/>
      <c r="P217" s="116" t="s">
        <v>276</v>
      </c>
      <c r="Q217" s="116"/>
    </row>
    <row r="218" customFormat="false" ht="15" hidden="false" customHeight="false" outlineLevel="0" collapsed="false">
      <c r="A218" s="5" t="s">
        <v>302</v>
      </c>
      <c r="B218" s="5" t="s">
        <v>3</v>
      </c>
      <c r="C218" s="5" t="s">
        <v>150</v>
      </c>
      <c r="D218" s="5" t="s">
        <v>6</v>
      </c>
      <c r="E218" s="5" t="s">
        <v>303</v>
      </c>
      <c r="F218" s="5" t="s">
        <v>8</v>
      </c>
      <c r="G218" s="5" t="s">
        <v>4</v>
      </c>
      <c r="H218" s="5"/>
      <c r="I218" s="5" t="s">
        <v>151</v>
      </c>
      <c r="J218" s="117"/>
      <c r="K218" s="5" t="s">
        <v>11</v>
      </c>
      <c r="N218" s="5" t="s">
        <v>302</v>
      </c>
      <c r="O218" s="5" t="s">
        <v>3</v>
      </c>
      <c r="P218" s="5" t="s">
        <v>150</v>
      </c>
      <c r="Q218" s="5" t="s">
        <v>6</v>
      </c>
      <c r="R218" s="5" t="s">
        <v>303</v>
      </c>
      <c r="S218" s="5" t="s">
        <v>8</v>
      </c>
      <c r="T218" s="5" t="s">
        <v>4</v>
      </c>
      <c r="U218" s="5"/>
      <c r="V218" s="5" t="s">
        <v>151</v>
      </c>
      <c r="W218" s="117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306</v>
      </c>
      <c r="D219" s="9" t="s">
        <v>323</v>
      </c>
      <c r="E219" s="123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306</v>
      </c>
      <c r="Q219" s="9" t="s">
        <v>28</v>
      </c>
      <c r="R219" s="123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306</v>
      </c>
      <c r="D220" s="9" t="s">
        <v>323</v>
      </c>
      <c r="E220" s="123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306</v>
      </c>
      <c r="Q220" s="9" t="s">
        <v>28</v>
      </c>
      <c r="R220" s="123" t="n">
        <v>30339967</v>
      </c>
      <c r="S220" s="2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306</v>
      </c>
      <c r="D221" s="9" t="s">
        <v>323</v>
      </c>
      <c r="E221" s="123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306</v>
      </c>
      <c r="Q221" s="9" t="s">
        <v>28</v>
      </c>
      <c r="R221" s="118" t="n">
        <v>30340733</v>
      </c>
      <c r="S221" s="27" t="n">
        <v>230</v>
      </c>
      <c r="T221" s="9" t="s">
        <v>324</v>
      </c>
      <c r="U221" s="9"/>
      <c r="V221" s="27" t="n">
        <v>210</v>
      </c>
      <c r="W221" s="9"/>
      <c r="X221" s="9"/>
    </row>
    <row r="222" customFormat="false" ht="13.8" hidden="false" customHeight="false" outlineLevel="0" collapsed="false">
      <c r="A222" s="8" t="n">
        <v>45240</v>
      </c>
      <c r="B222" s="9" t="s">
        <v>325</v>
      </c>
      <c r="C222" s="9" t="s">
        <v>306</v>
      </c>
      <c r="D222" s="9" t="s">
        <v>323</v>
      </c>
      <c r="E222" s="123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29"/>
      <c r="O222" s="9"/>
      <c r="P222" s="9"/>
      <c r="Q222" s="9"/>
      <c r="R222" s="118"/>
      <c r="S222" s="27"/>
      <c r="T222" s="9"/>
      <c r="U222" s="9"/>
      <c r="V222" s="27"/>
      <c r="W222" s="9"/>
      <c r="X222" s="9"/>
    </row>
    <row r="223" customFormat="false" ht="13.8" hidden="false" customHeight="false" outlineLevel="0" collapsed="false">
      <c r="A223" s="8" t="n">
        <v>45240</v>
      </c>
      <c r="B223" s="9" t="s">
        <v>135</v>
      </c>
      <c r="C223" s="9" t="s">
        <v>306</v>
      </c>
      <c r="D223" s="9" t="s">
        <v>323</v>
      </c>
      <c r="E223" s="123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/>
      <c r="O223" s="9"/>
      <c r="P223" s="9"/>
      <c r="Q223" s="9"/>
      <c r="R223" s="118"/>
      <c r="S223" s="27"/>
      <c r="T223" s="9"/>
      <c r="U223" s="9"/>
      <c r="V223" s="27"/>
      <c r="W223" s="9"/>
      <c r="X223" s="9"/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306</v>
      </c>
      <c r="D224" s="9" t="s">
        <v>323</v>
      </c>
      <c r="E224" s="123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/>
      <c r="O224" s="9"/>
      <c r="P224" s="9"/>
      <c r="Q224" s="9"/>
      <c r="R224" s="118"/>
      <c r="S224" s="27"/>
      <c r="T224" s="9"/>
      <c r="U224" s="9"/>
      <c r="V224" s="27"/>
      <c r="W224" s="9"/>
      <c r="X224" s="9"/>
    </row>
    <row r="225" customFormat="false" ht="15" hidden="false" customHeight="false" outlineLevel="0" collapsed="false">
      <c r="A225" s="8"/>
      <c r="B225" s="9"/>
      <c r="C225" s="9"/>
      <c r="D225" s="9"/>
      <c r="E225" s="118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18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18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18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18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18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18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18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18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18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18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18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18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18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18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18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18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18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18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18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18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18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18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18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18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18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18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18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18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18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18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18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18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18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18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18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18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18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18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18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18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18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18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18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18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18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18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18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18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18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18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18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18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18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690</v>
      </c>
      <c r="T252" s="27"/>
      <c r="U252" s="27"/>
      <c r="V252" s="27" t="n">
        <f aca="false">SUM(V219:V251)</f>
        <v>630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1"/>
      <c r="K253" s="9"/>
      <c r="N253" s="9"/>
      <c r="O253" s="9"/>
      <c r="P253" s="9"/>
      <c r="Q253" s="9"/>
      <c r="R253" s="25" t="s">
        <v>64</v>
      </c>
      <c r="S253" s="26" t="n">
        <f aca="false">S252*0.99</f>
        <v>683.1</v>
      </c>
      <c r="W253" s="121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53.1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82" colorId="64" zoomScale="80" zoomScaleNormal="80" zoomScalePageLayoutView="100" workbookViewId="0">
      <selection pane="topLeft" activeCell="F302" activeCellId="0" sqref="F302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0" t="s">
        <v>0</v>
      </c>
      <c r="C1" s="130"/>
      <c r="D1" s="130"/>
      <c r="E1" s="130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326</v>
      </c>
      <c r="I2" s="5"/>
      <c r="J2" s="5" t="s">
        <v>327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1" t="n">
        <f aca="false">G23-J22</f>
        <v>0</v>
      </c>
    </row>
    <row r="29" customFormat="false" ht="27" hidden="false" customHeight="false" outlineLevel="0" collapsed="false">
      <c r="B29" s="130" t="s">
        <v>1</v>
      </c>
      <c r="C29" s="130"/>
      <c r="D29" s="130"/>
      <c r="E29" s="130"/>
    </row>
    <row r="30" customFormat="false" ht="15" hidden="false" customHeight="false" outlineLevel="0" collapsed="false">
      <c r="A30" s="5" t="s">
        <v>302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326</v>
      </c>
      <c r="I30" s="5" t="s">
        <v>11</v>
      </c>
      <c r="J30" s="5" t="s">
        <v>327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313</v>
      </c>
      <c r="E31" s="9" t="s">
        <v>328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329</v>
      </c>
      <c r="D32" s="9" t="s">
        <v>313</v>
      </c>
      <c r="E32" s="9" t="s">
        <v>328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1" t="n">
        <f aca="false">G51-J50</f>
        <v>17</v>
      </c>
    </row>
    <row r="56" customFormat="false" ht="27" hidden="false" customHeight="false" outlineLevel="0" collapsed="false">
      <c r="B56" s="130" t="s">
        <v>66</v>
      </c>
      <c r="C56" s="130"/>
      <c r="D56" s="130"/>
      <c r="E56" s="130"/>
    </row>
    <row r="57" customFormat="false" ht="15" hidden="false" customHeight="false" outlineLevel="0" collapsed="false">
      <c r="A57" s="5" t="s">
        <v>302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326</v>
      </c>
      <c r="I57" s="5" t="s">
        <v>330</v>
      </c>
      <c r="J57" s="5" t="s">
        <v>327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313</v>
      </c>
      <c r="E58" s="9" t="s">
        <v>84</v>
      </c>
      <c r="F58" s="132" t="n">
        <v>30324220</v>
      </c>
      <c r="G58" s="27" t="n">
        <v>150</v>
      </c>
      <c r="H58" s="133"/>
      <c r="I58" s="134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331</v>
      </c>
      <c r="E59" s="9" t="s">
        <v>332</v>
      </c>
      <c r="F59" s="132" t="n">
        <v>30324479</v>
      </c>
      <c r="G59" s="135" t="n">
        <v>326.53</v>
      </c>
      <c r="H59" s="133"/>
      <c r="I59" s="134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331</v>
      </c>
      <c r="E60" s="9" t="s">
        <v>332</v>
      </c>
      <c r="F60" s="132" t="n">
        <v>30324478</v>
      </c>
      <c r="G60" s="135" t="n">
        <v>326.53</v>
      </c>
      <c r="H60" s="133"/>
      <c r="I60" s="134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333</v>
      </c>
      <c r="E61" s="9" t="s">
        <v>334</v>
      </c>
      <c r="F61" s="136" t="n">
        <v>30325116</v>
      </c>
      <c r="G61" s="135" t="n">
        <v>346.5</v>
      </c>
      <c r="H61" s="133"/>
      <c r="I61" s="134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335</v>
      </c>
      <c r="E62" s="9" t="s">
        <v>336</v>
      </c>
      <c r="F62" s="136" t="n">
        <v>30325061</v>
      </c>
      <c r="G62" s="27" t="n">
        <v>116.4</v>
      </c>
      <c r="H62" s="133"/>
      <c r="I62" s="134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1" t="n">
        <f aca="false">G78-J77</f>
        <v>88.3004000000001</v>
      </c>
    </row>
    <row r="82" customFormat="false" ht="27" hidden="false" customHeight="false" outlineLevel="0" collapsed="false">
      <c r="B82" s="130" t="s">
        <v>337</v>
      </c>
      <c r="C82" s="130"/>
      <c r="D82" s="130"/>
      <c r="E82" s="130"/>
    </row>
    <row r="83" customFormat="false" ht="15" hidden="false" customHeight="false" outlineLevel="0" collapsed="false">
      <c r="A83" s="5" t="s">
        <v>302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326</v>
      </c>
      <c r="I83" s="5" t="s">
        <v>330</v>
      </c>
      <c r="J83" s="5" t="s">
        <v>327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2"/>
      <c r="G84" s="27"/>
      <c r="H84" s="133"/>
      <c r="I84" s="134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2"/>
      <c r="G85" s="135"/>
      <c r="H85" s="133"/>
      <c r="I85" s="134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2"/>
      <c r="G86" s="135"/>
      <c r="H86" s="133"/>
      <c r="I86" s="134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6"/>
      <c r="G87" s="135"/>
      <c r="H87" s="133"/>
      <c r="I87" s="134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6"/>
      <c r="G88" s="27"/>
      <c r="H88" s="133"/>
      <c r="I88" s="134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1" t="n">
        <f aca="false">G104-J103</f>
        <v>0</v>
      </c>
    </row>
    <row r="108" customFormat="false" ht="27" hidden="false" customHeight="false" outlineLevel="0" collapsed="false">
      <c r="B108" s="130" t="s">
        <v>191</v>
      </c>
      <c r="C108" s="130"/>
      <c r="D108" s="130"/>
      <c r="E108" s="130"/>
    </row>
    <row r="109" customFormat="false" ht="15" hidden="false" customHeight="false" outlineLevel="0" collapsed="false">
      <c r="A109" s="5" t="s">
        <v>302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326</v>
      </c>
      <c r="I109" s="5" t="s">
        <v>330</v>
      </c>
      <c r="J109" s="5" t="s">
        <v>327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313</v>
      </c>
      <c r="E110" s="118" t="s">
        <v>72</v>
      </c>
      <c r="F110" s="134" t="n">
        <v>30328810</v>
      </c>
      <c r="G110" s="137" t="n">
        <v>150</v>
      </c>
      <c r="H110" s="133"/>
      <c r="I110" s="134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313</v>
      </c>
      <c r="E111" s="118" t="s">
        <v>72</v>
      </c>
      <c r="F111" s="134" t="n">
        <v>30328871</v>
      </c>
      <c r="G111" s="94" t="n">
        <v>150</v>
      </c>
      <c r="H111" s="133"/>
      <c r="I111" s="134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313</v>
      </c>
      <c r="E112" s="9" t="s">
        <v>338</v>
      </c>
      <c r="F112" s="136" t="n">
        <v>30329171</v>
      </c>
      <c r="G112" s="138" t="n">
        <v>250</v>
      </c>
      <c r="H112" s="133"/>
      <c r="I112" s="134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313</v>
      </c>
      <c r="E113" s="9" t="s">
        <v>72</v>
      </c>
      <c r="F113" s="125" t="n">
        <v>30329228</v>
      </c>
      <c r="G113" s="138" t="n">
        <v>150</v>
      </c>
      <c r="H113" s="133"/>
      <c r="I113" s="134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313</v>
      </c>
      <c r="E114" s="9" t="s">
        <v>16</v>
      </c>
      <c r="F114" s="136" t="n">
        <v>30329228</v>
      </c>
      <c r="G114" s="139" t="n">
        <v>150</v>
      </c>
      <c r="H114" s="133"/>
      <c r="I114" s="134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1" t="n">
        <f aca="false">G130-J129</f>
        <v>41.5</v>
      </c>
    </row>
    <row r="136" customFormat="false" ht="27" hidden="false" customHeight="false" outlineLevel="0" collapsed="false">
      <c r="B136" s="130" t="s">
        <v>339</v>
      </c>
      <c r="C136" s="130"/>
      <c r="D136" s="130"/>
      <c r="E136" s="130"/>
    </row>
    <row r="137" customFormat="false" ht="15" hidden="false" customHeight="false" outlineLevel="0" collapsed="false">
      <c r="A137" s="5" t="s">
        <v>302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326</v>
      </c>
      <c r="I137" s="5" t="s">
        <v>330</v>
      </c>
      <c r="J137" s="5" t="s">
        <v>327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340</v>
      </c>
      <c r="E138" s="118" t="s">
        <v>72</v>
      </c>
      <c r="F138" s="134" t="n">
        <v>30329510</v>
      </c>
      <c r="G138" s="137" t="n">
        <v>150</v>
      </c>
      <c r="H138" s="133"/>
      <c r="I138" s="134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331</v>
      </c>
      <c r="E139" s="118" t="s">
        <v>72</v>
      </c>
      <c r="F139" s="134" t="n">
        <v>30330047</v>
      </c>
      <c r="G139" s="94" t="n">
        <v>299.25</v>
      </c>
      <c r="H139" s="133"/>
      <c r="I139" s="134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340</v>
      </c>
      <c r="E140" s="9" t="s">
        <v>341</v>
      </c>
      <c r="F140" s="136" t="n">
        <v>30330028</v>
      </c>
      <c r="G140" s="138" t="n">
        <v>150</v>
      </c>
      <c r="H140" s="133"/>
      <c r="I140" s="134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6"/>
      <c r="G141" s="138"/>
      <c r="H141" s="133"/>
      <c r="I141" s="134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6"/>
      <c r="G142" s="139"/>
      <c r="H142" s="133"/>
      <c r="I142" s="134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1" t="n">
        <f aca="false">G158-J157</f>
        <v>-16.7424999999999</v>
      </c>
    </row>
    <row r="162" customFormat="false" ht="27" hidden="false" customHeight="false" outlineLevel="0" collapsed="false">
      <c r="B162" s="130" t="s">
        <v>120</v>
      </c>
      <c r="C162" s="130"/>
      <c r="D162" s="130"/>
      <c r="E162" s="130"/>
    </row>
    <row r="163" customFormat="false" ht="15" hidden="false" customHeight="false" outlineLevel="0" collapsed="false">
      <c r="A163" s="5" t="s">
        <v>302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326</v>
      </c>
      <c r="I163" s="5" t="s">
        <v>330</v>
      </c>
      <c r="J163" s="5" t="s">
        <v>327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342</v>
      </c>
      <c r="E164" s="118" t="s">
        <v>72</v>
      </c>
      <c r="F164" s="118" t="n">
        <v>30331118</v>
      </c>
      <c r="G164" s="94" t="n">
        <v>150</v>
      </c>
      <c r="H164" s="133"/>
      <c r="I164" s="134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342</v>
      </c>
      <c r="E165" s="118" t="s">
        <v>72</v>
      </c>
      <c r="F165" s="118" t="n">
        <v>30331119</v>
      </c>
      <c r="G165" s="94" t="n">
        <v>150</v>
      </c>
      <c r="H165" s="133"/>
      <c r="I165" s="134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343</v>
      </c>
      <c r="C166" s="9" t="s">
        <v>85</v>
      </c>
      <c r="D166" s="9" t="s">
        <v>342</v>
      </c>
      <c r="E166" s="9" t="s">
        <v>72</v>
      </c>
      <c r="F166" s="118" t="n">
        <v>30331117</v>
      </c>
      <c r="G166" s="138" t="n">
        <v>150</v>
      </c>
      <c r="H166" s="133"/>
      <c r="I166" s="134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342</v>
      </c>
      <c r="E167" s="9" t="s">
        <v>344</v>
      </c>
      <c r="F167" s="125" t="n">
        <v>30332838</v>
      </c>
      <c r="G167" s="138" t="n">
        <v>351.08</v>
      </c>
      <c r="H167" s="133"/>
      <c r="I167" s="134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6"/>
      <c r="G168" s="139"/>
      <c r="H168" s="133"/>
      <c r="I168" s="134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1" t="n">
        <f aca="false">G184-J183</f>
        <v>63.0691999999999</v>
      </c>
    </row>
    <row r="189" customFormat="false" ht="27" hidden="false" customHeight="false" outlineLevel="0" collapsed="false">
      <c r="B189" s="130" t="s">
        <v>345</v>
      </c>
      <c r="C189" s="130"/>
      <c r="D189" s="130"/>
      <c r="E189" s="130"/>
    </row>
    <row r="190" customFormat="false" ht="15" hidden="false" customHeight="false" outlineLevel="0" collapsed="false">
      <c r="A190" s="5" t="s">
        <v>302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326</v>
      </c>
      <c r="I190" s="5" t="s">
        <v>330</v>
      </c>
      <c r="J190" s="5" t="s">
        <v>327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346</v>
      </c>
      <c r="E191" s="118" t="s">
        <v>28</v>
      </c>
      <c r="F191" s="0" t="n">
        <v>30333980</v>
      </c>
      <c r="G191" s="94" t="n">
        <v>150</v>
      </c>
      <c r="H191" s="133"/>
      <c r="I191" s="140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346</v>
      </c>
      <c r="E192" s="118" t="s">
        <v>28</v>
      </c>
      <c r="F192" s="118" t="n">
        <v>30333977</v>
      </c>
      <c r="G192" s="94" t="n">
        <v>150</v>
      </c>
      <c r="H192" s="133"/>
      <c r="I192" s="140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346</v>
      </c>
      <c r="E193" s="118" t="s">
        <v>28</v>
      </c>
      <c r="F193" s="118" t="n">
        <v>30333978</v>
      </c>
      <c r="G193" s="94" t="n">
        <v>150</v>
      </c>
      <c r="H193" s="133"/>
      <c r="I193" s="140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346</v>
      </c>
      <c r="E194" s="118" t="s">
        <v>28</v>
      </c>
      <c r="F194" s="136" t="n">
        <v>30333984</v>
      </c>
      <c r="G194" s="94" t="n">
        <v>150</v>
      </c>
      <c r="H194" s="133"/>
      <c r="I194" s="140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346</v>
      </c>
      <c r="E195" s="118" t="s">
        <v>28</v>
      </c>
      <c r="F195" s="118" t="n">
        <v>30333985</v>
      </c>
      <c r="G195" s="94" t="n">
        <v>150</v>
      </c>
      <c r="H195" s="133"/>
      <c r="I195" s="140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346</v>
      </c>
      <c r="E196" s="118" t="s">
        <v>28</v>
      </c>
      <c r="F196" s="24" t="n">
        <v>30333979</v>
      </c>
      <c r="G196" s="94" t="n">
        <v>150</v>
      </c>
      <c r="H196" s="27"/>
      <c r="I196" s="140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347</v>
      </c>
      <c r="E197" s="9" t="s">
        <v>28</v>
      </c>
      <c r="F197" s="24" t="n">
        <v>30334670</v>
      </c>
      <c r="G197" s="27" t="n">
        <v>430.75</v>
      </c>
      <c r="H197" s="27"/>
      <c r="I197" s="140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1" t="n">
        <f aca="false">G211-J210</f>
        <v>127.4425</v>
      </c>
    </row>
    <row r="216" customFormat="false" ht="27" hidden="false" customHeight="false" outlineLevel="0" collapsed="false">
      <c r="B216" s="130" t="s">
        <v>141</v>
      </c>
      <c r="C216" s="130"/>
      <c r="D216" s="130"/>
      <c r="E216" s="130"/>
    </row>
    <row r="217" customFormat="false" ht="15" hidden="false" customHeight="false" outlineLevel="0" collapsed="false">
      <c r="A217" s="5" t="s">
        <v>302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326</v>
      </c>
      <c r="I217" s="5" t="s">
        <v>330</v>
      </c>
      <c r="J217" s="5" t="s">
        <v>327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313</v>
      </c>
      <c r="E218" s="118" t="s">
        <v>348</v>
      </c>
      <c r="F218" s="141" t="n">
        <v>30334666</v>
      </c>
      <c r="G218" s="94" t="n">
        <v>150</v>
      </c>
      <c r="H218" s="133"/>
      <c r="I218" s="142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313</v>
      </c>
      <c r="E219" s="118" t="s">
        <v>348</v>
      </c>
      <c r="F219" s="123" t="n">
        <v>30334668</v>
      </c>
      <c r="G219" s="94" t="n">
        <v>150</v>
      </c>
      <c r="H219" s="133"/>
      <c r="I219" s="142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349</v>
      </c>
      <c r="C220" s="9" t="s">
        <v>85</v>
      </c>
      <c r="D220" s="9" t="s">
        <v>313</v>
      </c>
      <c r="E220" s="118" t="s">
        <v>348</v>
      </c>
      <c r="F220" s="143" t="n">
        <v>30334667</v>
      </c>
      <c r="G220" s="94" t="n">
        <v>150</v>
      </c>
      <c r="H220" s="133"/>
      <c r="I220" s="142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313</v>
      </c>
      <c r="E221" s="118" t="s">
        <v>348</v>
      </c>
      <c r="F221" s="13" t="n">
        <v>30334665</v>
      </c>
      <c r="G221" s="94" t="n">
        <v>150</v>
      </c>
      <c r="H221" s="133"/>
      <c r="I221" s="142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313</v>
      </c>
      <c r="E222" s="118" t="s">
        <v>348</v>
      </c>
      <c r="F222" s="144" t="n">
        <v>30335148</v>
      </c>
      <c r="G222" s="94" t="n">
        <v>150</v>
      </c>
      <c r="H222" s="133"/>
      <c r="I222" s="134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350</v>
      </c>
      <c r="C223" s="9" t="s">
        <v>27</v>
      </c>
      <c r="D223" s="9" t="s">
        <v>313</v>
      </c>
      <c r="E223" s="118" t="s">
        <v>351</v>
      </c>
      <c r="F223" s="143" t="n">
        <v>30335356</v>
      </c>
      <c r="G223" s="94" t="n">
        <v>180</v>
      </c>
      <c r="H223" s="27"/>
      <c r="I223" s="134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349</v>
      </c>
      <c r="C224" s="9" t="s">
        <v>85</v>
      </c>
      <c r="D224" s="9" t="s">
        <v>313</v>
      </c>
      <c r="E224" s="9" t="s">
        <v>348</v>
      </c>
      <c r="F224" s="23" t="n">
        <v>30335643</v>
      </c>
      <c r="G224" s="27" t="n">
        <v>150</v>
      </c>
      <c r="H224" s="27"/>
      <c r="I224" s="134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352</v>
      </c>
      <c r="E225" s="9" t="s">
        <v>264</v>
      </c>
      <c r="F225" s="23" t="n">
        <v>30336212</v>
      </c>
      <c r="G225" s="27" t="n">
        <v>550</v>
      </c>
      <c r="H225" s="27"/>
      <c r="I225" s="134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18"/>
      <c r="F226" s="125"/>
      <c r="G226" s="94"/>
      <c r="H226" s="133"/>
      <c r="I226" s="134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1" t="n">
        <f aca="false">G238-J237</f>
        <v>118.7</v>
      </c>
    </row>
    <row r="243" customFormat="false" ht="27" hidden="false" customHeight="false" outlineLevel="0" collapsed="false">
      <c r="B243" s="130" t="s">
        <v>142</v>
      </c>
      <c r="C243" s="130"/>
      <c r="D243" s="130"/>
      <c r="E243" s="130"/>
    </row>
    <row r="244" customFormat="false" ht="15" hidden="false" customHeight="false" outlineLevel="0" collapsed="false">
      <c r="A244" s="5" t="s">
        <v>302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326</v>
      </c>
      <c r="I244" s="5" t="s">
        <v>330</v>
      </c>
      <c r="J244" s="5" t="s">
        <v>327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353</v>
      </c>
      <c r="E245" s="118" t="s">
        <v>28</v>
      </c>
      <c r="F245" s="125" t="n">
        <v>30336532</v>
      </c>
      <c r="G245" s="94" t="n">
        <v>150</v>
      </c>
      <c r="H245" s="133"/>
      <c r="I245" s="134" t="n">
        <v>738</v>
      </c>
      <c r="J245" s="139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353</v>
      </c>
      <c r="E246" s="118" t="s">
        <v>354</v>
      </c>
      <c r="F246" s="118" t="n">
        <v>30336880</v>
      </c>
      <c r="G246" s="94" t="n">
        <v>493.77</v>
      </c>
      <c r="H246" s="9"/>
      <c r="I246" s="134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18"/>
      <c r="F247" s="143"/>
      <c r="G247" s="94"/>
      <c r="H247" s="133"/>
      <c r="I247" s="134"/>
      <c r="J247" s="139"/>
    </row>
    <row r="248" customFormat="false" ht="15" hidden="false" customHeight="false" outlineLevel="0" collapsed="false">
      <c r="A248" s="8"/>
      <c r="B248" s="9"/>
      <c r="C248" s="9"/>
      <c r="D248" s="9"/>
      <c r="E248" s="118"/>
      <c r="F248" s="9"/>
      <c r="G248" s="94"/>
      <c r="H248" s="133"/>
      <c r="I248" s="134"/>
      <c r="J248" s="139"/>
    </row>
    <row r="249" customFormat="false" ht="15" hidden="false" customHeight="false" outlineLevel="0" collapsed="false">
      <c r="A249" s="8"/>
      <c r="B249" s="9"/>
      <c r="C249" s="9"/>
      <c r="D249" s="9"/>
      <c r="E249" s="118"/>
      <c r="F249" s="143"/>
      <c r="G249" s="94"/>
      <c r="H249" s="133"/>
      <c r="I249" s="134"/>
      <c r="J249" s="139"/>
    </row>
    <row r="250" customFormat="false" ht="15" hidden="false" customHeight="false" outlineLevel="0" collapsed="false">
      <c r="A250" s="8"/>
      <c r="B250" s="9"/>
      <c r="C250" s="9"/>
      <c r="D250" s="9"/>
      <c r="E250" s="118"/>
      <c r="F250" s="143"/>
      <c r="G250" s="94"/>
      <c r="H250" s="27"/>
      <c r="I250" s="27"/>
      <c r="J250" s="139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39"/>
      <c r="H251" s="27"/>
      <c r="I251" s="27"/>
      <c r="J251" s="139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39"/>
      <c r="H252" s="27"/>
      <c r="I252" s="27"/>
      <c r="J252" s="139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39"/>
      <c r="H253" s="27"/>
      <c r="I253" s="27"/>
      <c r="J253" s="139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39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39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39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39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39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39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39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39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1" t="n">
        <f aca="false">G265-J264</f>
        <v>7.33230000000003</v>
      </c>
    </row>
    <row r="269" customFormat="false" ht="27" hidden="false" customHeight="false" outlineLevel="0" collapsed="false">
      <c r="B269" s="130" t="s">
        <v>355</v>
      </c>
      <c r="C269" s="130"/>
      <c r="D269" s="130"/>
      <c r="E269" s="130"/>
    </row>
    <row r="270" customFormat="false" ht="15" hidden="false" customHeight="false" outlineLevel="0" collapsed="false">
      <c r="A270" s="5" t="s">
        <v>302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326</v>
      </c>
      <c r="I270" s="5" t="s">
        <v>330</v>
      </c>
      <c r="J270" s="5" t="s">
        <v>327</v>
      </c>
    </row>
    <row r="271" customFormat="false" ht="15" hidden="false" customHeight="false" outlineLevel="0" collapsed="false">
      <c r="A271" s="8" t="n">
        <v>45246</v>
      </c>
      <c r="B271" s="9" t="s">
        <v>356</v>
      </c>
      <c r="C271" s="9" t="s">
        <v>357</v>
      </c>
      <c r="D271" s="9" t="s">
        <v>346</v>
      </c>
      <c r="E271" s="118" t="s">
        <v>28</v>
      </c>
      <c r="F271" s="125" t="n">
        <v>30338999</v>
      </c>
      <c r="G271" s="94" t="n">
        <v>315</v>
      </c>
      <c r="H271" s="133"/>
      <c r="I271" s="134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358</v>
      </c>
      <c r="C272" s="0" t="s">
        <v>359</v>
      </c>
      <c r="D272" s="9" t="s">
        <v>346</v>
      </c>
      <c r="E272" s="118" t="s">
        <v>28</v>
      </c>
      <c r="F272" s="118" t="n">
        <v>30338999</v>
      </c>
      <c r="G272" s="94" t="n">
        <v>346.5</v>
      </c>
      <c r="H272" s="133"/>
      <c r="I272" s="134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346</v>
      </c>
      <c r="E273" s="118" t="s">
        <v>360</v>
      </c>
      <c r="F273" s="143" t="n">
        <v>30339864</v>
      </c>
      <c r="G273" s="94" t="n">
        <v>682.48</v>
      </c>
      <c r="H273" s="133"/>
      <c r="I273" s="134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18"/>
      <c r="F274" s="9"/>
      <c r="G274" s="94"/>
      <c r="H274" s="133"/>
      <c r="I274" s="134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18"/>
      <c r="F275" s="143"/>
      <c r="G275" s="94"/>
      <c r="H275" s="133"/>
      <c r="I275" s="134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18"/>
      <c r="F276" s="143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1" t="n">
        <f aca="false">G291-J290</f>
        <v>170.5402</v>
      </c>
    </row>
    <row r="296" customFormat="false" ht="27" hidden="false" customHeight="false" outlineLevel="0" collapsed="false">
      <c r="B296" s="130" t="s">
        <v>276</v>
      </c>
      <c r="C296" s="130"/>
      <c r="D296" s="130"/>
      <c r="E296" s="130"/>
    </row>
    <row r="297" customFormat="false" ht="15" hidden="false" customHeight="false" outlineLevel="0" collapsed="false">
      <c r="A297" s="5" t="s">
        <v>302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326</v>
      </c>
      <c r="I297" s="5" t="s">
        <v>330</v>
      </c>
      <c r="J297" s="5" t="s">
        <v>327</v>
      </c>
    </row>
    <row r="298" customFormat="false" ht="15" hidden="false" customHeight="false" outlineLevel="0" collapsed="false">
      <c r="A298" s="8" t="n">
        <v>45279</v>
      </c>
      <c r="B298" s="9" t="s">
        <v>241</v>
      </c>
      <c r="C298" s="9" t="s">
        <v>14</v>
      </c>
      <c r="D298" s="9" t="s">
        <v>346</v>
      </c>
      <c r="E298" s="118" t="s">
        <v>28</v>
      </c>
      <c r="F298" s="125"/>
      <c r="G298" s="94"/>
      <c r="H298" s="133"/>
      <c r="I298" s="134"/>
      <c r="J298" s="27"/>
    </row>
    <row r="299" customFormat="false" ht="13.8" hidden="false" customHeight="false" outlineLevel="0" collapsed="false">
      <c r="A299" s="129" t="s">
        <v>361</v>
      </c>
      <c r="B299" s="9" t="s">
        <v>17</v>
      </c>
      <c r="C299" s="9" t="s">
        <v>18</v>
      </c>
      <c r="D299" s="9" t="s">
        <v>353</v>
      </c>
      <c r="E299" s="118" t="s">
        <v>28</v>
      </c>
      <c r="F299" s="27"/>
      <c r="G299" s="9"/>
      <c r="H299" s="9"/>
      <c r="I299" s="27"/>
      <c r="J299" s="27"/>
    </row>
    <row r="300" customFormat="false" ht="13.8" hidden="false" customHeight="false" outlineLevel="0" collapsed="false">
      <c r="A300" s="8" t="s">
        <v>361</v>
      </c>
      <c r="B300" s="9" t="s">
        <v>135</v>
      </c>
      <c r="C300" s="9" t="s">
        <v>43</v>
      </c>
      <c r="D300" s="9" t="s">
        <v>353</v>
      </c>
      <c r="E300" s="118" t="s">
        <v>28</v>
      </c>
      <c r="F300" s="27"/>
      <c r="G300" s="9"/>
      <c r="H300" s="9"/>
      <c r="I300" s="27"/>
      <c r="J300" s="27"/>
    </row>
    <row r="301" customFormat="false" ht="15" hidden="false" customHeight="false" outlineLevel="0" collapsed="false">
      <c r="A301" s="8"/>
      <c r="B301" s="9"/>
      <c r="C301" s="9"/>
      <c r="D301" s="9"/>
      <c r="E301" s="118"/>
      <c r="F301" s="9"/>
      <c r="G301" s="94"/>
      <c r="H301" s="133"/>
      <c r="I301" s="134"/>
      <c r="J301" s="27"/>
    </row>
    <row r="302" customFormat="false" ht="15" hidden="false" customHeight="false" outlineLevel="0" collapsed="false">
      <c r="A302" s="8"/>
      <c r="B302" s="9"/>
      <c r="C302" s="9"/>
      <c r="D302" s="9"/>
      <c r="E302" s="118"/>
      <c r="F302" s="143"/>
      <c r="G302" s="94"/>
      <c r="H302" s="133"/>
      <c r="I302" s="134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18"/>
      <c r="F303" s="143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0</v>
      </c>
      <c r="H317" s="27"/>
      <c r="I317" s="27"/>
      <c r="J317" s="27" t="n">
        <f aca="false">SUM(J298:J316)</f>
        <v>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0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1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true" showOutlineSymbols="true" defaultGridColor="true" view="normal" topLeftCell="G141" colorId="64" zoomScale="100" zoomScaleNormal="100" zoomScalePageLayoutView="100" workbookViewId="0">
      <selection pane="topLeft" activeCell="R148" activeCellId="0" sqref="R14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29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8"/>
  </cols>
  <sheetData>
    <row r="1" customFormat="false" ht="27" hidden="false" customHeight="false" outlineLevel="0" collapsed="false">
      <c r="B1" s="130" t="s">
        <v>0</v>
      </c>
      <c r="C1" s="130"/>
      <c r="D1" s="130"/>
      <c r="E1" s="130"/>
      <c r="N1" s="130" t="s">
        <v>1</v>
      </c>
      <c r="O1" s="130"/>
      <c r="P1" s="130"/>
      <c r="Q1" s="130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326</v>
      </c>
      <c r="I2" s="5" t="s">
        <v>11</v>
      </c>
      <c r="J2" s="5" t="s">
        <v>327</v>
      </c>
      <c r="M2" s="5" t="s">
        <v>302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326</v>
      </c>
      <c r="U2" s="5" t="s">
        <v>11</v>
      </c>
      <c r="V2" s="5" t="s">
        <v>327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362</v>
      </c>
      <c r="E3" s="9" t="s">
        <v>363</v>
      </c>
      <c r="F3" s="24" t="n">
        <v>98344</v>
      </c>
      <c r="G3" s="27" t="n">
        <v>130</v>
      </c>
      <c r="H3" s="27"/>
      <c r="I3" s="134" t="n">
        <v>434</v>
      </c>
      <c r="J3" s="27" t="n">
        <v>120</v>
      </c>
      <c r="M3" s="8" t="n">
        <v>44972</v>
      </c>
      <c r="N3" s="9" t="s">
        <v>364</v>
      </c>
      <c r="O3" s="9" t="s">
        <v>27</v>
      </c>
      <c r="P3" s="9" t="s">
        <v>365</v>
      </c>
      <c r="Q3" s="9" t="s">
        <v>16</v>
      </c>
      <c r="R3" s="24" t="s">
        <v>366</v>
      </c>
      <c r="S3" s="27" t="n">
        <v>130</v>
      </c>
      <c r="T3" s="27"/>
      <c r="U3" s="134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367</v>
      </c>
      <c r="E4" s="9" t="s">
        <v>28</v>
      </c>
      <c r="F4" s="24" t="s">
        <v>368</v>
      </c>
      <c r="G4" s="27" t="n">
        <v>130</v>
      </c>
      <c r="H4" s="27"/>
      <c r="I4" s="134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369</v>
      </c>
      <c r="Q4" s="9" t="s">
        <v>16</v>
      </c>
      <c r="R4" s="24" t="n">
        <v>65453</v>
      </c>
      <c r="S4" s="27" t="n">
        <v>130</v>
      </c>
      <c r="T4" s="27"/>
      <c r="U4" s="134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370</v>
      </c>
      <c r="C5" s="9" t="s">
        <v>18</v>
      </c>
      <c r="D5" s="9" t="s">
        <v>367</v>
      </c>
      <c r="E5" s="9" t="s">
        <v>28</v>
      </c>
      <c r="F5" s="24" t="s">
        <v>371</v>
      </c>
      <c r="G5" s="27" t="n">
        <v>130</v>
      </c>
      <c r="H5" s="27"/>
      <c r="I5" s="134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369</v>
      </c>
      <c r="Q5" s="9" t="s">
        <v>16</v>
      </c>
      <c r="R5" s="24" t="n">
        <v>65454</v>
      </c>
      <c r="S5" s="27" t="n">
        <v>130</v>
      </c>
      <c r="T5" s="27"/>
      <c r="U5" s="134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367</v>
      </c>
      <c r="E6" s="9" t="s">
        <v>28</v>
      </c>
      <c r="F6" s="24" t="s">
        <v>372</v>
      </c>
      <c r="G6" s="27" t="n">
        <v>130</v>
      </c>
      <c r="H6" s="27"/>
      <c r="I6" s="134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367</v>
      </c>
      <c r="E7" s="9" t="s">
        <v>28</v>
      </c>
      <c r="F7" s="24" t="s">
        <v>373</v>
      </c>
      <c r="G7" s="27" t="n">
        <v>130</v>
      </c>
      <c r="H7" s="27"/>
      <c r="I7" s="134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1" t="n">
        <f aca="false">G23-J22</f>
        <v>43.5</v>
      </c>
      <c r="R24" s="30" t="s">
        <v>65</v>
      </c>
      <c r="S24" s="30"/>
      <c r="T24" s="30"/>
      <c r="U24" s="30"/>
      <c r="V24" s="131" t="n">
        <f aca="false">S23-V22</f>
        <v>26.1</v>
      </c>
    </row>
    <row r="29" customFormat="false" ht="27" hidden="false" customHeight="false" outlineLevel="0" collapsed="false">
      <c r="B29" s="130" t="s">
        <v>66</v>
      </c>
      <c r="C29" s="130"/>
      <c r="D29" s="130"/>
      <c r="E29" s="130"/>
      <c r="N29" s="130" t="s">
        <v>67</v>
      </c>
      <c r="O29" s="130"/>
      <c r="P29" s="130"/>
      <c r="Q29" s="130"/>
    </row>
    <row r="30" customFormat="false" ht="15" hidden="false" customHeight="false" outlineLevel="0" collapsed="false">
      <c r="A30" s="5" t="s">
        <v>302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326</v>
      </c>
      <c r="I30" s="5" t="s">
        <v>11</v>
      </c>
      <c r="J30" s="5" t="s">
        <v>327</v>
      </c>
      <c r="M30" s="5" t="s">
        <v>302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326</v>
      </c>
      <c r="U30" s="5" t="s">
        <v>330</v>
      </c>
      <c r="V30" s="5" t="s">
        <v>327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374</v>
      </c>
      <c r="E31" s="9" t="s">
        <v>72</v>
      </c>
      <c r="F31" s="24" t="n">
        <v>67188</v>
      </c>
      <c r="G31" s="27" t="n">
        <v>130</v>
      </c>
      <c r="H31" s="27"/>
      <c r="I31" s="134" t="n">
        <v>506</v>
      </c>
      <c r="J31" s="27" t="n">
        <v>120</v>
      </c>
      <c r="M31" s="8" t="n">
        <v>45021</v>
      </c>
      <c r="N31" s="9" t="s">
        <v>375</v>
      </c>
      <c r="O31" s="9" t="s">
        <v>14</v>
      </c>
      <c r="P31" s="9" t="s">
        <v>376</v>
      </c>
      <c r="Q31" s="9" t="s">
        <v>377</v>
      </c>
      <c r="R31" s="24" t="n">
        <v>3711</v>
      </c>
      <c r="S31" s="27" t="n">
        <v>380</v>
      </c>
      <c r="T31" s="27"/>
      <c r="U31" s="145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378</v>
      </c>
      <c r="C32" s="9" t="s">
        <v>32</v>
      </c>
      <c r="D32" s="9" t="s">
        <v>374</v>
      </c>
      <c r="E32" s="9" t="s">
        <v>72</v>
      </c>
      <c r="F32" s="24" t="n">
        <v>67187</v>
      </c>
      <c r="G32" s="27" t="n">
        <v>130</v>
      </c>
      <c r="H32" s="27"/>
      <c r="I32" s="134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374</v>
      </c>
      <c r="Q32" s="9" t="s">
        <v>72</v>
      </c>
      <c r="R32" s="24" t="n">
        <v>68803</v>
      </c>
      <c r="S32" s="27" t="n">
        <v>130</v>
      </c>
      <c r="T32" s="27"/>
      <c r="U32" s="146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374</v>
      </c>
      <c r="E33" s="9" t="s">
        <v>72</v>
      </c>
      <c r="F33" s="24" t="n">
        <v>67910</v>
      </c>
      <c r="G33" s="27" t="n">
        <v>130</v>
      </c>
      <c r="H33" s="27"/>
      <c r="I33" s="134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374</v>
      </c>
      <c r="Q33" s="9" t="s">
        <v>72</v>
      </c>
      <c r="R33" s="24" t="n">
        <v>68807</v>
      </c>
      <c r="S33" s="27" t="n">
        <v>130</v>
      </c>
      <c r="T33" s="27"/>
      <c r="U33" s="146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374</v>
      </c>
      <c r="E34" s="9" t="s">
        <v>72</v>
      </c>
      <c r="F34" s="24" t="n">
        <v>68308</v>
      </c>
      <c r="G34" s="27" t="n">
        <v>130</v>
      </c>
      <c r="H34" s="27"/>
      <c r="I34" s="134" t="n">
        <v>506</v>
      </c>
      <c r="J34" s="27" t="n">
        <v>120</v>
      </c>
      <c r="M34" s="8" t="n">
        <v>45026</v>
      </c>
      <c r="N34" s="9" t="s">
        <v>379</v>
      </c>
      <c r="O34" s="9" t="s">
        <v>27</v>
      </c>
      <c r="P34" s="9" t="s">
        <v>374</v>
      </c>
      <c r="Q34" s="9" t="s">
        <v>72</v>
      </c>
      <c r="R34" s="24" t="n">
        <v>68816</v>
      </c>
      <c r="S34" s="27" t="n">
        <v>130</v>
      </c>
      <c r="T34" s="27"/>
      <c r="U34" s="146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374</v>
      </c>
      <c r="E35" s="9" t="s">
        <v>72</v>
      </c>
      <c r="F35" s="24" t="n">
        <v>68310</v>
      </c>
      <c r="G35" s="27" t="n">
        <v>130</v>
      </c>
      <c r="H35" s="27"/>
      <c r="I35" s="134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374</v>
      </c>
      <c r="Q35" s="9" t="s">
        <v>72</v>
      </c>
      <c r="R35" s="24" t="n">
        <v>68838</v>
      </c>
      <c r="S35" s="27" t="n">
        <v>130</v>
      </c>
      <c r="T35" s="27"/>
      <c r="U35" s="146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378</v>
      </c>
      <c r="C36" s="9" t="s">
        <v>32</v>
      </c>
      <c r="D36" s="9" t="s">
        <v>380</v>
      </c>
      <c r="E36" s="9" t="s">
        <v>72</v>
      </c>
      <c r="F36" s="24" t="n">
        <v>87905</v>
      </c>
      <c r="G36" s="27" t="n">
        <v>130</v>
      </c>
      <c r="H36" s="27"/>
      <c r="I36" s="134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376</v>
      </c>
      <c r="Q36" s="9" t="s">
        <v>377</v>
      </c>
      <c r="R36" s="24" t="n">
        <v>3748</v>
      </c>
      <c r="S36" s="27" t="n">
        <v>380</v>
      </c>
      <c r="T36" s="27"/>
      <c r="U36" s="145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374</v>
      </c>
      <c r="E37" s="9" t="s">
        <v>72</v>
      </c>
      <c r="F37" s="24" t="n">
        <v>67985</v>
      </c>
      <c r="G37" s="27" t="n">
        <v>195</v>
      </c>
      <c r="H37" s="27"/>
      <c r="I37" s="134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381</v>
      </c>
      <c r="Q37" s="9" t="s">
        <v>382</v>
      </c>
      <c r="R37" s="24"/>
      <c r="S37" s="27" t="n">
        <v>400</v>
      </c>
      <c r="T37" s="27"/>
      <c r="U37" s="147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374</v>
      </c>
      <c r="E38" s="9" t="s">
        <v>72</v>
      </c>
      <c r="F38" s="24" t="n">
        <v>68121</v>
      </c>
      <c r="G38" s="27" t="n">
        <v>130</v>
      </c>
      <c r="H38" s="27"/>
      <c r="I38" s="134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374</v>
      </c>
      <c r="E39" s="9" t="s">
        <v>72</v>
      </c>
      <c r="F39" s="24" t="n">
        <v>68149</v>
      </c>
      <c r="G39" s="27" t="n">
        <v>130</v>
      </c>
      <c r="H39" s="27"/>
      <c r="I39" s="134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1" t="n">
        <f aca="false">G51-J50</f>
        <v>92.6500000000001</v>
      </c>
      <c r="R52" s="30" t="s">
        <v>65</v>
      </c>
      <c r="S52" s="30"/>
      <c r="T52" s="30"/>
      <c r="U52" s="30"/>
      <c r="V52" s="131" t="n">
        <f aca="false">S51-V50</f>
        <v>83.2</v>
      </c>
    </row>
    <row r="57" customFormat="false" ht="27" hidden="false" customHeight="false" outlineLevel="0" collapsed="false">
      <c r="B57" s="130" t="s">
        <v>191</v>
      </c>
      <c r="C57" s="130"/>
      <c r="D57" s="130"/>
      <c r="E57" s="130"/>
      <c r="N57" s="130" t="s">
        <v>98</v>
      </c>
      <c r="O57" s="130"/>
      <c r="P57" s="130"/>
      <c r="Q57" s="130"/>
    </row>
    <row r="58" customFormat="false" ht="15" hidden="false" customHeight="false" outlineLevel="0" collapsed="false">
      <c r="A58" s="5" t="s">
        <v>302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326</v>
      </c>
      <c r="I58" s="5"/>
      <c r="J58" s="5" t="s">
        <v>327</v>
      </c>
      <c r="M58" s="5" t="s">
        <v>302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326</v>
      </c>
      <c r="U58" s="5"/>
      <c r="V58" s="5" t="s">
        <v>327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369</v>
      </c>
      <c r="E59" s="9" t="s">
        <v>72</v>
      </c>
      <c r="F59" s="24" t="n">
        <v>69586</v>
      </c>
      <c r="G59" s="27" t="n">
        <v>130</v>
      </c>
      <c r="H59" s="27"/>
      <c r="I59" s="134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383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369</v>
      </c>
      <c r="E60" s="9" t="s">
        <v>72</v>
      </c>
      <c r="F60" s="24" t="n">
        <v>69585</v>
      </c>
      <c r="G60" s="27" t="n">
        <v>130</v>
      </c>
      <c r="H60" s="27"/>
      <c r="I60" s="134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383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369</v>
      </c>
      <c r="E61" s="9" t="s">
        <v>72</v>
      </c>
      <c r="F61" s="24" t="n">
        <v>69437</v>
      </c>
      <c r="G61" s="27" t="n">
        <v>130</v>
      </c>
      <c r="H61" s="27"/>
      <c r="I61" s="134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383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369</v>
      </c>
      <c r="E62" s="9" t="s">
        <v>72</v>
      </c>
      <c r="F62" s="24" t="n">
        <v>69436</v>
      </c>
      <c r="G62" s="27" t="n">
        <v>130</v>
      </c>
      <c r="H62" s="27"/>
      <c r="I62" s="134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383</v>
      </c>
      <c r="Q62" s="9" t="s">
        <v>384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369</v>
      </c>
      <c r="E63" s="9" t="s">
        <v>72</v>
      </c>
      <c r="F63" s="24" t="n">
        <v>69446</v>
      </c>
      <c r="G63" s="27" t="n">
        <v>130</v>
      </c>
      <c r="H63" s="27"/>
      <c r="I63" s="134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383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369</v>
      </c>
      <c r="E64" s="9" t="s">
        <v>72</v>
      </c>
      <c r="F64" s="24" t="n">
        <v>69605</v>
      </c>
      <c r="G64" s="27" t="n">
        <v>130</v>
      </c>
      <c r="H64" s="27"/>
      <c r="I64" s="134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383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329</v>
      </c>
      <c r="D65" s="9" t="s">
        <v>369</v>
      </c>
      <c r="E65" s="9" t="s">
        <v>72</v>
      </c>
      <c r="F65" s="24" t="n">
        <v>52011</v>
      </c>
      <c r="G65" s="27" t="n">
        <v>130</v>
      </c>
      <c r="H65" s="27"/>
      <c r="I65" s="134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383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369</v>
      </c>
      <c r="E66" s="9" t="s">
        <v>72</v>
      </c>
      <c r="F66" s="24" t="n">
        <v>52132</v>
      </c>
      <c r="G66" s="27" t="n">
        <v>130</v>
      </c>
      <c r="H66" s="27"/>
      <c r="I66" s="134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4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1" t="n">
        <f aca="false">G79-J78</f>
        <v>69.5999999999999</v>
      </c>
      <c r="R80" s="30" t="s">
        <v>65</v>
      </c>
      <c r="S80" s="30"/>
      <c r="T80" s="30"/>
      <c r="U80" s="30"/>
      <c r="V80" s="131" t="n">
        <f aca="false">S79-V78</f>
        <v>65.9</v>
      </c>
    </row>
    <row r="84" customFormat="false" ht="27" hidden="false" customHeight="false" outlineLevel="0" collapsed="false">
      <c r="B84" s="130" t="s">
        <v>120</v>
      </c>
      <c r="C84" s="130"/>
      <c r="D84" s="130"/>
      <c r="E84" s="130"/>
      <c r="N84" s="130" t="s">
        <v>121</v>
      </c>
      <c r="O84" s="130"/>
      <c r="P84" s="130"/>
      <c r="Q84" s="130"/>
    </row>
    <row r="85" customFormat="false" ht="15" hidden="false" customHeight="false" outlineLevel="0" collapsed="false">
      <c r="A85" s="5" t="s">
        <v>302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326</v>
      </c>
      <c r="I85" s="5" t="s">
        <v>385</v>
      </c>
      <c r="J85" s="5" t="s">
        <v>327</v>
      </c>
      <c r="M85" s="5" t="s">
        <v>302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326</v>
      </c>
      <c r="U85" s="5"/>
      <c r="V85" s="5" t="s">
        <v>327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386</v>
      </c>
      <c r="E86" s="9" t="s">
        <v>28</v>
      </c>
      <c r="F86" s="24" t="n">
        <v>1814</v>
      </c>
      <c r="G86" s="27" t="n">
        <v>130</v>
      </c>
      <c r="H86" s="27"/>
      <c r="I86" s="134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369</v>
      </c>
      <c r="Q86" s="9" t="s">
        <v>72</v>
      </c>
      <c r="R86" s="24" t="n">
        <v>2345</v>
      </c>
      <c r="S86" s="27" t="n">
        <v>130</v>
      </c>
      <c r="T86" s="27"/>
      <c r="U86" s="147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386</v>
      </c>
      <c r="E87" s="9" t="s">
        <v>28</v>
      </c>
      <c r="F87" s="24" t="n">
        <v>1813</v>
      </c>
      <c r="G87" s="27" t="n">
        <v>130</v>
      </c>
      <c r="H87" s="27"/>
      <c r="I87" s="134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369</v>
      </c>
      <c r="Q87" s="9" t="s">
        <v>72</v>
      </c>
      <c r="R87" s="24" t="n">
        <v>2421</v>
      </c>
      <c r="S87" s="27" t="n">
        <v>130</v>
      </c>
      <c r="T87" s="27"/>
      <c r="U87" s="147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386</v>
      </c>
      <c r="E88" s="9" t="s">
        <v>28</v>
      </c>
      <c r="F88" s="24" t="n">
        <v>1894</v>
      </c>
      <c r="G88" s="27" t="n">
        <v>130</v>
      </c>
      <c r="H88" s="27"/>
      <c r="I88" s="134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369</v>
      </c>
      <c r="Q88" s="9" t="s">
        <v>72</v>
      </c>
      <c r="R88" s="24" t="n">
        <v>2570</v>
      </c>
      <c r="S88" s="27" t="n">
        <v>130</v>
      </c>
      <c r="T88" s="27"/>
      <c r="U88" s="147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386</v>
      </c>
      <c r="E89" s="9" t="s">
        <v>28</v>
      </c>
      <c r="F89" s="24" t="n">
        <v>1907</v>
      </c>
      <c r="G89" s="27" t="n">
        <v>130</v>
      </c>
      <c r="H89" s="27"/>
      <c r="I89" s="134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369</v>
      </c>
      <c r="Q89" s="9" t="s">
        <v>72</v>
      </c>
      <c r="R89" s="24" t="n">
        <v>2810</v>
      </c>
      <c r="S89" s="27" t="n">
        <v>130</v>
      </c>
      <c r="T89" s="27"/>
      <c r="U89" s="147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386</v>
      </c>
      <c r="E90" s="9" t="s">
        <v>28</v>
      </c>
      <c r="F90" s="24" t="n">
        <v>65924</v>
      </c>
      <c r="G90" s="27" t="n">
        <v>130</v>
      </c>
      <c r="H90" s="27"/>
      <c r="I90" s="134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387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1" t="n">
        <f aca="false">G106-J105</f>
        <v>43.5</v>
      </c>
      <c r="R107" s="30" t="s">
        <v>65</v>
      </c>
      <c r="S107" s="30"/>
      <c r="T107" s="30"/>
      <c r="U107" s="30"/>
      <c r="V107" s="131" t="n">
        <f aca="false">S106-V105</f>
        <v>34.8</v>
      </c>
    </row>
    <row r="112" customFormat="false" ht="27" hidden="false" customHeight="false" outlineLevel="0" collapsed="false">
      <c r="B112" s="130" t="s">
        <v>141</v>
      </c>
      <c r="C112" s="130"/>
      <c r="D112" s="130"/>
      <c r="E112" s="130"/>
      <c r="N112" s="130" t="s">
        <v>244</v>
      </c>
      <c r="O112" s="130"/>
      <c r="P112" s="130"/>
      <c r="Q112" s="130"/>
    </row>
    <row r="113" customFormat="false" ht="15" hidden="false" customHeight="false" outlineLevel="0" collapsed="false">
      <c r="A113" s="5" t="s">
        <v>302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327</v>
      </c>
      <c r="M113" s="5" t="s">
        <v>302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326</v>
      </c>
      <c r="U113" s="5"/>
      <c r="V113" s="5" t="s">
        <v>327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388</v>
      </c>
      <c r="E114" s="9" t="s">
        <v>28</v>
      </c>
      <c r="F114" s="24" t="n">
        <v>3821</v>
      </c>
      <c r="G114" s="27" t="n">
        <v>130</v>
      </c>
      <c r="H114" s="27"/>
      <c r="I114" s="134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389</v>
      </c>
      <c r="Q114" s="9" t="s">
        <v>390</v>
      </c>
      <c r="R114" s="24" t="n">
        <v>4057</v>
      </c>
      <c r="S114" s="27" t="n">
        <v>80</v>
      </c>
      <c r="T114" s="27"/>
      <c r="U114" s="147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388</v>
      </c>
      <c r="E115" s="9" t="s">
        <v>28</v>
      </c>
      <c r="F115" s="24" t="n">
        <v>3965</v>
      </c>
      <c r="G115" s="27" t="n">
        <v>130</v>
      </c>
      <c r="H115" s="27"/>
      <c r="I115" s="134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389</v>
      </c>
      <c r="Q115" s="9" t="s">
        <v>28</v>
      </c>
      <c r="R115" s="24" t="n">
        <v>4155</v>
      </c>
      <c r="S115" s="27" t="n">
        <v>130</v>
      </c>
      <c r="T115" s="27"/>
      <c r="U115" s="147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4"/>
      <c r="J116" s="27"/>
      <c r="M116" s="8" t="n">
        <v>45204</v>
      </c>
      <c r="N116" s="9" t="s">
        <v>256</v>
      </c>
      <c r="O116" s="9" t="s">
        <v>85</v>
      </c>
      <c r="P116" s="9" t="s">
        <v>389</v>
      </c>
      <c r="Q116" s="9" t="s">
        <v>28</v>
      </c>
      <c r="R116" s="24" t="n">
        <v>4210</v>
      </c>
      <c r="S116" s="27" t="n">
        <v>130</v>
      </c>
      <c r="T116" s="27"/>
      <c r="U116" s="147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389</v>
      </c>
      <c r="Q117" s="9" t="s">
        <v>391</v>
      </c>
      <c r="R117" s="24" t="n">
        <v>4750</v>
      </c>
      <c r="S117" s="27" t="n">
        <v>130</v>
      </c>
      <c r="T117" s="27"/>
      <c r="U117" s="147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389</v>
      </c>
      <c r="Q118" s="9" t="s">
        <v>28</v>
      </c>
      <c r="R118" s="24" t="n">
        <v>4871</v>
      </c>
      <c r="S118" s="27" t="n">
        <v>130</v>
      </c>
      <c r="T118" s="27"/>
      <c r="U118" s="147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389</v>
      </c>
      <c r="Q119" s="9" t="s">
        <v>28</v>
      </c>
      <c r="R119" s="24" t="n">
        <v>4872</v>
      </c>
      <c r="S119" s="27" t="n">
        <v>130</v>
      </c>
      <c r="T119" s="27"/>
      <c r="U119" s="147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389</v>
      </c>
      <c r="Q120" s="9" t="s">
        <v>391</v>
      </c>
      <c r="R120" s="24" t="n">
        <v>65998</v>
      </c>
      <c r="S120" s="27" t="n">
        <v>130</v>
      </c>
      <c r="T120" s="27"/>
      <c r="U120" s="147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389</v>
      </c>
      <c r="Q121" s="9" t="s">
        <v>392</v>
      </c>
      <c r="R121" s="24" t="n">
        <v>4950</v>
      </c>
      <c r="S121" s="27" t="n">
        <v>130</v>
      </c>
      <c r="T121" s="27"/>
      <c r="U121" s="147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389</v>
      </c>
      <c r="Q122" s="9" t="s">
        <v>391</v>
      </c>
      <c r="R122" s="24" t="n">
        <v>5010</v>
      </c>
      <c r="S122" s="27" t="n">
        <v>130</v>
      </c>
      <c r="T122" s="27"/>
      <c r="U122" s="147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389</v>
      </c>
      <c r="Q123" s="9" t="s">
        <v>28</v>
      </c>
      <c r="R123" s="24" t="n">
        <v>5192</v>
      </c>
      <c r="S123" s="27" t="n">
        <v>130</v>
      </c>
      <c r="T123" s="27"/>
      <c r="U123" s="147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1" t="n">
        <f aca="false">G134-J133</f>
        <v>17.4</v>
      </c>
      <c r="R135" s="30" t="s">
        <v>65</v>
      </c>
      <c r="S135" s="30"/>
      <c r="T135" s="30"/>
      <c r="U135" s="30"/>
      <c r="V135" s="131" t="n">
        <f aca="false">S134-V133</f>
        <v>82.5</v>
      </c>
    </row>
    <row r="141" customFormat="false" ht="27" hidden="false" customHeight="false" outlineLevel="0" collapsed="false">
      <c r="B141" s="130" t="s">
        <v>146</v>
      </c>
      <c r="C141" s="130"/>
      <c r="D141" s="130"/>
      <c r="E141" s="130"/>
      <c r="N141" s="130" t="s">
        <v>276</v>
      </c>
      <c r="O141" s="130"/>
      <c r="P141" s="130"/>
      <c r="Q141" s="130"/>
    </row>
    <row r="142" customFormat="false" ht="15" hidden="false" customHeight="false" outlineLevel="0" collapsed="false">
      <c r="A142" s="5" t="s">
        <v>302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326</v>
      </c>
      <c r="I142" s="5" t="s">
        <v>393</v>
      </c>
      <c r="J142" s="5" t="s">
        <v>327</v>
      </c>
      <c r="M142" s="5" t="s">
        <v>302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326</v>
      </c>
      <c r="U142" s="5"/>
      <c r="V142" s="5" t="s">
        <v>327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389</v>
      </c>
      <c r="E143" s="13" t="s">
        <v>28</v>
      </c>
      <c r="F143" s="23" t="n">
        <v>5964</v>
      </c>
      <c r="G143" s="47" t="n">
        <v>130</v>
      </c>
      <c r="H143" s="47"/>
      <c r="I143" s="148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389</v>
      </c>
      <c r="Q143" s="9" t="s">
        <v>28</v>
      </c>
      <c r="R143" s="24" t="s">
        <v>394</v>
      </c>
      <c r="S143" s="27" t="n">
        <v>130</v>
      </c>
      <c r="T143" s="27"/>
      <c r="U143" s="27"/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389</v>
      </c>
      <c r="E144" s="13" t="s">
        <v>28</v>
      </c>
      <c r="F144" s="23" t="n">
        <v>5995</v>
      </c>
      <c r="G144" s="47" t="n">
        <v>130</v>
      </c>
      <c r="H144" s="47"/>
      <c r="I144" s="148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389</v>
      </c>
      <c r="Q144" s="9" t="s">
        <v>395</v>
      </c>
      <c r="R144" s="24" t="n">
        <v>7426</v>
      </c>
      <c r="S144" s="27" t="n">
        <v>130</v>
      </c>
      <c r="T144" s="27"/>
      <c r="U144" s="27"/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389</v>
      </c>
      <c r="E145" s="13" t="s">
        <v>391</v>
      </c>
      <c r="F145" s="23" t="s">
        <v>396</v>
      </c>
      <c r="G145" s="47" t="n">
        <v>130</v>
      </c>
      <c r="H145" s="47"/>
      <c r="I145" s="148" t="n">
        <v>810</v>
      </c>
      <c r="J145" s="47" t="n">
        <v>120</v>
      </c>
      <c r="M145" s="8" t="n">
        <v>45268</v>
      </c>
      <c r="N145" s="9" t="s">
        <v>397</v>
      </c>
      <c r="O145" s="9" t="s">
        <v>32</v>
      </c>
      <c r="P145" s="9" t="s">
        <v>389</v>
      </c>
      <c r="Q145" s="9" t="s">
        <v>28</v>
      </c>
      <c r="R145" s="24" t="n">
        <v>7610</v>
      </c>
      <c r="S145" s="27" t="n">
        <v>130</v>
      </c>
      <c r="T145" s="27"/>
      <c r="U145" s="27"/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398</v>
      </c>
      <c r="E146" s="13" t="s">
        <v>28</v>
      </c>
      <c r="F146" s="23" t="s">
        <v>399</v>
      </c>
      <c r="G146" s="47" t="n">
        <v>130</v>
      </c>
      <c r="H146" s="47"/>
      <c r="I146" s="148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389</v>
      </c>
      <c r="Q146" s="9" t="s">
        <v>28</v>
      </c>
      <c r="R146" s="24" t="n">
        <v>8058</v>
      </c>
      <c r="S146" s="27" t="n">
        <v>130</v>
      </c>
      <c r="T146" s="27"/>
      <c r="U146" s="27"/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398</v>
      </c>
      <c r="E147" s="13" t="s">
        <v>28</v>
      </c>
      <c r="F147" s="23" t="n">
        <v>6476</v>
      </c>
      <c r="G147" s="47" t="n">
        <v>130</v>
      </c>
      <c r="H147" s="47"/>
      <c r="I147" s="148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389</v>
      </c>
      <c r="Q147" s="9" t="s">
        <v>28</v>
      </c>
      <c r="R147" s="24" t="n">
        <v>8064</v>
      </c>
      <c r="S147" s="27" t="n">
        <v>130</v>
      </c>
      <c r="T147" s="27"/>
      <c r="U147" s="27"/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398</v>
      </c>
      <c r="E148" s="13" t="s">
        <v>391</v>
      </c>
      <c r="F148" s="23" t="n">
        <v>54902</v>
      </c>
      <c r="G148" s="47" t="n">
        <v>130</v>
      </c>
      <c r="H148" s="47"/>
      <c r="I148" s="148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389</v>
      </c>
      <c r="Q148" s="9" t="s">
        <v>28</v>
      </c>
      <c r="R148" s="24" t="s">
        <v>400</v>
      </c>
      <c r="S148" s="27"/>
      <c r="T148" s="27"/>
      <c r="U148" s="27"/>
      <c r="V148" s="27"/>
    </row>
    <row r="149" customFormat="false" ht="15" hidden="false" customHeight="false" outlineLevel="0" collapsed="false">
      <c r="A149" s="16" t="n">
        <v>45253</v>
      </c>
      <c r="B149" s="13" t="s">
        <v>322</v>
      </c>
      <c r="C149" s="13" t="s">
        <v>55</v>
      </c>
      <c r="D149" s="13" t="s">
        <v>389</v>
      </c>
      <c r="E149" s="13" t="s">
        <v>28</v>
      </c>
      <c r="F149" s="23" t="s">
        <v>401</v>
      </c>
      <c r="G149" s="47" t="n">
        <v>130</v>
      </c>
      <c r="H149" s="47"/>
      <c r="I149" s="148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389</v>
      </c>
      <c r="E150" s="13" t="s">
        <v>28</v>
      </c>
      <c r="F150" s="23" t="n">
        <v>6761</v>
      </c>
      <c r="G150" s="47" t="n">
        <v>130</v>
      </c>
      <c r="H150" s="47"/>
      <c r="I150" s="148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389</v>
      </c>
      <c r="E151" s="13" t="s">
        <v>28</v>
      </c>
      <c r="F151" s="23" t="n">
        <v>7027</v>
      </c>
      <c r="G151" s="47" t="n">
        <v>130</v>
      </c>
      <c r="H151" s="47"/>
      <c r="I151" s="148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389</v>
      </c>
      <c r="E152" s="13" t="s">
        <v>28</v>
      </c>
      <c r="F152" s="23" t="s">
        <v>402</v>
      </c>
      <c r="G152" s="47" t="n">
        <v>130</v>
      </c>
      <c r="H152" s="47"/>
      <c r="I152" s="148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4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650</v>
      </c>
      <c r="T162" s="27"/>
      <c r="U162" s="27"/>
      <c r="V162" s="27" t="n">
        <f aca="false">SUM(V143:V161)</f>
        <v>600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643.5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1" t="n">
        <f aca="false">G163-J162</f>
        <v>87</v>
      </c>
      <c r="R164" s="30" t="s">
        <v>65</v>
      </c>
      <c r="S164" s="30"/>
      <c r="T164" s="30"/>
      <c r="U164" s="30"/>
      <c r="V164" s="131" t="n">
        <f aca="false">S163-V162</f>
        <v>43.5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384" colorId="64" zoomScale="91" zoomScaleNormal="91" zoomScalePageLayoutView="100" workbookViewId="0">
      <selection pane="topLeft" activeCell="U409" activeCellId="0" sqref="U40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2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1"/>
    <col collapsed="false" customWidth="true" hidden="false" outlineLevel="0" max="10" min="10" style="0" width="12.57"/>
    <col collapsed="false" customWidth="true" hidden="false" outlineLevel="0" max="11" min="11" style="0" width="16.42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1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29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49" t="s">
        <v>0</v>
      </c>
      <c r="D1" s="149"/>
      <c r="E1" s="149"/>
      <c r="N1" s="149" t="s">
        <v>1</v>
      </c>
      <c r="O1" s="149"/>
      <c r="P1" s="149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403</v>
      </c>
      <c r="G2" s="5" t="s">
        <v>8</v>
      </c>
      <c r="H2" s="5" t="s">
        <v>404</v>
      </c>
      <c r="I2" s="5" t="s">
        <v>405</v>
      </c>
      <c r="J2" s="150"/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403</v>
      </c>
      <c r="R2" s="5" t="s">
        <v>8</v>
      </c>
      <c r="S2" s="5" t="s">
        <v>404</v>
      </c>
      <c r="T2" s="5" t="s">
        <v>405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317</v>
      </c>
      <c r="D3" s="9" t="s">
        <v>406</v>
      </c>
      <c r="E3" s="9" t="s">
        <v>72</v>
      </c>
      <c r="F3" s="9" t="n">
        <v>8028004900</v>
      </c>
      <c r="G3" s="27" t="n">
        <v>175</v>
      </c>
      <c r="H3" s="151" t="n">
        <v>413</v>
      </c>
      <c r="I3" s="27" t="n">
        <v>150</v>
      </c>
      <c r="J3" s="90" t="s">
        <v>407</v>
      </c>
      <c r="L3" s="8" t="n">
        <v>44958</v>
      </c>
      <c r="M3" s="9" t="s">
        <v>36</v>
      </c>
      <c r="N3" s="9" t="s">
        <v>37</v>
      </c>
      <c r="O3" s="9" t="s">
        <v>406</v>
      </c>
      <c r="P3" s="9" t="s">
        <v>72</v>
      </c>
      <c r="Q3" s="9" t="n">
        <v>8028110128</v>
      </c>
      <c r="R3" s="47" t="n">
        <v>175</v>
      </c>
      <c r="S3" s="152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317</v>
      </c>
      <c r="D4" s="9" t="s">
        <v>406</v>
      </c>
      <c r="E4" s="9" t="s">
        <v>72</v>
      </c>
      <c r="F4" s="13" t="n">
        <v>8028011982</v>
      </c>
      <c r="G4" s="47" t="n">
        <v>175</v>
      </c>
      <c r="H4" s="153" t="n">
        <v>425</v>
      </c>
      <c r="I4" s="27" t="n">
        <v>150</v>
      </c>
      <c r="J4" s="90" t="s">
        <v>407</v>
      </c>
      <c r="L4" s="8" t="n">
        <v>44960</v>
      </c>
      <c r="M4" s="9" t="s">
        <v>13</v>
      </c>
      <c r="N4" s="9" t="s">
        <v>14</v>
      </c>
      <c r="O4" s="9" t="s">
        <v>406</v>
      </c>
      <c r="P4" s="9" t="s">
        <v>72</v>
      </c>
      <c r="Q4" s="9" t="n">
        <v>3028118743</v>
      </c>
      <c r="R4" s="27" t="n">
        <v>175</v>
      </c>
      <c r="S4" s="152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406</v>
      </c>
      <c r="E5" s="9" t="s">
        <v>72</v>
      </c>
      <c r="F5" s="13" t="n">
        <v>8028011977</v>
      </c>
      <c r="G5" s="47" t="n">
        <v>175</v>
      </c>
      <c r="H5" s="153" t="n">
        <v>425</v>
      </c>
      <c r="I5" s="27" t="n">
        <v>150</v>
      </c>
      <c r="J5" s="90" t="s">
        <v>407</v>
      </c>
      <c r="L5" s="8" t="n">
        <v>44963</v>
      </c>
      <c r="M5" s="9" t="s">
        <v>13</v>
      </c>
      <c r="N5" s="9" t="s">
        <v>14</v>
      </c>
      <c r="O5" s="9" t="s">
        <v>406</v>
      </c>
      <c r="P5" s="9" t="s">
        <v>72</v>
      </c>
      <c r="Q5" s="9" t="n">
        <v>8028124465</v>
      </c>
      <c r="R5" s="27" t="n">
        <v>250</v>
      </c>
      <c r="S5" s="152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408</v>
      </c>
      <c r="C6" s="9" t="s">
        <v>32</v>
      </c>
      <c r="D6" s="9" t="s">
        <v>406</v>
      </c>
      <c r="E6" s="9" t="s">
        <v>409</v>
      </c>
      <c r="F6" s="13" t="n">
        <v>8028011973</v>
      </c>
      <c r="G6" s="47" t="n">
        <v>250</v>
      </c>
      <c r="H6" s="153" t="n">
        <v>425</v>
      </c>
      <c r="I6" s="27" t="n">
        <v>200</v>
      </c>
      <c r="J6" s="90" t="s">
        <v>407</v>
      </c>
      <c r="L6" s="8" t="n">
        <v>44963</v>
      </c>
      <c r="M6" s="9" t="s">
        <v>410</v>
      </c>
      <c r="N6" s="9" t="s">
        <v>85</v>
      </c>
      <c r="O6" s="9" t="s">
        <v>406</v>
      </c>
      <c r="P6" s="9" t="s">
        <v>72</v>
      </c>
      <c r="Q6" s="9" t="n">
        <v>8028124469</v>
      </c>
      <c r="R6" s="27" t="n">
        <v>175</v>
      </c>
      <c r="S6" s="152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411</v>
      </c>
      <c r="D7" s="13" t="s">
        <v>406</v>
      </c>
      <c r="E7" s="13" t="s">
        <v>409</v>
      </c>
      <c r="F7" s="13" t="n">
        <v>8028011990</v>
      </c>
      <c r="G7" s="47" t="n">
        <v>175</v>
      </c>
      <c r="H7" s="153" t="n">
        <v>425</v>
      </c>
      <c r="I7" s="47" t="n">
        <v>200</v>
      </c>
      <c r="J7" s="90" t="s">
        <v>407</v>
      </c>
      <c r="L7" s="16" t="n">
        <v>44964</v>
      </c>
      <c r="M7" s="13" t="s">
        <v>36</v>
      </c>
      <c r="N7" s="13" t="s">
        <v>37</v>
      </c>
      <c r="O7" s="13" t="s">
        <v>406</v>
      </c>
      <c r="P7" s="13" t="s">
        <v>89</v>
      </c>
      <c r="Q7" s="13" t="n">
        <v>8028121613</v>
      </c>
      <c r="R7" s="47" t="n">
        <v>175</v>
      </c>
      <c r="S7" s="152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406</v>
      </c>
      <c r="E8" s="13" t="s">
        <v>409</v>
      </c>
      <c r="F8" s="13" t="n">
        <v>8028017346</v>
      </c>
      <c r="G8" s="47" t="n">
        <v>250</v>
      </c>
      <c r="H8" s="153" t="n">
        <v>425</v>
      </c>
      <c r="I8" s="47" t="n">
        <v>200</v>
      </c>
      <c r="J8" s="90" t="s">
        <v>407</v>
      </c>
      <c r="L8" s="16" t="n">
        <v>44965</v>
      </c>
      <c r="M8" s="13" t="s">
        <v>410</v>
      </c>
      <c r="N8" s="13" t="s">
        <v>85</v>
      </c>
      <c r="O8" s="13" t="s">
        <v>406</v>
      </c>
      <c r="P8" s="13" t="s">
        <v>72</v>
      </c>
      <c r="Q8" s="13" t="n">
        <v>8028135155</v>
      </c>
      <c r="R8" s="47" t="n">
        <v>175</v>
      </c>
      <c r="S8" s="152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317</v>
      </c>
      <c r="D9" s="13" t="s">
        <v>406</v>
      </c>
      <c r="E9" s="13" t="s">
        <v>409</v>
      </c>
      <c r="F9" s="13" t="n">
        <v>8028017342</v>
      </c>
      <c r="G9" s="47" t="n">
        <v>250</v>
      </c>
      <c r="H9" s="153" t="n">
        <v>425</v>
      </c>
      <c r="I9" s="47" t="n">
        <v>200</v>
      </c>
      <c r="J9" s="90" t="s">
        <v>407</v>
      </c>
      <c r="L9" s="16" t="n">
        <v>44965</v>
      </c>
      <c r="M9" s="13" t="s">
        <v>54</v>
      </c>
      <c r="N9" s="13" t="s">
        <v>55</v>
      </c>
      <c r="O9" s="13" t="s">
        <v>406</v>
      </c>
      <c r="P9" s="13" t="s">
        <v>72</v>
      </c>
      <c r="Q9" s="13" t="n">
        <v>8028135147</v>
      </c>
      <c r="R9" s="47" t="n">
        <v>250</v>
      </c>
      <c r="S9" s="152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406</v>
      </c>
      <c r="E10" s="13" t="s">
        <v>72</v>
      </c>
      <c r="F10" s="13" t="n">
        <v>8028017369</v>
      </c>
      <c r="G10" s="47" t="n">
        <v>175</v>
      </c>
      <c r="H10" s="153" t="n">
        <v>425</v>
      </c>
      <c r="I10" s="47" t="n">
        <v>150</v>
      </c>
      <c r="J10" s="90" t="s">
        <v>407</v>
      </c>
      <c r="L10" s="16" t="n">
        <v>44970</v>
      </c>
      <c r="M10" s="13" t="s">
        <v>13</v>
      </c>
      <c r="N10" s="13" t="s">
        <v>14</v>
      </c>
      <c r="O10" s="13" t="s">
        <v>406</v>
      </c>
      <c r="P10" s="13" t="s">
        <v>72</v>
      </c>
      <c r="Q10" s="141" t="n">
        <v>8028145674</v>
      </c>
      <c r="R10" s="47" t="n">
        <v>175</v>
      </c>
      <c r="S10" s="154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406</v>
      </c>
      <c r="E11" s="13" t="s">
        <v>409</v>
      </c>
      <c r="F11" s="13" t="n">
        <v>8028026525</v>
      </c>
      <c r="G11" s="47" t="n">
        <v>250</v>
      </c>
      <c r="H11" s="153" t="n">
        <v>425</v>
      </c>
      <c r="I11" s="47" t="n">
        <v>200</v>
      </c>
      <c r="J11" s="90" t="s">
        <v>407</v>
      </c>
      <c r="L11" s="16" t="n">
        <v>44970</v>
      </c>
      <c r="M11" s="13" t="s">
        <v>57</v>
      </c>
      <c r="N11" s="13" t="s">
        <v>34</v>
      </c>
      <c r="O11" s="13" t="s">
        <v>406</v>
      </c>
      <c r="P11" s="13" t="s">
        <v>72</v>
      </c>
      <c r="Q11" s="13" t="n">
        <v>8028153024</v>
      </c>
      <c r="R11" s="47" t="n">
        <v>175</v>
      </c>
      <c r="S11" s="154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406</v>
      </c>
      <c r="E12" s="13" t="s">
        <v>409</v>
      </c>
      <c r="F12" s="13" t="n">
        <v>8028026531</v>
      </c>
      <c r="G12" s="47" t="n">
        <v>250</v>
      </c>
      <c r="H12" s="153" t="n">
        <v>425</v>
      </c>
      <c r="I12" s="47" t="n">
        <v>200</v>
      </c>
      <c r="J12" s="90" t="s">
        <v>407</v>
      </c>
      <c r="L12" s="16" t="n">
        <v>44970</v>
      </c>
      <c r="M12" s="13" t="s">
        <v>54</v>
      </c>
      <c r="N12" s="13" t="s">
        <v>55</v>
      </c>
      <c r="O12" s="13" t="s">
        <v>406</v>
      </c>
      <c r="P12" s="13" t="s">
        <v>72</v>
      </c>
      <c r="Q12" s="13" t="n">
        <v>8028152595</v>
      </c>
      <c r="R12" s="47" t="n">
        <v>250</v>
      </c>
      <c r="S12" s="154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317</v>
      </c>
      <c r="D13" s="13" t="s">
        <v>406</v>
      </c>
      <c r="E13" s="13" t="s">
        <v>72</v>
      </c>
      <c r="F13" s="13" t="n">
        <v>8028021482</v>
      </c>
      <c r="G13" s="47" t="n">
        <v>175</v>
      </c>
      <c r="H13" s="153" t="n">
        <v>425</v>
      </c>
      <c r="I13" s="47" t="n">
        <v>150</v>
      </c>
      <c r="J13" s="90" t="s">
        <v>407</v>
      </c>
      <c r="L13" s="16" t="n">
        <v>44972</v>
      </c>
      <c r="M13" s="13" t="s">
        <v>57</v>
      </c>
      <c r="N13" s="13" t="s">
        <v>34</v>
      </c>
      <c r="O13" s="13" t="s">
        <v>406</v>
      </c>
      <c r="P13" s="13" t="s">
        <v>72</v>
      </c>
      <c r="Q13" s="13" t="n">
        <v>8028164838</v>
      </c>
      <c r="R13" s="47" t="n">
        <v>175</v>
      </c>
      <c r="S13" s="154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406</v>
      </c>
      <c r="E14" s="13" t="s">
        <v>72</v>
      </c>
      <c r="F14" s="13" t="n">
        <v>8028026542</v>
      </c>
      <c r="G14" s="47" t="n">
        <v>175</v>
      </c>
      <c r="H14" s="153" t="n">
        <v>425</v>
      </c>
      <c r="I14" s="47" t="n">
        <v>150</v>
      </c>
      <c r="J14" s="90" t="s">
        <v>407</v>
      </c>
      <c r="L14" s="16" t="n">
        <v>44972</v>
      </c>
      <c r="M14" s="13" t="s">
        <v>13</v>
      </c>
      <c r="N14" s="13" t="s">
        <v>14</v>
      </c>
      <c r="O14" s="13" t="s">
        <v>406</v>
      </c>
      <c r="P14" s="13" t="s">
        <v>72</v>
      </c>
      <c r="Q14" s="13" t="n">
        <v>8028164835</v>
      </c>
      <c r="R14" s="47" t="n">
        <v>250</v>
      </c>
      <c r="S14" s="154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406</v>
      </c>
      <c r="E15" s="13" t="s">
        <v>72</v>
      </c>
      <c r="F15" s="13" t="n">
        <v>8028026561</v>
      </c>
      <c r="G15" s="47" t="n">
        <v>175</v>
      </c>
      <c r="H15" s="153" t="n">
        <v>425</v>
      </c>
      <c r="I15" s="47" t="n">
        <v>150</v>
      </c>
      <c r="J15" s="90" t="s">
        <v>407</v>
      </c>
      <c r="L15" s="16" t="n">
        <v>44974</v>
      </c>
      <c r="M15" s="13" t="s">
        <v>54</v>
      </c>
      <c r="N15" s="13" t="s">
        <v>55</v>
      </c>
      <c r="O15" s="13" t="s">
        <v>406</v>
      </c>
      <c r="P15" s="13" t="s">
        <v>72</v>
      </c>
      <c r="Q15" s="13" t="n">
        <v>8028175681</v>
      </c>
      <c r="R15" s="47" t="n">
        <v>250</v>
      </c>
      <c r="S15" s="155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406</v>
      </c>
      <c r="E16" s="13" t="s">
        <v>409</v>
      </c>
      <c r="F16" s="13" t="n">
        <v>8028042895</v>
      </c>
      <c r="G16" s="47" t="n">
        <v>250</v>
      </c>
      <c r="H16" s="153" t="n">
        <v>425</v>
      </c>
      <c r="I16" s="47" t="n">
        <v>200</v>
      </c>
      <c r="J16" s="90" t="s">
        <v>407</v>
      </c>
      <c r="L16" s="16" t="n">
        <v>44974</v>
      </c>
      <c r="M16" s="13" t="s">
        <v>29</v>
      </c>
      <c r="N16" s="13" t="s">
        <v>43</v>
      </c>
      <c r="O16" s="13" t="s">
        <v>406</v>
      </c>
      <c r="P16" s="13" t="s">
        <v>72</v>
      </c>
      <c r="Q16" s="13" t="n">
        <v>8028175689</v>
      </c>
      <c r="R16" s="47" t="n">
        <v>175</v>
      </c>
      <c r="S16" s="155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408</v>
      </c>
      <c r="C17" s="13" t="s">
        <v>32</v>
      </c>
      <c r="D17" s="13" t="s">
        <v>406</v>
      </c>
      <c r="E17" s="13" t="s">
        <v>409</v>
      </c>
      <c r="F17" s="13" t="n">
        <v>8028042858</v>
      </c>
      <c r="G17" s="47" t="n">
        <v>250</v>
      </c>
      <c r="H17" s="153" t="n">
        <v>425</v>
      </c>
      <c r="I17" s="47" t="n">
        <v>200</v>
      </c>
      <c r="J17" s="90" t="s">
        <v>407</v>
      </c>
      <c r="L17" s="16" t="n">
        <v>44974</v>
      </c>
      <c r="M17" s="13" t="s">
        <v>57</v>
      </c>
      <c r="N17" s="13" t="s">
        <v>34</v>
      </c>
      <c r="O17" s="13" t="s">
        <v>406</v>
      </c>
      <c r="P17" s="13" t="s">
        <v>72</v>
      </c>
      <c r="Q17" s="13" t="n">
        <v>8028175685</v>
      </c>
      <c r="R17" s="47" t="n">
        <v>175</v>
      </c>
      <c r="S17" s="155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406</v>
      </c>
      <c r="E18" s="13" t="s">
        <v>72</v>
      </c>
      <c r="F18" s="13" t="n">
        <v>8028042928</v>
      </c>
      <c r="G18" s="47" t="n">
        <v>175</v>
      </c>
      <c r="H18" s="153" t="n">
        <v>425</v>
      </c>
      <c r="I18" s="47" t="n">
        <v>150</v>
      </c>
      <c r="J18" s="90" t="s">
        <v>407</v>
      </c>
      <c r="L18" s="16" t="n">
        <v>44979</v>
      </c>
      <c r="M18" s="13" t="s">
        <v>13</v>
      </c>
      <c r="N18" s="13" t="s">
        <v>14</v>
      </c>
      <c r="O18" s="13" t="s">
        <v>406</v>
      </c>
      <c r="P18" s="13" t="s">
        <v>72</v>
      </c>
      <c r="Q18" s="13" t="n">
        <v>8028188823</v>
      </c>
      <c r="R18" s="47" t="n">
        <v>175</v>
      </c>
      <c r="S18" s="155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317</v>
      </c>
      <c r="D19" s="13" t="s">
        <v>406</v>
      </c>
      <c r="E19" s="13" t="s">
        <v>409</v>
      </c>
      <c r="F19" s="13" t="n">
        <v>8028052715</v>
      </c>
      <c r="G19" s="47" t="n">
        <v>250</v>
      </c>
      <c r="H19" s="156" t="n">
        <v>428</v>
      </c>
      <c r="I19" s="47" t="n">
        <v>200</v>
      </c>
      <c r="J19" s="157"/>
      <c r="L19" s="16" t="n">
        <v>44981</v>
      </c>
      <c r="M19" s="13" t="s">
        <v>29</v>
      </c>
      <c r="N19" s="13" t="s">
        <v>43</v>
      </c>
      <c r="O19" s="13" t="s">
        <v>406</v>
      </c>
      <c r="P19" s="13" t="s">
        <v>84</v>
      </c>
      <c r="Q19" s="13" t="n">
        <v>8028198651</v>
      </c>
      <c r="R19" s="47" t="n">
        <v>250</v>
      </c>
      <c r="S19" s="152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406</v>
      </c>
      <c r="E20" s="13" t="s">
        <v>409</v>
      </c>
      <c r="F20" s="13" t="n">
        <v>8028052744</v>
      </c>
      <c r="G20" s="47" t="n">
        <v>250</v>
      </c>
      <c r="H20" s="156" t="n">
        <v>428</v>
      </c>
      <c r="I20" s="47" t="n">
        <v>200</v>
      </c>
      <c r="J20" s="157"/>
      <c r="L20" s="16" t="n">
        <v>44981</v>
      </c>
      <c r="M20" s="13" t="s">
        <v>13</v>
      </c>
      <c r="N20" s="13" t="s">
        <v>14</v>
      </c>
      <c r="O20" s="13" t="s">
        <v>406</v>
      </c>
      <c r="P20" s="13" t="s">
        <v>72</v>
      </c>
      <c r="Q20" s="13" t="n">
        <v>8028202079</v>
      </c>
      <c r="R20" s="47" t="n">
        <v>250</v>
      </c>
      <c r="S20" s="152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406</v>
      </c>
      <c r="E21" s="13" t="s">
        <v>72</v>
      </c>
      <c r="F21" s="24" t="n">
        <v>8028052791</v>
      </c>
      <c r="G21" s="47" t="n">
        <v>175</v>
      </c>
      <c r="H21" s="156" t="n">
        <v>428</v>
      </c>
      <c r="I21" s="47" t="n">
        <v>150</v>
      </c>
      <c r="J21" s="157"/>
      <c r="L21" s="16" t="n">
        <v>44981</v>
      </c>
      <c r="M21" s="13" t="s">
        <v>54</v>
      </c>
      <c r="N21" s="13" t="s">
        <v>55</v>
      </c>
      <c r="O21" s="13" t="s">
        <v>406</v>
      </c>
      <c r="P21" s="13" t="s">
        <v>72</v>
      </c>
      <c r="Q21" s="13" t="n">
        <v>8028202162</v>
      </c>
      <c r="R21" s="47" t="n">
        <v>250</v>
      </c>
      <c r="S21" s="152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408</v>
      </c>
      <c r="C22" s="13" t="s">
        <v>85</v>
      </c>
      <c r="D22" s="13" t="s">
        <v>406</v>
      </c>
      <c r="E22" s="13" t="s">
        <v>72</v>
      </c>
      <c r="F22" s="13" t="n">
        <v>8028052761</v>
      </c>
      <c r="G22" s="47" t="n">
        <v>175</v>
      </c>
      <c r="H22" s="156" t="n">
        <v>428</v>
      </c>
      <c r="I22" s="47" t="n">
        <v>150</v>
      </c>
      <c r="J22" s="157"/>
      <c r="L22" s="16" t="n">
        <v>44983</v>
      </c>
      <c r="M22" s="13" t="s">
        <v>13</v>
      </c>
      <c r="N22" s="13" t="s">
        <v>14</v>
      </c>
      <c r="O22" s="13" t="s">
        <v>406</v>
      </c>
      <c r="P22" s="13" t="s">
        <v>72</v>
      </c>
      <c r="Q22" s="13" t="n">
        <v>8028205191</v>
      </c>
      <c r="R22" s="47" t="n">
        <v>235</v>
      </c>
      <c r="S22" s="152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406</v>
      </c>
      <c r="E23" s="16" t="s">
        <v>28</v>
      </c>
      <c r="F23" s="13" t="n">
        <v>8028063787</v>
      </c>
      <c r="G23" s="47" t="n">
        <v>250</v>
      </c>
      <c r="H23" s="156" t="n">
        <v>428</v>
      </c>
      <c r="I23" s="47" t="n">
        <v>200</v>
      </c>
      <c r="J23" s="157"/>
      <c r="L23" s="16" t="n">
        <v>44983</v>
      </c>
      <c r="M23" s="16" t="s">
        <v>29</v>
      </c>
      <c r="N23" s="16" t="s">
        <v>43</v>
      </c>
      <c r="O23" s="16" t="s">
        <v>406</v>
      </c>
      <c r="P23" s="16" t="s">
        <v>72</v>
      </c>
      <c r="Q23" s="13" t="n">
        <v>8028205194</v>
      </c>
      <c r="R23" s="47" t="n">
        <v>235</v>
      </c>
      <c r="S23" s="152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406</v>
      </c>
      <c r="E24" s="13" t="s">
        <v>28</v>
      </c>
      <c r="F24" s="13" t="n">
        <v>8028063791</v>
      </c>
      <c r="G24" s="47" t="n">
        <v>175</v>
      </c>
      <c r="H24" s="156" t="n">
        <v>428</v>
      </c>
      <c r="I24" s="47" t="n">
        <v>150</v>
      </c>
      <c r="J24" s="157"/>
      <c r="L24" s="16" t="n">
        <v>44983</v>
      </c>
      <c r="M24" s="13" t="s">
        <v>57</v>
      </c>
      <c r="N24" s="13" t="s">
        <v>329</v>
      </c>
      <c r="O24" s="13" t="s">
        <v>406</v>
      </c>
      <c r="P24" s="13" t="s">
        <v>72</v>
      </c>
      <c r="Q24" s="13" t="n">
        <v>8028205192</v>
      </c>
      <c r="R24" s="47" t="n">
        <v>235</v>
      </c>
      <c r="S24" s="152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406</v>
      </c>
      <c r="E25" s="13" t="s">
        <v>409</v>
      </c>
      <c r="F25" s="13" t="n">
        <v>8028069537</v>
      </c>
      <c r="G25" s="47" t="n">
        <v>250</v>
      </c>
      <c r="H25" s="156" t="n">
        <v>428</v>
      </c>
      <c r="I25" s="47" t="n">
        <v>200</v>
      </c>
      <c r="J25" s="157"/>
      <c r="L25" s="16" t="n">
        <v>44984</v>
      </c>
      <c r="M25" s="13" t="s">
        <v>36</v>
      </c>
      <c r="N25" s="13" t="s">
        <v>37</v>
      </c>
      <c r="O25" s="13" t="s">
        <v>406</v>
      </c>
      <c r="P25" s="13" t="s">
        <v>89</v>
      </c>
      <c r="Q25" s="13" t="n">
        <v>8028205152</v>
      </c>
      <c r="R25" s="47" t="n">
        <v>175</v>
      </c>
      <c r="S25" s="152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317</v>
      </c>
      <c r="D26" s="13" t="s">
        <v>406</v>
      </c>
      <c r="E26" s="13" t="s">
        <v>409</v>
      </c>
      <c r="F26" s="13" t="n">
        <v>8028069517</v>
      </c>
      <c r="G26" s="47" t="n">
        <v>250</v>
      </c>
      <c r="H26" s="156" t="n">
        <v>428</v>
      </c>
      <c r="I26" s="47" t="n">
        <v>200</v>
      </c>
      <c r="J26" s="157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406</v>
      </c>
      <c r="E27" s="13" t="s">
        <v>28</v>
      </c>
      <c r="F27" s="13" t="n">
        <v>8028069776</v>
      </c>
      <c r="G27" s="47" t="n">
        <v>175</v>
      </c>
      <c r="H27" s="156" t="n">
        <v>428</v>
      </c>
      <c r="I27" s="47" t="n">
        <v>150</v>
      </c>
      <c r="J27" s="157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406</v>
      </c>
      <c r="E28" s="13" t="s">
        <v>28</v>
      </c>
      <c r="F28" s="13" t="n">
        <v>8028069794</v>
      </c>
      <c r="G28" s="47" t="n">
        <v>175</v>
      </c>
      <c r="H28" s="156" t="n">
        <v>428</v>
      </c>
      <c r="I28" s="47" t="n">
        <v>150</v>
      </c>
      <c r="J28" s="157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406</v>
      </c>
      <c r="E29" s="13" t="s">
        <v>412</v>
      </c>
      <c r="F29" s="13" t="n">
        <v>8028080853</v>
      </c>
      <c r="G29" s="47" t="n">
        <v>250</v>
      </c>
      <c r="H29" s="158" t="n">
        <v>435</v>
      </c>
      <c r="I29" s="47" t="n">
        <v>200</v>
      </c>
      <c r="J29" s="157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406</v>
      </c>
      <c r="E30" s="13" t="s">
        <v>28</v>
      </c>
      <c r="F30" s="13" t="n">
        <v>8028080926</v>
      </c>
      <c r="G30" s="47" t="n">
        <v>175</v>
      </c>
      <c r="H30" s="158" t="n">
        <v>435</v>
      </c>
      <c r="I30" s="47" t="n">
        <v>150</v>
      </c>
      <c r="J30" s="157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406</v>
      </c>
      <c r="E31" s="13" t="s">
        <v>409</v>
      </c>
      <c r="F31" s="13" t="n">
        <v>8028080838</v>
      </c>
      <c r="G31" s="47" t="n">
        <v>250</v>
      </c>
      <c r="H31" s="158" t="n">
        <v>435</v>
      </c>
      <c r="I31" s="47" t="n">
        <v>200</v>
      </c>
      <c r="J31" s="157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406</v>
      </c>
      <c r="E32" s="13" t="s">
        <v>409</v>
      </c>
      <c r="F32" s="13" t="n">
        <v>8028092161</v>
      </c>
      <c r="G32" s="47" t="n">
        <v>250</v>
      </c>
      <c r="H32" s="142" t="n">
        <v>442</v>
      </c>
      <c r="I32" s="47" t="n">
        <v>200</v>
      </c>
      <c r="J32" s="157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406</v>
      </c>
      <c r="E33" s="13" t="s">
        <v>28</v>
      </c>
      <c r="F33" s="13" t="n">
        <v>8028099828</v>
      </c>
      <c r="G33" s="47" t="n">
        <v>175</v>
      </c>
      <c r="H33" s="142" t="n">
        <v>442</v>
      </c>
      <c r="I33" s="47" t="n">
        <v>150</v>
      </c>
      <c r="J33" s="157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57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57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57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57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57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57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57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57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57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57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57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57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57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57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57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57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57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57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413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413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59" t="s">
        <v>65</v>
      </c>
      <c r="F63" s="159"/>
      <c r="G63" s="159"/>
      <c r="H63" s="159"/>
      <c r="I63" s="131" t="n">
        <f aca="false">G62-I61</f>
        <v>903.5</v>
      </c>
      <c r="J63" s="160"/>
      <c r="L63" s="9"/>
      <c r="M63" s="9"/>
      <c r="N63" s="9"/>
      <c r="O63" s="9"/>
      <c r="P63" s="159" t="s">
        <v>65</v>
      </c>
      <c r="Q63" s="159"/>
      <c r="R63" s="159"/>
      <c r="S63" s="159"/>
      <c r="T63" s="131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49" t="s">
        <v>66</v>
      </c>
      <c r="D69" s="149"/>
      <c r="E69" s="149"/>
      <c r="N69" s="149" t="s">
        <v>67</v>
      </c>
      <c r="O69" s="149"/>
      <c r="P69" s="149"/>
    </row>
    <row r="70" customFormat="false" ht="15" hidden="false" customHeight="false" outlineLevel="0" collapsed="false">
      <c r="A70" s="5" t="s">
        <v>302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403</v>
      </c>
      <c r="G70" s="5" t="s">
        <v>8</v>
      </c>
      <c r="H70" s="5"/>
      <c r="I70" s="5" t="s">
        <v>405</v>
      </c>
      <c r="J70" s="150"/>
      <c r="L70" s="5" t="s">
        <v>302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403</v>
      </c>
      <c r="R70" s="5" t="s">
        <v>8</v>
      </c>
      <c r="S70" s="5" t="s">
        <v>414</v>
      </c>
      <c r="T70" s="5" t="s">
        <v>405</v>
      </c>
      <c r="V70" s="5" t="s">
        <v>415</v>
      </c>
      <c r="W70" s="5" t="s">
        <v>416</v>
      </c>
      <c r="X70" s="5" t="s">
        <v>417</v>
      </c>
      <c r="Y70" s="5" t="s">
        <v>418</v>
      </c>
      <c r="Z70" s="5" t="s">
        <v>419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406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61" t="n">
        <v>482</v>
      </c>
      <c r="L71" s="8" t="n">
        <v>45019</v>
      </c>
      <c r="M71" s="9" t="s">
        <v>57</v>
      </c>
      <c r="N71" s="9" t="s">
        <v>34</v>
      </c>
      <c r="O71" s="9" t="s">
        <v>420</v>
      </c>
      <c r="P71" s="9" t="s">
        <v>72</v>
      </c>
      <c r="Q71" s="9" t="n">
        <v>8028350834</v>
      </c>
      <c r="R71" s="27" t="n">
        <v>250</v>
      </c>
      <c r="S71" s="134" t="n">
        <v>507</v>
      </c>
      <c r="T71" s="27" t="n">
        <v>200</v>
      </c>
      <c r="V71" s="134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62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406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61" t="n">
        <v>482</v>
      </c>
      <c r="L72" s="8" t="n">
        <v>45019</v>
      </c>
      <c r="M72" s="9" t="s">
        <v>421</v>
      </c>
      <c r="N72" s="9" t="s">
        <v>329</v>
      </c>
      <c r="O72" s="9" t="s">
        <v>420</v>
      </c>
      <c r="P72" s="9" t="s">
        <v>24</v>
      </c>
      <c r="Q72" s="9" t="n">
        <v>8028351726</v>
      </c>
      <c r="R72" s="27" t="n">
        <v>175</v>
      </c>
      <c r="S72" s="134" t="n">
        <v>507</v>
      </c>
      <c r="T72" s="27" t="n">
        <v>150</v>
      </c>
      <c r="V72" s="134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62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406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61" t="n">
        <v>482</v>
      </c>
      <c r="L73" s="8" t="n">
        <v>45021</v>
      </c>
      <c r="M73" s="9" t="s">
        <v>101</v>
      </c>
      <c r="N73" s="9" t="s">
        <v>55</v>
      </c>
      <c r="O73" s="9" t="s">
        <v>420</v>
      </c>
      <c r="P73" s="9" t="s">
        <v>72</v>
      </c>
      <c r="Q73" s="9" t="n">
        <v>8028360393</v>
      </c>
      <c r="R73" s="27" t="n">
        <v>250</v>
      </c>
      <c r="S73" s="134" t="n">
        <v>518</v>
      </c>
      <c r="T73" s="27" t="n">
        <v>200</v>
      </c>
      <c r="V73" s="134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62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406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61" t="n">
        <v>482</v>
      </c>
      <c r="L74" s="8" t="n">
        <v>45023</v>
      </c>
      <c r="M74" s="9" t="s">
        <v>13</v>
      </c>
      <c r="N74" s="9" t="s">
        <v>14</v>
      </c>
      <c r="O74" s="9" t="s">
        <v>420</v>
      </c>
      <c r="P74" s="9" t="s">
        <v>72</v>
      </c>
      <c r="Q74" s="9" t="n">
        <v>8028367589</v>
      </c>
      <c r="R74" s="27" t="n">
        <v>250</v>
      </c>
      <c r="S74" s="134" t="n">
        <v>518</v>
      </c>
      <c r="T74" s="27" t="n">
        <v>200</v>
      </c>
      <c r="V74" s="134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62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406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63" t="n">
        <v>496</v>
      </c>
      <c r="L75" s="16" t="n">
        <v>45026</v>
      </c>
      <c r="M75" s="13" t="s">
        <v>13</v>
      </c>
      <c r="N75" s="13" t="s">
        <v>14</v>
      </c>
      <c r="O75" s="13" t="s">
        <v>420</v>
      </c>
      <c r="P75" s="13" t="s">
        <v>72</v>
      </c>
      <c r="Q75" s="13" t="n">
        <v>8028370862</v>
      </c>
      <c r="R75" s="47" t="n">
        <v>250</v>
      </c>
      <c r="S75" s="148" t="n">
        <v>518</v>
      </c>
      <c r="T75" s="47" t="n">
        <v>200</v>
      </c>
      <c r="V75" s="134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406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61" t="n">
        <v>482</v>
      </c>
      <c r="L76" s="16" t="n">
        <v>45026</v>
      </c>
      <c r="M76" s="13" t="s">
        <v>57</v>
      </c>
      <c r="N76" s="13" t="s">
        <v>34</v>
      </c>
      <c r="O76" s="13" t="s">
        <v>420</v>
      </c>
      <c r="P76" s="13" t="s">
        <v>72</v>
      </c>
      <c r="Q76" s="13" t="n">
        <v>8028370886</v>
      </c>
      <c r="R76" s="47" t="n">
        <v>250</v>
      </c>
      <c r="S76" s="148" t="n">
        <v>518</v>
      </c>
      <c r="T76" s="47" t="n">
        <v>200</v>
      </c>
      <c r="V76" s="134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406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61" t="n">
        <v>482</v>
      </c>
      <c r="L77" s="16" t="n">
        <v>45027</v>
      </c>
      <c r="M77" s="13" t="s">
        <v>422</v>
      </c>
      <c r="N77" s="13" t="s">
        <v>43</v>
      </c>
      <c r="O77" s="13" t="s">
        <v>420</v>
      </c>
      <c r="P77" s="13" t="s">
        <v>20</v>
      </c>
      <c r="Q77" s="13" t="n">
        <v>8028372893</v>
      </c>
      <c r="R77" s="47" t="n">
        <v>175</v>
      </c>
      <c r="S77" s="148" t="n">
        <v>518</v>
      </c>
      <c r="T77" s="47" t="n">
        <v>150</v>
      </c>
      <c r="V77" s="134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406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61" t="n">
        <v>482</v>
      </c>
      <c r="L78" s="16" t="n">
        <v>45027</v>
      </c>
      <c r="M78" s="13" t="s">
        <v>57</v>
      </c>
      <c r="N78" s="13" t="s">
        <v>34</v>
      </c>
      <c r="O78" s="13" t="s">
        <v>420</v>
      </c>
      <c r="P78" s="13" t="s">
        <v>24</v>
      </c>
      <c r="Q78" s="13" t="n">
        <v>8028372895</v>
      </c>
      <c r="R78" s="47" t="n">
        <v>175</v>
      </c>
      <c r="S78" s="148" t="n">
        <v>518</v>
      </c>
      <c r="T78" s="47" t="n">
        <v>150</v>
      </c>
      <c r="V78" s="134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406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63" t="n">
        <v>496</v>
      </c>
      <c r="L79" s="16" t="n">
        <v>45028</v>
      </c>
      <c r="M79" s="13" t="s">
        <v>113</v>
      </c>
      <c r="N79" s="13" t="s">
        <v>34</v>
      </c>
      <c r="O79" s="13" t="s">
        <v>420</v>
      </c>
      <c r="P79" s="13" t="s">
        <v>72</v>
      </c>
      <c r="Q79" s="13" t="n">
        <v>8028380508</v>
      </c>
      <c r="R79" s="47" t="n">
        <v>250</v>
      </c>
      <c r="S79" s="148" t="n">
        <v>518</v>
      </c>
      <c r="T79" s="47" t="n">
        <v>200</v>
      </c>
      <c r="V79" s="134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406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63" t="n">
        <v>496</v>
      </c>
      <c r="L80" s="16" t="n">
        <v>45028</v>
      </c>
      <c r="M80" s="13" t="s">
        <v>13</v>
      </c>
      <c r="N80" s="13" t="s">
        <v>14</v>
      </c>
      <c r="O80" s="13" t="s">
        <v>420</v>
      </c>
      <c r="P80" s="13" t="s">
        <v>72</v>
      </c>
      <c r="Q80" s="13" t="n">
        <v>8028380496</v>
      </c>
      <c r="R80" s="47" t="n">
        <v>250</v>
      </c>
      <c r="S80" s="148" t="n">
        <v>518</v>
      </c>
      <c r="T80" s="47" t="n">
        <v>200</v>
      </c>
      <c r="V80" s="134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406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63" t="n">
        <v>496</v>
      </c>
      <c r="L81" s="16" t="n">
        <v>45028</v>
      </c>
      <c r="M81" s="13" t="s">
        <v>36</v>
      </c>
      <c r="N81" s="13" t="s">
        <v>37</v>
      </c>
      <c r="O81" s="13" t="s">
        <v>420</v>
      </c>
      <c r="P81" s="13" t="s">
        <v>72</v>
      </c>
      <c r="Q81" s="13" t="n">
        <v>8028380599</v>
      </c>
      <c r="R81" s="47" t="n">
        <v>175</v>
      </c>
      <c r="S81" s="148" t="n">
        <v>518</v>
      </c>
      <c r="T81" s="47" t="n">
        <v>150</v>
      </c>
      <c r="Z81" s="25" t="s">
        <v>423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406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64" t="n">
        <v>499</v>
      </c>
      <c r="L82" s="16" t="n">
        <v>45028</v>
      </c>
      <c r="M82" s="13" t="s">
        <v>422</v>
      </c>
      <c r="N82" s="13" t="s">
        <v>43</v>
      </c>
      <c r="O82" s="13" t="s">
        <v>420</v>
      </c>
      <c r="P82" s="13" t="s">
        <v>72</v>
      </c>
      <c r="Q82" s="13" t="n">
        <v>8028380546</v>
      </c>
      <c r="R82" s="47" t="n">
        <v>175</v>
      </c>
      <c r="S82" s="148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406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63" t="n">
        <v>496</v>
      </c>
      <c r="L83" s="16" t="n">
        <v>45033</v>
      </c>
      <c r="M83" s="13" t="s">
        <v>101</v>
      </c>
      <c r="N83" s="13" t="s">
        <v>55</v>
      </c>
      <c r="O83" s="13" t="s">
        <v>420</v>
      </c>
      <c r="P83" s="13" t="s">
        <v>72</v>
      </c>
      <c r="Q83" s="13" t="n">
        <v>8028396714</v>
      </c>
      <c r="R83" s="47" t="n">
        <v>250</v>
      </c>
      <c r="S83" s="148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406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63" t="n">
        <v>496</v>
      </c>
      <c r="L84" s="16" t="n">
        <v>45033</v>
      </c>
      <c r="M84" s="13" t="s">
        <v>57</v>
      </c>
      <c r="N84" s="13" t="s">
        <v>34</v>
      </c>
      <c r="O84" s="13" t="s">
        <v>420</v>
      </c>
      <c r="P84" s="13" t="s">
        <v>72</v>
      </c>
      <c r="Q84" s="13" t="n">
        <v>8028396721</v>
      </c>
      <c r="R84" s="47" t="n">
        <v>250</v>
      </c>
      <c r="S84" s="148" t="n">
        <v>522</v>
      </c>
      <c r="T84" s="47" t="n">
        <v>200</v>
      </c>
      <c r="W84" s="165" t="s">
        <v>424</v>
      </c>
      <c r="X84" s="165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406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63" t="n">
        <v>496</v>
      </c>
      <c r="L85" s="16" t="n">
        <v>45033</v>
      </c>
      <c r="M85" s="13" t="s">
        <v>13</v>
      </c>
      <c r="N85" s="13" t="s">
        <v>14</v>
      </c>
      <c r="O85" s="13" t="s">
        <v>420</v>
      </c>
      <c r="P85" s="13" t="s">
        <v>72</v>
      </c>
      <c r="Q85" s="13" t="n">
        <v>8028396731</v>
      </c>
      <c r="R85" s="47" t="n">
        <v>250</v>
      </c>
      <c r="S85" s="148" t="n">
        <v>522</v>
      </c>
      <c r="T85" s="47" t="n">
        <v>200</v>
      </c>
      <c r="W85" s="165"/>
      <c r="X85" s="165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406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66" t="n">
        <v>499</v>
      </c>
      <c r="L86" s="16" t="n">
        <v>45033</v>
      </c>
      <c r="M86" s="13" t="s">
        <v>31</v>
      </c>
      <c r="N86" s="13" t="s">
        <v>43</v>
      </c>
      <c r="O86" s="13" t="s">
        <v>420</v>
      </c>
      <c r="P86" s="13" t="s">
        <v>72</v>
      </c>
      <c r="Q86" s="13" t="n">
        <v>8028390591</v>
      </c>
      <c r="R86" s="47" t="n">
        <v>175</v>
      </c>
      <c r="S86" s="148" t="n">
        <v>522</v>
      </c>
      <c r="T86" s="47" t="n">
        <v>175</v>
      </c>
      <c r="W86" s="0" t="s">
        <v>425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406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66" t="n">
        <v>499</v>
      </c>
      <c r="L87" s="16" t="n">
        <v>45035</v>
      </c>
      <c r="M87" s="13" t="s">
        <v>57</v>
      </c>
      <c r="N87" s="13" t="s">
        <v>34</v>
      </c>
      <c r="O87" s="13" t="s">
        <v>420</v>
      </c>
      <c r="P87" s="13" t="s">
        <v>72</v>
      </c>
      <c r="Q87" s="13" t="n">
        <v>8028406776</v>
      </c>
      <c r="R87" s="47" t="n">
        <v>250</v>
      </c>
      <c r="S87" s="148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406</v>
      </c>
      <c r="E88" s="13" t="s">
        <v>16</v>
      </c>
      <c r="F88" s="59" t="n">
        <v>8028322339</v>
      </c>
      <c r="G88" s="167" t="n">
        <v>175</v>
      </c>
      <c r="H88" s="47"/>
      <c r="I88" s="47" t="n">
        <v>150</v>
      </c>
      <c r="J88" s="168" t="n">
        <v>507</v>
      </c>
      <c r="L88" s="16" t="n">
        <v>45035</v>
      </c>
      <c r="M88" s="13" t="s">
        <v>101</v>
      </c>
      <c r="N88" s="13" t="s">
        <v>55</v>
      </c>
      <c r="O88" s="13" t="s">
        <v>420</v>
      </c>
      <c r="P88" s="13" t="s">
        <v>72</v>
      </c>
      <c r="Q88" s="13" t="n">
        <v>8028406811</v>
      </c>
      <c r="R88" s="47" t="n">
        <v>250</v>
      </c>
      <c r="S88" s="148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406</v>
      </c>
      <c r="E89" s="13" t="s">
        <v>16</v>
      </c>
      <c r="F89" s="59" t="n">
        <v>8028322322</v>
      </c>
      <c r="G89" s="167" t="n">
        <v>250</v>
      </c>
      <c r="H89" s="47"/>
      <c r="I89" s="47" t="n">
        <v>200</v>
      </c>
      <c r="J89" s="168" t="n">
        <v>507</v>
      </c>
      <c r="L89" s="16" t="n">
        <v>45037</v>
      </c>
      <c r="M89" s="13" t="s">
        <v>113</v>
      </c>
      <c r="N89" s="13" t="s">
        <v>43</v>
      </c>
      <c r="O89" s="13" t="s">
        <v>420</v>
      </c>
      <c r="P89" s="13" t="s">
        <v>72</v>
      </c>
      <c r="Q89" s="13" t="n">
        <v>8028416719</v>
      </c>
      <c r="R89" s="47" t="n">
        <v>250</v>
      </c>
      <c r="S89" s="148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406</v>
      </c>
      <c r="E90" s="13" t="s">
        <v>89</v>
      </c>
      <c r="F90" s="59" t="n">
        <v>8028323603</v>
      </c>
      <c r="G90" s="167" t="n">
        <v>175</v>
      </c>
      <c r="H90" s="47"/>
      <c r="I90" s="47" t="n">
        <v>150</v>
      </c>
      <c r="J90" s="168" t="n">
        <v>507</v>
      </c>
      <c r="L90" s="16" t="n">
        <v>45037</v>
      </c>
      <c r="M90" s="13" t="s">
        <v>101</v>
      </c>
      <c r="N90" s="13" t="s">
        <v>55</v>
      </c>
      <c r="O90" s="13" t="s">
        <v>420</v>
      </c>
      <c r="P90" s="13" t="s">
        <v>72</v>
      </c>
      <c r="Q90" s="9" t="n">
        <v>8028416658</v>
      </c>
      <c r="R90" s="47" t="n">
        <v>250</v>
      </c>
      <c r="S90" s="148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406</v>
      </c>
      <c r="E91" s="16" t="s">
        <v>16</v>
      </c>
      <c r="F91" s="59" t="n">
        <v>8028333015</v>
      </c>
      <c r="G91" s="167" t="n">
        <v>250</v>
      </c>
      <c r="H91" s="47"/>
      <c r="I91" s="47" t="n">
        <v>200</v>
      </c>
      <c r="J91" s="168" t="n">
        <v>507</v>
      </c>
      <c r="L91" s="16" t="n">
        <v>45040</v>
      </c>
      <c r="M91" s="16" t="s">
        <v>101</v>
      </c>
      <c r="N91" s="16" t="s">
        <v>14</v>
      </c>
      <c r="O91" s="16" t="s">
        <v>420</v>
      </c>
      <c r="P91" s="16" t="s">
        <v>72</v>
      </c>
      <c r="Q91" s="13" t="n">
        <v>8028421150</v>
      </c>
      <c r="R91" s="47" t="n">
        <v>175</v>
      </c>
      <c r="S91" s="148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406</v>
      </c>
      <c r="E92" s="13" t="s">
        <v>16</v>
      </c>
      <c r="F92" s="59" t="n">
        <v>8028333043</v>
      </c>
      <c r="G92" s="167" t="n">
        <v>250</v>
      </c>
      <c r="H92" s="47"/>
      <c r="I92" s="47" t="n">
        <v>200</v>
      </c>
      <c r="J92" s="168" t="n">
        <v>507</v>
      </c>
      <c r="L92" s="16" t="n">
        <v>45040</v>
      </c>
      <c r="M92" s="13" t="s">
        <v>113</v>
      </c>
      <c r="N92" s="13" t="s">
        <v>329</v>
      </c>
      <c r="O92" s="13" t="s">
        <v>420</v>
      </c>
      <c r="P92" s="13" t="s">
        <v>72</v>
      </c>
      <c r="Q92" s="13" t="n">
        <v>8028421138</v>
      </c>
      <c r="R92" s="47" t="n">
        <v>175</v>
      </c>
      <c r="S92" s="148" t="n">
        <v>527</v>
      </c>
      <c r="T92" s="47" t="n">
        <v>150</v>
      </c>
      <c r="V92" s="1"/>
      <c r="AA92" s="169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426</v>
      </c>
      <c r="C93" s="13" t="s">
        <v>32</v>
      </c>
      <c r="D93" s="13" t="s">
        <v>406</v>
      </c>
      <c r="E93" s="13" t="s">
        <v>16</v>
      </c>
      <c r="F93" s="59" t="n">
        <v>8028333049</v>
      </c>
      <c r="G93" s="167" t="n">
        <v>175</v>
      </c>
      <c r="H93" s="47"/>
      <c r="I93" s="47" t="n">
        <v>150</v>
      </c>
      <c r="J93" s="168" t="n">
        <v>507</v>
      </c>
      <c r="L93" s="16" t="n">
        <v>45040</v>
      </c>
      <c r="M93" s="13" t="s">
        <v>422</v>
      </c>
      <c r="N93" s="13" t="s">
        <v>43</v>
      </c>
      <c r="O93" s="13" t="s">
        <v>420</v>
      </c>
      <c r="P93" s="13" t="s">
        <v>24</v>
      </c>
      <c r="Q93" s="13" t="n">
        <v>8028422117</v>
      </c>
      <c r="R93" s="47" t="n">
        <v>175</v>
      </c>
      <c r="S93" s="148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406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70" t="n">
        <v>546</v>
      </c>
      <c r="L94" s="16" t="n">
        <v>45042</v>
      </c>
      <c r="M94" s="13" t="s">
        <v>101</v>
      </c>
      <c r="N94" s="13" t="s">
        <v>55</v>
      </c>
      <c r="O94" s="13" t="s">
        <v>420</v>
      </c>
      <c r="P94" s="13" t="s">
        <v>72</v>
      </c>
      <c r="Q94" s="9" t="n">
        <v>8028433505</v>
      </c>
      <c r="R94" s="47" t="n">
        <v>250</v>
      </c>
      <c r="S94" s="148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406</v>
      </c>
      <c r="E95" s="13" t="s">
        <v>16</v>
      </c>
      <c r="F95" s="59" t="n">
        <v>8028333062</v>
      </c>
      <c r="G95" s="167" t="n">
        <v>175</v>
      </c>
      <c r="H95" s="47"/>
      <c r="I95" s="47" t="n">
        <v>150</v>
      </c>
      <c r="J95" s="168" t="n">
        <v>507</v>
      </c>
      <c r="L95" s="16" t="n">
        <v>45042</v>
      </c>
      <c r="M95" s="13" t="s">
        <v>422</v>
      </c>
      <c r="N95" s="13" t="s">
        <v>43</v>
      </c>
      <c r="O95" s="13" t="s">
        <v>420</v>
      </c>
      <c r="P95" s="13" t="s">
        <v>72</v>
      </c>
      <c r="Q95" s="9" t="n">
        <v>8028433520</v>
      </c>
      <c r="R95" s="47" t="n">
        <v>250</v>
      </c>
      <c r="S95" s="148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57"/>
      <c r="L96" s="16" t="n">
        <v>45042</v>
      </c>
      <c r="M96" s="13" t="s">
        <v>421</v>
      </c>
      <c r="N96" s="13" t="s">
        <v>329</v>
      </c>
      <c r="O96" s="13" t="s">
        <v>420</v>
      </c>
      <c r="P96" s="13" t="s">
        <v>72</v>
      </c>
      <c r="Q96" s="9" t="n">
        <v>8028433522</v>
      </c>
      <c r="R96" s="47" t="n">
        <v>175</v>
      </c>
      <c r="S96" s="148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57"/>
      <c r="L97" s="16" t="n">
        <v>45042</v>
      </c>
      <c r="M97" s="13" t="s">
        <v>36</v>
      </c>
      <c r="N97" s="13" t="s">
        <v>37</v>
      </c>
      <c r="O97" s="13" t="s">
        <v>420</v>
      </c>
      <c r="P97" s="13" t="s">
        <v>72</v>
      </c>
      <c r="Q97" s="9" t="n">
        <v>8028433530</v>
      </c>
      <c r="R97" s="47" t="n">
        <v>175</v>
      </c>
      <c r="S97" s="148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57"/>
      <c r="L98" s="16" t="n">
        <v>45044</v>
      </c>
      <c r="M98" s="13" t="s">
        <v>57</v>
      </c>
      <c r="N98" s="13" t="s">
        <v>329</v>
      </c>
      <c r="O98" s="13" t="s">
        <v>420</v>
      </c>
      <c r="P98" s="13" t="s">
        <v>72</v>
      </c>
      <c r="Q98" s="171" t="n">
        <v>27183818</v>
      </c>
      <c r="R98" s="47" t="n">
        <v>175</v>
      </c>
      <c r="S98" s="148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57"/>
      <c r="L99" s="16" t="n">
        <v>45044</v>
      </c>
      <c r="M99" s="13" t="s">
        <v>93</v>
      </c>
      <c r="N99" s="13" t="s">
        <v>14</v>
      </c>
      <c r="O99" s="13" t="s">
        <v>420</v>
      </c>
      <c r="P99" s="13" t="s">
        <v>72</v>
      </c>
      <c r="Q99" s="9" t="n">
        <v>8028445036</v>
      </c>
      <c r="R99" s="47" t="n">
        <v>175</v>
      </c>
      <c r="S99" s="148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57"/>
      <c r="L100" s="16" t="n">
        <v>45044</v>
      </c>
      <c r="M100" s="13" t="s">
        <v>101</v>
      </c>
      <c r="N100" s="13" t="s">
        <v>55</v>
      </c>
      <c r="O100" s="13" t="s">
        <v>420</v>
      </c>
      <c r="P100" s="13" t="s">
        <v>72</v>
      </c>
      <c r="Q100" s="9" t="n">
        <v>8028445034</v>
      </c>
      <c r="R100" s="47" t="n">
        <v>250</v>
      </c>
      <c r="S100" s="148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57"/>
      <c r="L101" s="16" t="n">
        <v>45044</v>
      </c>
      <c r="M101" s="13" t="s">
        <v>422</v>
      </c>
      <c r="N101" s="13" t="s">
        <v>427</v>
      </c>
      <c r="O101" s="13" t="s">
        <v>420</v>
      </c>
      <c r="P101" s="13" t="s">
        <v>72</v>
      </c>
      <c r="Q101" s="9" t="n">
        <v>8028445026</v>
      </c>
      <c r="R101" s="47" t="n">
        <v>250</v>
      </c>
      <c r="S101" s="148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57"/>
      <c r="L102" s="16"/>
      <c r="M102" s="13"/>
      <c r="N102" s="13"/>
      <c r="O102" s="13"/>
      <c r="P102" s="13"/>
      <c r="Q102" s="13"/>
      <c r="R102" s="47"/>
      <c r="S102" s="148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57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57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57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57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57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57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57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57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57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57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57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57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57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57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57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57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57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413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413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59" t="s">
        <v>65</v>
      </c>
      <c r="F131" s="159"/>
      <c r="G131" s="159"/>
      <c r="H131" s="159"/>
      <c r="I131" s="131" t="n">
        <f aca="false">G130-I129</f>
        <v>606</v>
      </c>
      <c r="J131" s="160"/>
      <c r="L131" s="9"/>
      <c r="M131" s="9"/>
      <c r="N131" s="9"/>
      <c r="O131" s="9"/>
      <c r="P131" s="159" t="s">
        <v>65</v>
      </c>
      <c r="Q131" s="159"/>
      <c r="R131" s="159"/>
      <c r="S131" s="159"/>
      <c r="T131" s="131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49" t="s">
        <v>191</v>
      </c>
      <c r="D137" s="149"/>
      <c r="E137" s="149"/>
      <c r="N137" s="149" t="s">
        <v>98</v>
      </c>
      <c r="O137" s="149"/>
      <c r="P137" s="149"/>
    </row>
    <row r="138" customFormat="false" ht="15" hidden="false" customHeight="false" outlineLevel="0" collapsed="false">
      <c r="A138" s="5" t="s">
        <v>302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403</v>
      </c>
      <c r="G138" s="5" t="s">
        <v>8</v>
      </c>
      <c r="H138" s="5" t="s">
        <v>11</v>
      </c>
      <c r="I138" s="5" t="s">
        <v>405</v>
      </c>
      <c r="J138" s="150"/>
      <c r="L138" s="5" t="s">
        <v>302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403</v>
      </c>
      <c r="R138" s="5" t="s">
        <v>8</v>
      </c>
      <c r="S138" s="5" t="s">
        <v>428</v>
      </c>
      <c r="T138" s="5" t="s">
        <v>405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406</v>
      </c>
      <c r="E139" s="9" t="s">
        <v>72</v>
      </c>
      <c r="F139" s="9" t="n">
        <v>8028450905</v>
      </c>
      <c r="G139" s="27" t="n">
        <v>175</v>
      </c>
      <c r="H139" s="134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429</v>
      </c>
      <c r="P139" s="9" t="s">
        <v>72</v>
      </c>
      <c r="Q139" s="13" t="n">
        <v>8028570540</v>
      </c>
      <c r="R139" s="27" t="n">
        <v>250</v>
      </c>
      <c r="S139" s="172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406</v>
      </c>
      <c r="E140" s="9" t="s">
        <v>72</v>
      </c>
      <c r="F140" s="9" t="n">
        <v>8028450922</v>
      </c>
      <c r="G140" s="27" t="n">
        <v>175</v>
      </c>
      <c r="H140" s="134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429</v>
      </c>
      <c r="P140" s="9" t="s">
        <v>72</v>
      </c>
      <c r="Q140" s="173" t="n">
        <v>8028575842</v>
      </c>
      <c r="R140" s="27" t="n">
        <v>250</v>
      </c>
      <c r="S140" s="172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406</v>
      </c>
      <c r="E141" s="9" t="s">
        <v>263</v>
      </c>
      <c r="F141" s="9" t="n">
        <v>8028451849</v>
      </c>
      <c r="G141" s="27" t="n">
        <v>175</v>
      </c>
      <c r="H141" s="134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429</v>
      </c>
      <c r="P141" s="9" t="s">
        <v>430</v>
      </c>
      <c r="Q141" s="173" t="n">
        <v>8028576599</v>
      </c>
      <c r="R141" s="27" t="n">
        <v>175</v>
      </c>
      <c r="S141" s="172" t="s">
        <v>431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432</v>
      </c>
      <c r="D142" s="9" t="s">
        <v>406</v>
      </c>
      <c r="E142" s="9" t="s">
        <v>72</v>
      </c>
      <c r="F142" s="9" t="n">
        <v>8028465568</v>
      </c>
      <c r="G142" s="27" t="n">
        <v>175</v>
      </c>
      <c r="H142" s="134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429</v>
      </c>
      <c r="P142" s="9" t="s">
        <v>72</v>
      </c>
      <c r="Q142" s="173" t="n">
        <v>8028585389</v>
      </c>
      <c r="R142" s="27" t="n">
        <v>250</v>
      </c>
      <c r="S142" s="172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406</v>
      </c>
      <c r="E143" s="13" t="s">
        <v>72</v>
      </c>
      <c r="F143" s="13" t="n">
        <v>8028471556</v>
      </c>
      <c r="G143" s="47" t="n">
        <v>250</v>
      </c>
      <c r="H143" s="174" t="n">
        <v>546</v>
      </c>
      <c r="I143" s="47" t="n">
        <v>200</v>
      </c>
      <c r="J143" s="157"/>
      <c r="L143" s="16" t="n">
        <v>45084</v>
      </c>
      <c r="M143" s="13" t="s">
        <v>58</v>
      </c>
      <c r="N143" s="13" t="s">
        <v>14</v>
      </c>
      <c r="O143" s="13" t="s">
        <v>429</v>
      </c>
      <c r="P143" s="13" t="s">
        <v>72</v>
      </c>
      <c r="Q143" s="173" t="n">
        <v>8028585338</v>
      </c>
      <c r="R143" s="47" t="n">
        <v>250</v>
      </c>
      <c r="S143" s="172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406</v>
      </c>
      <c r="E144" s="13" t="s">
        <v>72</v>
      </c>
      <c r="F144" s="13" t="n">
        <v>8028471582</v>
      </c>
      <c r="G144" s="47" t="n">
        <v>250</v>
      </c>
      <c r="H144" s="174" t="n">
        <v>546</v>
      </c>
      <c r="I144" s="47" t="n">
        <v>200</v>
      </c>
      <c r="J144" s="157"/>
      <c r="L144" s="16" t="n">
        <v>45086</v>
      </c>
      <c r="M144" s="13" t="s">
        <v>58</v>
      </c>
      <c r="N144" s="13" t="s">
        <v>14</v>
      </c>
      <c r="O144" s="13" t="s">
        <v>429</v>
      </c>
      <c r="P144" s="13" t="s">
        <v>72</v>
      </c>
      <c r="Q144" s="115" t="n">
        <v>8058593279</v>
      </c>
      <c r="R144" s="108" t="n">
        <v>175</v>
      </c>
      <c r="S144" s="148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432</v>
      </c>
      <c r="D145" s="13" t="s">
        <v>406</v>
      </c>
      <c r="E145" s="13" t="s">
        <v>72</v>
      </c>
      <c r="F145" s="13" t="n">
        <v>8028471561</v>
      </c>
      <c r="G145" s="47" t="n">
        <v>250</v>
      </c>
      <c r="H145" s="174" t="n">
        <v>546</v>
      </c>
      <c r="I145" s="47" t="n">
        <v>200</v>
      </c>
      <c r="J145" s="157"/>
      <c r="L145" s="16" t="n">
        <v>45086</v>
      </c>
      <c r="M145" s="13" t="s">
        <v>156</v>
      </c>
      <c r="N145" s="13" t="s">
        <v>37</v>
      </c>
      <c r="O145" s="13" t="s">
        <v>429</v>
      </c>
      <c r="P145" s="13" t="s">
        <v>72</v>
      </c>
      <c r="Q145" s="115" t="n">
        <v>8028593197</v>
      </c>
      <c r="R145" s="108" t="n">
        <v>250</v>
      </c>
      <c r="S145" s="148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406</v>
      </c>
      <c r="E146" s="13" t="s">
        <v>72</v>
      </c>
      <c r="F146" s="9" t="n">
        <v>8028481553</v>
      </c>
      <c r="G146" s="47" t="n">
        <v>250</v>
      </c>
      <c r="H146" s="175" t="n">
        <v>552</v>
      </c>
      <c r="I146" s="47" t="n">
        <v>200</v>
      </c>
      <c r="J146" s="157"/>
      <c r="L146" s="16" t="n">
        <v>45086</v>
      </c>
      <c r="M146" s="13" t="s">
        <v>57</v>
      </c>
      <c r="N146" s="13" t="s">
        <v>32</v>
      </c>
      <c r="O146" s="13" t="s">
        <v>429</v>
      </c>
      <c r="P146" s="13" t="s">
        <v>72</v>
      </c>
      <c r="Q146" s="115" t="n">
        <v>8028593170</v>
      </c>
      <c r="R146" s="108" t="n">
        <v>250</v>
      </c>
      <c r="S146" s="148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406</v>
      </c>
      <c r="E147" s="13" t="s">
        <v>72</v>
      </c>
      <c r="F147" s="9" t="n">
        <v>8028481549</v>
      </c>
      <c r="G147" s="47" t="n">
        <v>250</v>
      </c>
      <c r="H147" s="174" t="n">
        <v>546</v>
      </c>
      <c r="I147" s="47" t="n">
        <v>200</v>
      </c>
      <c r="J147" s="157"/>
      <c r="L147" s="16" t="n">
        <v>45086</v>
      </c>
      <c r="M147" s="13" t="s">
        <v>29</v>
      </c>
      <c r="N147" s="13" t="s">
        <v>43</v>
      </c>
      <c r="O147" s="13" t="s">
        <v>429</v>
      </c>
      <c r="P147" s="13" t="s">
        <v>72</v>
      </c>
      <c r="Q147" s="115" t="n">
        <v>8028593252</v>
      </c>
      <c r="R147" s="108" t="n">
        <v>175</v>
      </c>
      <c r="S147" s="148" t="n">
        <v>591</v>
      </c>
      <c r="T147" s="47" t="n">
        <v>150</v>
      </c>
      <c r="V147" s="1"/>
      <c r="AB147" s="90"/>
      <c r="AC147" s="176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432</v>
      </c>
      <c r="D148" s="13" t="s">
        <v>406</v>
      </c>
      <c r="E148" s="13" t="s">
        <v>72</v>
      </c>
      <c r="F148" s="9" t="n">
        <v>8028491813</v>
      </c>
      <c r="G148" s="47" t="n">
        <v>250</v>
      </c>
      <c r="H148" s="174" t="n">
        <v>546</v>
      </c>
      <c r="I148" s="47" t="n">
        <v>200</v>
      </c>
      <c r="J148" s="157"/>
      <c r="L148" s="16" t="n">
        <v>45089</v>
      </c>
      <c r="M148" s="13" t="s">
        <v>156</v>
      </c>
      <c r="N148" s="13" t="s">
        <v>37</v>
      </c>
      <c r="O148" s="13" t="s">
        <v>429</v>
      </c>
      <c r="P148" s="13" t="s">
        <v>72</v>
      </c>
      <c r="Q148" s="115" t="n">
        <v>8028598883</v>
      </c>
      <c r="R148" s="108" t="n">
        <v>250</v>
      </c>
      <c r="S148" s="148" t="n">
        <v>591</v>
      </c>
      <c r="T148" s="47" t="n">
        <v>200</v>
      </c>
      <c r="V148" s="1"/>
      <c r="AB148" s="90"/>
      <c r="AC148" s="177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432</v>
      </c>
      <c r="D149" s="13" t="s">
        <v>406</v>
      </c>
      <c r="E149" s="13" t="s">
        <v>72</v>
      </c>
      <c r="F149" s="9" t="n">
        <v>8028497400</v>
      </c>
      <c r="G149" s="47" t="n">
        <v>250</v>
      </c>
      <c r="H149" s="148" t="n">
        <v>552</v>
      </c>
      <c r="I149" s="47" t="n">
        <f aca="false">IF(G149=175,150,IF(G149=250,200,0))</f>
        <v>200</v>
      </c>
      <c r="J149" s="157"/>
      <c r="L149" s="16" t="n">
        <v>45089</v>
      </c>
      <c r="M149" s="13" t="s">
        <v>57</v>
      </c>
      <c r="N149" s="13" t="s">
        <v>32</v>
      </c>
      <c r="O149" s="13" t="s">
        <v>429</v>
      </c>
      <c r="P149" s="13" t="s">
        <v>72</v>
      </c>
      <c r="Q149" s="115" t="n">
        <v>8028598863</v>
      </c>
      <c r="R149" s="108" t="n">
        <v>250</v>
      </c>
      <c r="S149" s="148" t="n">
        <v>591</v>
      </c>
      <c r="T149" s="47" t="n">
        <v>200</v>
      </c>
      <c r="V149" s="1"/>
      <c r="AB149" s="90"/>
      <c r="AC149" s="178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406</v>
      </c>
      <c r="E150" s="13" t="s">
        <v>72</v>
      </c>
      <c r="F150" s="9" t="n">
        <v>8028497453</v>
      </c>
      <c r="G150" s="47" t="n">
        <v>175</v>
      </c>
      <c r="H150" s="179" t="n">
        <v>552</v>
      </c>
      <c r="I150" s="47" t="n">
        <f aca="false">IF(G150=175,150,IF(G150=250,200,0))</f>
        <v>150</v>
      </c>
      <c r="J150" s="157"/>
      <c r="L150" s="16" t="n">
        <v>45089</v>
      </c>
      <c r="M150" s="13" t="s">
        <v>58</v>
      </c>
      <c r="N150" s="13" t="s">
        <v>14</v>
      </c>
      <c r="O150" s="13" t="s">
        <v>429</v>
      </c>
      <c r="P150" s="13" t="s">
        <v>72</v>
      </c>
      <c r="Q150" s="115" t="n">
        <v>8028598825</v>
      </c>
      <c r="R150" s="108" t="n">
        <v>250</v>
      </c>
      <c r="S150" s="148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432</v>
      </c>
      <c r="D151" s="13" t="s">
        <v>406</v>
      </c>
      <c r="E151" s="13" t="s">
        <v>72</v>
      </c>
      <c r="F151" s="13" t="n">
        <v>8028507718</v>
      </c>
      <c r="G151" s="47" t="n">
        <v>250</v>
      </c>
      <c r="H151" s="180" t="s">
        <v>433</v>
      </c>
      <c r="I151" s="47" t="n">
        <f aca="false">IF(G151=175,150,IF(G151=250,200,0))</f>
        <v>200</v>
      </c>
      <c r="J151" s="157"/>
      <c r="L151" s="16" t="n">
        <v>45089</v>
      </c>
      <c r="M151" s="13" t="s">
        <v>101</v>
      </c>
      <c r="N151" s="13" t="s">
        <v>55</v>
      </c>
      <c r="O151" s="13" t="s">
        <v>429</v>
      </c>
      <c r="P151" s="13" t="s">
        <v>72</v>
      </c>
      <c r="Q151" s="115" t="n">
        <v>8028598936</v>
      </c>
      <c r="R151" s="108" t="n">
        <v>175</v>
      </c>
      <c r="S151" s="148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406</v>
      </c>
      <c r="E152" s="13" t="s">
        <v>72</v>
      </c>
      <c r="F152" s="13" t="n">
        <v>8028507773</v>
      </c>
      <c r="G152" s="47" t="n">
        <v>250</v>
      </c>
      <c r="H152" s="180" t="s">
        <v>434</v>
      </c>
      <c r="I152" s="47" t="n">
        <f aca="false">IF(G152=175,150,IF(G152=250,200,0))</f>
        <v>200</v>
      </c>
      <c r="J152" s="157"/>
      <c r="L152" s="16" t="n">
        <v>45089</v>
      </c>
      <c r="M152" s="13" t="s">
        <v>29</v>
      </c>
      <c r="N152" s="13" t="s">
        <v>43</v>
      </c>
      <c r="O152" s="13" t="s">
        <v>429</v>
      </c>
      <c r="P152" s="13" t="s">
        <v>72</v>
      </c>
      <c r="Q152" s="115" t="n">
        <v>8028598913</v>
      </c>
      <c r="R152" s="108" t="n">
        <v>175</v>
      </c>
      <c r="S152" s="148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406</v>
      </c>
      <c r="E153" s="13" t="s">
        <v>72</v>
      </c>
      <c r="F153" s="13" t="n">
        <v>8028507807</v>
      </c>
      <c r="G153" s="47" t="n">
        <v>175</v>
      </c>
      <c r="H153" s="180" t="s">
        <v>433</v>
      </c>
      <c r="I153" s="47" t="n">
        <f aca="false">IF(G153=175,150,IF(G153=250,200,0))</f>
        <v>150</v>
      </c>
      <c r="J153" s="157"/>
      <c r="L153" s="16" t="n">
        <v>45089</v>
      </c>
      <c r="M153" s="13" t="s">
        <v>111</v>
      </c>
      <c r="N153" s="13" t="s">
        <v>27</v>
      </c>
      <c r="O153" s="13" t="s">
        <v>429</v>
      </c>
      <c r="P153" s="13" t="s">
        <v>72</v>
      </c>
      <c r="Q153" s="115" t="n">
        <v>8028598961</v>
      </c>
      <c r="R153" s="108" t="n">
        <v>175</v>
      </c>
      <c r="S153" s="148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432</v>
      </c>
      <c r="D154" s="13" t="s">
        <v>406</v>
      </c>
      <c r="E154" s="13" t="s">
        <v>89</v>
      </c>
      <c r="F154" s="13" t="n">
        <v>8028524650</v>
      </c>
      <c r="G154" s="47" t="n">
        <v>175</v>
      </c>
      <c r="H154" s="180" t="s">
        <v>433</v>
      </c>
      <c r="I154" s="47" t="n">
        <f aca="false">IF(G154=175,150,IF(G154=250,200,0))</f>
        <v>150</v>
      </c>
      <c r="J154" s="157"/>
      <c r="L154" s="16" t="n">
        <v>45091</v>
      </c>
      <c r="M154" s="13" t="s">
        <v>58</v>
      </c>
      <c r="N154" s="13" t="s">
        <v>14</v>
      </c>
      <c r="O154" s="13" t="s">
        <v>429</v>
      </c>
      <c r="P154" s="13" t="s">
        <v>72</v>
      </c>
      <c r="Q154" s="181" t="n">
        <v>8028608674</v>
      </c>
      <c r="R154" s="182" t="n">
        <v>250</v>
      </c>
      <c r="S154" s="148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406</v>
      </c>
      <c r="E155" s="13" t="s">
        <v>89</v>
      </c>
      <c r="F155" s="13" t="n">
        <v>8028524654</v>
      </c>
      <c r="G155" s="47" t="n">
        <v>175</v>
      </c>
      <c r="H155" s="180" t="s">
        <v>433</v>
      </c>
      <c r="I155" s="47" t="n">
        <f aca="false">IF(G155=175,150,IF(G155=250,200,0))</f>
        <v>150</v>
      </c>
      <c r="J155" s="157"/>
      <c r="L155" s="16" t="n">
        <v>45091</v>
      </c>
      <c r="M155" s="13" t="s">
        <v>101</v>
      </c>
      <c r="N155" s="13" t="s">
        <v>55</v>
      </c>
      <c r="O155" s="13" t="s">
        <v>429</v>
      </c>
      <c r="P155" s="13" t="s">
        <v>72</v>
      </c>
      <c r="Q155" s="115" t="n">
        <v>8028608656</v>
      </c>
      <c r="R155" s="108" t="n">
        <v>250</v>
      </c>
      <c r="S155" s="148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406</v>
      </c>
      <c r="E156" s="13" t="s">
        <v>89</v>
      </c>
      <c r="F156" s="13" t="n">
        <v>8028524675</v>
      </c>
      <c r="G156" s="47" t="n">
        <v>175</v>
      </c>
      <c r="H156" s="180" t="s">
        <v>433</v>
      </c>
      <c r="I156" s="47" t="n">
        <f aca="false">IF(G156=175,150,IF(G156=250,200,0))</f>
        <v>150</v>
      </c>
      <c r="J156" s="157"/>
      <c r="L156" s="16" t="n">
        <v>45091</v>
      </c>
      <c r="M156" s="13" t="s">
        <v>57</v>
      </c>
      <c r="N156" s="13" t="s">
        <v>32</v>
      </c>
      <c r="O156" s="13" t="s">
        <v>429</v>
      </c>
      <c r="P156" s="13" t="s">
        <v>72</v>
      </c>
      <c r="Q156" s="115" t="n">
        <v>8028608716</v>
      </c>
      <c r="R156" s="108" t="n">
        <v>175</v>
      </c>
      <c r="S156" s="148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432</v>
      </c>
      <c r="D157" s="13" t="s">
        <v>406</v>
      </c>
      <c r="E157" s="13" t="s">
        <v>72</v>
      </c>
      <c r="F157" s="13" t="n">
        <v>8028534671</v>
      </c>
      <c r="G157" s="47" t="n">
        <v>250</v>
      </c>
      <c r="H157" s="180" t="s">
        <v>433</v>
      </c>
      <c r="I157" s="47" t="n">
        <f aca="false">IF(G157=175,150,IF(G157=250,200,0))</f>
        <v>200</v>
      </c>
      <c r="J157" s="157"/>
      <c r="L157" s="16" t="n">
        <v>45093</v>
      </c>
      <c r="M157" s="13" t="s">
        <v>57</v>
      </c>
      <c r="N157" s="13" t="s">
        <v>34</v>
      </c>
      <c r="O157" s="13" t="s">
        <v>429</v>
      </c>
      <c r="P157" s="13" t="s">
        <v>72</v>
      </c>
      <c r="Q157" s="50" t="n">
        <v>8028619124</v>
      </c>
      <c r="R157" s="182" t="n">
        <v>250</v>
      </c>
      <c r="S157" s="148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406</v>
      </c>
      <c r="E158" s="13" t="s">
        <v>72</v>
      </c>
      <c r="F158" s="13" t="n">
        <v>8028534716</v>
      </c>
      <c r="G158" s="47" t="n">
        <v>175</v>
      </c>
      <c r="H158" s="180" t="s">
        <v>433</v>
      </c>
      <c r="I158" s="47" t="n">
        <f aca="false">IF(G158=175,150,IF(G158=250,200,0))</f>
        <v>150</v>
      </c>
      <c r="J158" s="157"/>
      <c r="L158" s="16" t="n">
        <v>45093</v>
      </c>
      <c r="M158" s="13" t="s">
        <v>101</v>
      </c>
      <c r="N158" s="13" t="s">
        <v>55</v>
      </c>
      <c r="O158" s="13" t="s">
        <v>429</v>
      </c>
      <c r="P158" s="13" t="s">
        <v>72</v>
      </c>
      <c r="Q158" s="50" t="n">
        <v>8028619079</v>
      </c>
      <c r="R158" s="182" t="n">
        <v>250</v>
      </c>
      <c r="S158" s="148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406</v>
      </c>
      <c r="E159" s="16" t="s">
        <v>72</v>
      </c>
      <c r="F159" s="13" t="n">
        <v>8028544651</v>
      </c>
      <c r="G159" s="47" t="n">
        <v>250</v>
      </c>
      <c r="H159" s="180" t="s">
        <v>433</v>
      </c>
      <c r="I159" s="47" t="n">
        <f aca="false">IF(G159=175,150,IF(G159=250,200,0))</f>
        <v>200</v>
      </c>
      <c r="J159" s="157"/>
      <c r="L159" s="16" t="n">
        <v>45093</v>
      </c>
      <c r="M159" s="16" t="s">
        <v>58</v>
      </c>
      <c r="N159" s="16" t="s">
        <v>14</v>
      </c>
      <c r="O159" s="16" t="s">
        <v>429</v>
      </c>
      <c r="P159" s="16" t="s">
        <v>72</v>
      </c>
      <c r="Q159" s="50" t="n">
        <v>8028619129</v>
      </c>
      <c r="R159" s="182" t="n">
        <v>175</v>
      </c>
      <c r="S159" s="148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406</v>
      </c>
      <c r="E160" s="13" t="s">
        <v>72</v>
      </c>
      <c r="F160" s="13" t="n">
        <v>8028544655</v>
      </c>
      <c r="G160" s="47" t="n">
        <v>175</v>
      </c>
      <c r="H160" s="180" t="s">
        <v>433</v>
      </c>
      <c r="I160" s="47" t="n">
        <f aca="false">IF(G160=175,150,IF(G160=250,200,0))</f>
        <v>150</v>
      </c>
      <c r="J160" s="157"/>
      <c r="L160" s="16" t="n">
        <v>45096</v>
      </c>
      <c r="M160" s="13" t="s">
        <v>58</v>
      </c>
      <c r="N160" s="13" t="s">
        <v>14</v>
      </c>
      <c r="O160" s="13" t="s">
        <v>429</v>
      </c>
      <c r="P160" s="13" t="s">
        <v>72</v>
      </c>
      <c r="Q160" s="50" t="n">
        <v>8028624997</v>
      </c>
      <c r="R160" s="182" t="n">
        <v>250</v>
      </c>
      <c r="S160" s="148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406</v>
      </c>
      <c r="E161" s="13" t="s">
        <v>72</v>
      </c>
      <c r="F161" s="13" t="n">
        <v>8028544657</v>
      </c>
      <c r="G161" s="47" t="n">
        <v>175</v>
      </c>
      <c r="H161" s="180" t="s">
        <v>433</v>
      </c>
      <c r="I161" s="47" t="n">
        <f aca="false">IF(G161=175,150,IF(G161=250,200,0))</f>
        <v>150</v>
      </c>
      <c r="J161" s="157"/>
      <c r="L161" s="16" t="n">
        <v>45096</v>
      </c>
      <c r="M161" s="13" t="s">
        <v>101</v>
      </c>
      <c r="N161" s="13" t="s">
        <v>55</v>
      </c>
      <c r="O161" s="13" t="s">
        <v>429</v>
      </c>
      <c r="P161" s="13" t="s">
        <v>72</v>
      </c>
      <c r="Q161" s="50" t="n">
        <v>8028624961</v>
      </c>
      <c r="R161" s="182" t="n">
        <v>250</v>
      </c>
      <c r="S161" s="148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406</v>
      </c>
      <c r="E162" s="13" t="s">
        <v>72</v>
      </c>
      <c r="F162" s="13" t="n">
        <v>8028551056</v>
      </c>
      <c r="G162" s="47" t="n">
        <v>250</v>
      </c>
      <c r="H162" s="180" t="s">
        <v>433</v>
      </c>
      <c r="I162" s="47" t="n">
        <f aca="false">IF(G162=175,150,IF(G162=250,200,0))</f>
        <v>200</v>
      </c>
      <c r="J162" s="157"/>
      <c r="L162" s="16" t="n">
        <v>45096</v>
      </c>
      <c r="M162" s="13" t="s">
        <v>57</v>
      </c>
      <c r="N162" s="13" t="s">
        <v>32</v>
      </c>
      <c r="O162" s="13" t="s">
        <v>429</v>
      </c>
      <c r="P162" s="13" t="s">
        <v>72</v>
      </c>
      <c r="Q162" s="50" t="n">
        <v>8028624940</v>
      </c>
      <c r="R162" s="182" t="n">
        <v>250</v>
      </c>
      <c r="S162" s="148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432</v>
      </c>
      <c r="D163" s="13" t="s">
        <v>406</v>
      </c>
      <c r="E163" s="13" t="s">
        <v>72</v>
      </c>
      <c r="F163" s="13" t="n">
        <v>8028551066</v>
      </c>
      <c r="G163" s="47" t="n">
        <v>250</v>
      </c>
      <c r="H163" s="180" t="s">
        <v>433</v>
      </c>
      <c r="I163" s="47" t="n">
        <f aca="false">IF(G163=175,150,IF(G163=250,200,0))</f>
        <v>200</v>
      </c>
      <c r="J163" s="157"/>
      <c r="L163" s="16" t="n">
        <v>45097</v>
      </c>
      <c r="M163" s="13" t="s">
        <v>57</v>
      </c>
      <c r="N163" s="13" t="s">
        <v>34</v>
      </c>
      <c r="O163" s="13" t="s">
        <v>429</v>
      </c>
      <c r="P163" s="13" t="s">
        <v>430</v>
      </c>
      <c r="Q163" s="50" t="n">
        <v>8028626200</v>
      </c>
      <c r="R163" s="182" t="n">
        <v>175</v>
      </c>
      <c r="S163" s="148" t="n">
        <v>603</v>
      </c>
      <c r="T163" s="47" t="n">
        <v>140</v>
      </c>
      <c r="U163" s="0" t="s">
        <v>435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406</v>
      </c>
      <c r="E164" s="13" t="s">
        <v>72</v>
      </c>
      <c r="F164" s="13" t="n">
        <v>8028551272</v>
      </c>
      <c r="G164" s="47" t="n">
        <v>250</v>
      </c>
      <c r="H164" s="180" t="s">
        <v>433</v>
      </c>
      <c r="I164" s="47" t="n">
        <f aca="false">IF(G164=175,150,IF(G164=250,200,0))</f>
        <v>200</v>
      </c>
      <c r="J164" s="157"/>
      <c r="L164" s="16" t="n">
        <v>45097</v>
      </c>
      <c r="M164" s="13" t="s">
        <v>29</v>
      </c>
      <c r="N164" s="13" t="s">
        <v>43</v>
      </c>
      <c r="O164" s="13" t="s">
        <v>429</v>
      </c>
      <c r="P164" s="13" t="s">
        <v>20</v>
      </c>
      <c r="Q164" s="50" t="n">
        <v>8028626282</v>
      </c>
      <c r="R164" s="182" t="n">
        <v>175</v>
      </c>
      <c r="S164" s="148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406</v>
      </c>
      <c r="E165" s="13" t="s">
        <v>72</v>
      </c>
      <c r="F165" s="13" t="n">
        <v>8028551168</v>
      </c>
      <c r="G165" s="47" t="n">
        <v>175</v>
      </c>
      <c r="H165" s="180" t="s">
        <v>433</v>
      </c>
      <c r="I165" s="47" t="n">
        <f aca="false">IF(G165=175,150,IF(G165=250,200,0))</f>
        <v>150</v>
      </c>
      <c r="J165" s="157"/>
      <c r="L165" s="16" t="n">
        <v>45097</v>
      </c>
      <c r="M165" s="13" t="s">
        <v>156</v>
      </c>
      <c r="N165" s="13" t="s">
        <v>37</v>
      </c>
      <c r="O165" s="13" t="s">
        <v>429</v>
      </c>
      <c r="P165" s="13" t="s">
        <v>89</v>
      </c>
      <c r="Q165" s="50" t="n">
        <v>8028626279</v>
      </c>
      <c r="R165" s="182" t="n">
        <v>175</v>
      </c>
      <c r="S165" s="148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406</v>
      </c>
      <c r="E166" s="13" t="s">
        <v>72</v>
      </c>
      <c r="F166" s="13" t="n">
        <v>8028551265</v>
      </c>
      <c r="G166" s="47" t="n">
        <v>175</v>
      </c>
      <c r="H166" s="180" t="s">
        <v>433</v>
      </c>
      <c r="I166" s="47" t="n">
        <f aca="false">IF(G166=175,150,IF(G166=250,200,0))</f>
        <v>150</v>
      </c>
      <c r="J166" s="157"/>
      <c r="L166" s="16" t="n">
        <v>45098</v>
      </c>
      <c r="M166" s="13" t="s">
        <v>101</v>
      </c>
      <c r="N166" s="13" t="s">
        <v>55</v>
      </c>
      <c r="O166" s="13" t="s">
        <v>429</v>
      </c>
      <c r="P166" s="13" t="s">
        <v>72</v>
      </c>
      <c r="Q166" s="50" t="n">
        <v>8028635020</v>
      </c>
      <c r="R166" s="182" t="n">
        <v>250</v>
      </c>
      <c r="S166" s="148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406</v>
      </c>
      <c r="E167" s="13" t="s">
        <v>72</v>
      </c>
      <c r="F167" s="13" t="n">
        <v>8028561655</v>
      </c>
      <c r="G167" s="47" t="n">
        <v>250</v>
      </c>
      <c r="H167" s="183" t="s">
        <v>436</v>
      </c>
      <c r="I167" s="47" t="n">
        <f aca="false">IF(G167=175,150,IF(G167=250,200,0))</f>
        <v>200</v>
      </c>
      <c r="J167" s="157"/>
      <c r="L167" s="16" t="n">
        <v>45098</v>
      </c>
      <c r="M167" s="13" t="s">
        <v>57</v>
      </c>
      <c r="N167" s="13" t="s">
        <v>34</v>
      </c>
      <c r="O167" s="13" t="s">
        <v>429</v>
      </c>
      <c r="P167" s="13" t="s">
        <v>72</v>
      </c>
      <c r="Q167" s="50" t="n">
        <v>8028632738</v>
      </c>
      <c r="R167" s="182" t="n">
        <v>175</v>
      </c>
      <c r="S167" s="148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406</v>
      </c>
      <c r="E168" s="13" t="s">
        <v>72</v>
      </c>
      <c r="F168" s="13" t="n">
        <v>8028562944</v>
      </c>
      <c r="G168" s="47" t="n">
        <v>250</v>
      </c>
      <c r="H168" s="183" t="s">
        <v>436</v>
      </c>
      <c r="I168" s="47" t="n">
        <f aca="false">IF(G168=175,150,IF(G168=250,200,0))</f>
        <v>200</v>
      </c>
      <c r="J168" s="157"/>
      <c r="L168" s="16" t="n">
        <v>45098</v>
      </c>
      <c r="M168" s="13" t="s">
        <v>286</v>
      </c>
      <c r="N168" s="13" t="s">
        <v>14</v>
      </c>
      <c r="O168" s="13" t="s">
        <v>429</v>
      </c>
      <c r="P168" s="13" t="s">
        <v>72</v>
      </c>
      <c r="Q168" s="50" t="n">
        <v>8028635002</v>
      </c>
      <c r="R168" s="182" t="n">
        <v>250</v>
      </c>
      <c r="S168" s="148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79"/>
      <c r="I169" s="47" t="n">
        <f aca="false">IF(G169=175,150,IF(G169=250,200,0))</f>
        <v>0</v>
      </c>
      <c r="J169" s="157"/>
      <c r="L169" s="16" t="n">
        <v>45100</v>
      </c>
      <c r="M169" s="13" t="s">
        <v>286</v>
      </c>
      <c r="N169" s="13" t="s">
        <v>14</v>
      </c>
      <c r="O169" s="13" t="s">
        <v>429</v>
      </c>
      <c r="P169" s="13" t="s">
        <v>72</v>
      </c>
      <c r="Q169" s="184" t="n">
        <v>8028645919</v>
      </c>
      <c r="R169" s="47" t="n">
        <v>250</v>
      </c>
      <c r="S169" s="148" t="n">
        <v>611</v>
      </c>
      <c r="T169" s="47" t="n">
        <f aca="false">IF(R169=250,200,IF(R169=175,150,0))</f>
        <v>200</v>
      </c>
      <c r="V169" s="1"/>
      <c r="AA169" s="185"/>
      <c r="AB169" s="90"/>
      <c r="AC169" s="177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79"/>
      <c r="I170" s="47" t="n">
        <f aca="false">IF(G170=175,150,IF(G170=250,200,0))</f>
        <v>0</v>
      </c>
      <c r="J170" s="157"/>
      <c r="L170" s="16" t="n">
        <v>45100</v>
      </c>
      <c r="M170" s="13" t="s">
        <v>101</v>
      </c>
      <c r="N170" s="13" t="s">
        <v>55</v>
      </c>
      <c r="O170" s="13" t="s">
        <v>429</v>
      </c>
      <c r="P170" s="13" t="s">
        <v>72</v>
      </c>
      <c r="Q170" s="115" t="n">
        <v>8028645929</v>
      </c>
      <c r="R170" s="47" t="n">
        <v>250</v>
      </c>
      <c r="S170" s="148" t="n">
        <v>611</v>
      </c>
      <c r="T170" s="47" t="n">
        <f aca="false">IF(R170=250,200,IF(R170=175,150,0))</f>
        <v>200</v>
      </c>
      <c r="V170" s="1"/>
      <c r="AA170" s="185"/>
      <c r="AB170" s="90"/>
      <c r="AC170" s="177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79"/>
      <c r="I171" s="47" t="n">
        <f aca="false">IF(G171=175,150,IF(G171=250,200,0))</f>
        <v>0</v>
      </c>
      <c r="J171" s="157"/>
      <c r="L171" s="16" t="n">
        <v>45100</v>
      </c>
      <c r="M171" s="13" t="s">
        <v>57</v>
      </c>
      <c r="N171" s="13" t="s">
        <v>32</v>
      </c>
      <c r="O171" s="13" t="s">
        <v>429</v>
      </c>
      <c r="P171" s="13" t="s">
        <v>72</v>
      </c>
      <c r="Q171" s="115" t="n">
        <v>8028645935</v>
      </c>
      <c r="R171" s="47" t="n">
        <v>175</v>
      </c>
      <c r="S171" s="148" t="n">
        <v>611</v>
      </c>
      <c r="T171" s="47" t="n">
        <f aca="false">IF(R171=250,200,IF(R171=175,150,0))</f>
        <v>150</v>
      </c>
      <c r="V171" s="1"/>
      <c r="AA171" s="185"/>
      <c r="AB171" s="90"/>
      <c r="AC171" s="177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79"/>
      <c r="I172" s="47" t="n">
        <f aca="false">IF(G172=175,150,IF(G172=250,200,0))</f>
        <v>0</v>
      </c>
      <c r="J172" s="157"/>
      <c r="L172" s="16" t="n">
        <v>45100</v>
      </c>
      <c r="M172" s="13" t="s">
        <v>156</v>
      </c>
      <c r="N172" s="13" t="s">
        <v>37</v>
      </c>
      <c r="O172" s="13" t="s">
        <v>429</v>
      </c>
      <c r="P172" s="13" t="s">
        <v>72</v>
      </c>
      <c r="Q172" s="115" t="n">
        <v>8028645952</v>
      </c>
      <c r="R172" s="47" t="n">
        <v>175</v>
      </c>
      <c r="S172" s="148" t="n">
        <v>611</v>
      </c>
      <c r="T172" s="47" t="n">
        <f aca="false">IF(R172=250,200,IF(R172=175,150,0))</f>
        <v>150</v>
      </c>
      <c r="V172" s="1"/>
      <c r="AA172" s="185"/>
      <c r="AB172" s="90"/>
      <c r="AC172" s="177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79"/>
      <c r="I173" s="47" t="n">
        <f aca="false">IF(G173=175,150,IF(G173=250,200,0))</f>
        <v>0</v>
      </c>
      <c r="J173" s="157"/>
      <c r="L173" s="16" t="n">
        <v>45103</v>
      </c>
      <c r="M173" s="13" t="s">
        <v>101</v>
      </c>
      <c r="N173" s="13" t="s">
        <v>55</v>
      </c>
      <c r="O173" s="13" t="s">
        <v>429</v>
      </c>
      <c r="P173" s="13" t="s">
        <v>72</v>
      </c>
      <c r="Q173" s="184" t="n">
        <v>8028652070</v>
      </c>
      <c r="R173" s="47" t="n">
        <v>250</v>
      </c>
      <c r="S173" s="148" t="n">
        <v>611</v>
      </c>
      <c r="T173" s="47" t="n">
        <f aca="false">IF(R173=250,200,IF(R173=175,150,0))</f>
        <v>200</v>
      </c>
      <c r="V173" s="1"/>
      <c r="AA173" s="185"/>
      <c r="AB173" s="90"/>
      <c r="AC173" s="177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79"/>
      <c r="I174" s="47" t="n">
        <f aca="false">IF(G174=175,150,IF(G174=250,200,0))</f>
        <v>0</v>
      </c>
      <c r="J174" s="157"/>
      <c r="L174" s="16" t="n">
        <v>45103</v>
      </c>
      <c r="M174" s="13" t="s">
        <v>57</v>
      </c>
      <c r="N174" s="13" t="s">
        <v>32</v>
      </c>
      <c r="O174" s="13" t="s">
        <v>429</v>
      </c>
      <c r="P174" s="13" t="s">
        <v>72</v>
      </c>
      <c r="Q174" s="184" t="n">
        <v>8028652089</v>
      </c>
      <c r="R174" s="47" t="n">
        <v>175</v>
      </c>
      <c r="S174" s="148" t="n">
        <v>611</v>
      </c>
      <c r="T174" s="47" t="n">
        <f aca="false">IF(R174=250,200,IF(R174=175,150,0))</f>
        <v>150</v>
      </c>
      <c r="V174" s="1"/>
      <c r="AA174" s="185"/>
      <c r="AB174" s="90"/>
      <c r="AC174" s="177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79"/>
      <c r="I175" s="47" t="n">
        <f aca="false">IF(G175=175,150,IF(G175=250,200,0))</f>
        <v>0</v>
      </c>
      <c r="J175" s="157"/>
      <c r="L175" s="16" t="n">
        <v>45103</v>
      </c>
      <c r="M175" s="13" t="s">
        <v>29</v>
      </c>
      <c r="N175" s="13" t="s">
        <v>43</v>
      </c>
      <c r="O175" s="13" t="s">
        <v>429</v>
      </c>
      <c r="P175" s="13" t="s">
        <v>72</v>
      </c>
      <c r="Q175" s="184" t="n">
        <v>8028652080</v>
      </c>
      <c r="R175" s="47" t="n">
        <v>250</v>
      </c>
      <c r="S175" s="148" t="n">
        <v>611</v>
      </c>
      <c r="T175" s="47" t="n">
        <f aca="false">IF(R175=250,200,IF(R175=175,150,0))</f>
        <v>200</v>
      </c>
      <c r="V175" s="1"/>
      <c r="AA175" s="185"/>
      <c r="AB175" s="90"/>
      <c r="AC175" s="177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79"/>
      <c r="I176" s="47" t="n">
        <f aca="false">IF(G176=175,150,IF(G176=250,200,0))</f>
        <v>0</v>
      </c>
      <c r="J176" s="157"/>
      <c r="L176" s="16" t="n">
        <v>45103</v>
      </c>
      <c r="M176" s="13" t="s">
        <v>156</v>
      </c>
      <c r="N176" s="13" t="s">
        <v>37</v>
      </c>
      <c r="O176" s="13" t="s">
        <v>429</v>
      </c>
      <c r="P176" s="13" t="s">
        <v>72</v>
      </c>
      <c r="Q176" s="184" t="n">
        <v>8028652134</v>
      </c>
      <c r="R176" s="47" t="n">
        <v>175</v>
      </c>
      <c r="S176" s="148" t="n">
        <v>611</v>
      </c>
      <c r="T176" s="47" t="n">
        <f aca="false">IF(R176=250,200,IF(R176=175,150,0))</f>
        <v>150</v>
      </c>
      <c r="V176" s="1"/>
      <c r="AA176" s="185"/>
      <c r="AB176" s="90"/>
      <c r="AC176" s="177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79"/>
      <c r="I177" s="47" t="n">
        <f aca="false">IF(G177=175,150,IF(G177=250,200,0))</f>
        <v>0</v>
      </c>
      <c r="J177" s="157"/>
      <c r="L177" s="16" t="n">
        <v>45104</v>
      </c>
      <c r="M177" s="13" t="s">
        <v>156</v>
      </c>
      <c r="N177" s="13" t="s">
        <v>37</v>
      </c>
      <c r="O177" s="13" t="s">
        <v>429</v>
      </c>
      <c r="P177" s="13" t="s">
        <v>20</v>
      </c>
      <c r="Q177" s="59" t="n">
        <v>8028652599</v>
      </c>
      <c r="R177" s="167" t="n">
        <v>175</v>
      </c>
      <c r="S177" s="148" t="n">
        <v>621</v>
      </c>
      <c r="T177" s="47" t="n">
        <v>140</v>
      </c>
      <c r="U177" s="186" t="s">
        <v>437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79"/>
      <c r="I178" s="47" t="n">
        <f aca="false">IF(G178=175,150,IF(G178=250,200,0))</f>
        <v>0</v>
      </c>
      <c r="J178" s="157"/>
      <c r="L178" s="16" t="n">
        <v>45105</v>
      </c>
      <c r="M178" s="16" t="s">
        <v>29</v>
      </c>
      <c r="N178" s="16" t="s">
        <v>85</v>
      </c>
      <c r="O178" s="16" t="s">
        <v>429</v>
      </c>
      <c r="P178" s="16" t="s">
        <v>72</v>
      </c>
      <c r="Q178" s="59" t="n">
        <v>8028662916</v>
      </c>
      <c r="R178" s="167" t="n">
        <v>250</v>
      </c>
      <c r="S178" s="148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57"/>
      <c r="L179" s="16" t="n">
        <v>45107</v>
      </c>
      <c r="M179" s="13" t="s">
        <v>101</v>
      </c>
      <c r="N179" s="13" t="s">
        <v>55</v>
      </c>
      <c r="O179" s="13" t="s">
        <v>429</v>
      </c>
      <c r="P179" s="13" t="s">
        <v>72</v>
      </c>
      <c r="Q179" s="59" t="n">
        <v>8028674203</v>
      </c>
      <c r="R179" s="167" t="n">
        <v>250</v>
      </c>
      <c r="S179" s="148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57"/>
      <c r="L180" s="16" t="n">
        <v>45107</v>
      </c>
      <c r="M180" s="16" t="s">
        <v>29</v>
      </c>
      <c r="N180" s="16" t="s">
        <v>85</v>
      </c>
      <c r="O180" s="16" t="s">
        <v>429</v>
      </c>
      <c r="P180" s="16" t="s">
        <v>72</v>
      </c>
      <c r="Q180" s="59" t="n">
        <v>8028674184</v>
      </c>
      <c r="R180" s="167" t="n">
        <v>250</v>
      </c>
      <c r="S180" s="148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57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57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57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57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57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57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57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413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413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59" t="s">
        <v>65</v>
      </c>
      <c r="F199" s="159"/>
      <c r="G199" s="159"/>
      <c r="H199" s="159"/>
      <c r="I199" s="131" t="n">
        <f aca="false">G198-I197</f>
        <v>956.5</v>
      </c>
      <c r="J199" s="160"/>
      <c r="L199" s="9"/>
      <c r="M199" s="9"/>
      <c r="N199" s="9"/>
      <c r="O199" s="9"/>
      <c r="P199" s="159" t="s">
        <v>65</v>
      </c>
      <c r="Q199" s="159"/>
      <c r="R199" s="159"/>
      <c r="S199" s="159"/>
      <c r="T199" s="131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49" t="s">
        <v>120</v>
      </c>
      <c r="D205" s="149"/>
      <c r="E205" s="149"/>
      <c r="N205" s="149" t="s">
        <v>121</v>
      </c>
      <c r="O205" s="149"/>
      <c r="P205" s="149"/>
    </row>
    <row r="206" customFormat="false" ht="15" hidden="false" customHeight="false" outlineLevel="0" collapsed="false">
      <c r="A206" s="5" t="s">
        <v>302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403</v>
      </c>
      <c r="G206" s="5" t="s">
        <v>8</v>
      </c>
      <c r="H206" s="5"/>
      <c r="I206" s="5" t="s">
        <v>405</v>
      </c>
      <c r="J206" s="150" t="s">
        <v>11</v>
      </c>
      <c r="L206" s="5" t="s">
        <v>302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403</v>
      </c>
      <c r="R206" s="5" t="s">
        <v>8</v>
      </c>
      <c r="S206" s="5" t="s">
        <v>438</v>
      </c>
      <c r="T206" s="5" t="s">
        <v>405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406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187" t="n">
        <v>621</v>
      </c>
      <c r="L207" s="8" t="n">
        <v>45140</v>
      </c>
      <c r="M207" s="9" t="s">
        <v>101</v>
      </c>
      <c r="N207" s="9" t="s">
        <v>55</v>
      </c>
      <c r="O207" s="9" t="s">
        <v>429</v>
      </c>
      <c r="P207" s="9" t="s">
        <v>72</v>
      </c>
      <c r="Q207" s="188" t="n">
        <v>8028786775</v>
      </c>
      <c r="R207" s="189" t="n">
        <v>250</v>
      </c>
      <c r="S207" s="155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406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187" t="n">
        <v>621</v>
      </c>
      <c r="L208" s="8" t="n">
        <v>45142</v>
      </c>
      <c r="M208" s="9" t="s">
        <v>57</v>
      </c>
      <c r="N208" s="9" t="s">
        <v>32</v>
      </c>
      <c r="O208" s="9" t="s">
        <v>429</v>
      </c>
      <c r="P208" s="9" t="s">
        <v>72</v>
      </c>
      <c r="Q208" s="13" t="n">
        <v>8028795313</v>
      </c>
      <c r="R208" s="27" t="n">
        <v>250</v>
      </c>
      <c r="S208" s="147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406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187" t="n">
        <v>621</v>
      </c>
      <c r="L209" s="8" t="n">
        <v>45145</v>
      </c>
      <c r="M209" s="9" t="s">
        <v>123</v>
      </c>
      <c r="N209" s="9" t="s">
        <v>439</v>
      </c>
      <c r="O209" s="9" t="s">
        <v>429</v>
      </c>
      <c r="P209" s="9" t="s">
        <v>72</v>
      </c>
      <c r="Q209" s="190" t="n">
        <v>8028799860</v>
      </c>
      <c r="R209" s="27" t="n">
        <v>175</v>
      </c>
      <c r="S209" s="147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406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187" t="n">
        <v>621</v>
      </c>
      <c r="L210" s="8" t="n">
        <v>45145</v>
      </c>
      <c r="M210" s="9" t="s">
        <v>77</v>
      </c>
      <c r="N210" s="9" t="s">
        <v>45</v>
      </c>
      <c r="O210" s="9" t="s">
        <v>429</v>
      </c>
      <c r="P210" s="9" t="s">
        <v>72</v>
      </c>
      <c r="Q210" s="190" t="n">
        <v>8028799801</v>
      </c>
      <c r="R210" s="27" t="n">
        <v>175</v>
      </c>
      <c r="S210" s="147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406</v>
      </c>
      <c r="E211" s="13" t="s">
        <v>440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187" t="n">
        <v>621</v>
      </c>
      <c r="L211" s="16" t="n">
        <v>45146</v>
      </c>
      <c r="M211" s="13" t="s">
        <v>126</v>
      </c>
      <c r="N211" s="13" t="s">
        <v>441</v>
      </c>
      <c r="O211" s="13" t="s">
        <v>429</v>
      </c>
      <c r="P211" s="13" t="s">
        <v>89</v>
      </c>
      <c r="Q211" s="190" t="n">
        <v>8028801595</v>
      </c>
      <c r="R211" s="47" t="n">
        <v>175</v>
      </c>
      <c r="S211" s="147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442</v>
      </c>
      <c r="D212" s="13" t="s">
        <v>406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187" t="n">
        <v>621</v>
      </c>
      <c r="L212" s="16" t="n">
        <v>45146</v>
      </c>
      <c r="M212" s="13" t="s">
        <v>123</v>
      </c>
      <c r="N212" s="13" t="s">
        <v>32</v>
      </c>
      <c r="O212" s="13" t="s">
        <v>429</v>
      </c>
      <c r="P212" s="13" t="s">
        <v>89</v>
      </c>
      <c r="Q212" s="190" t="n">
        <v>8028801593</v>
      </c>
      <c r="R212" s="47" t="n">
        <v>175</v>
      </c>
      <c r="S212" s="147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406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187" t="n">
        <v>621</v>
      </c>
      <c r="L213" s="16" t="n">
        <v>45147</v>
      </c>
      <c r="M213" s="13" t="s">
        <v>77</v>
      </c>
      <c r="N213" s="15" t="s">
        <v>45</v>
      </c>
      <c r="O213" s="13" t="s">
        <v>429</v>
      </c>
      <c r="P213" s="13" t="s">
        <v>72</v>
      </c>
      <c r="Q213" s="190" t="n">
        <v>8028809064</v>
      </c>
      <c r="R213" s="47" t="n">
        <v>250</v>
      </c>
      <c r="S213" s="147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406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187" t="n">
        <v>621</v>
      </c>
      <c r="L214" s="16" t="n">
        <v>45147</v>
      </c>
      <c r="M214" s="13" t="s">
        <v>29</v>
      </c>
      <c r="N214" s="15" t="s">
        <v>43</v>
      </c>
      <c r="O214" s="13" t="s">
        <v>429</v>
      </c>
      <c r="P214" s="13" t="s">
        <v>72</v>
      </c>
      <c r="Q214" s="190" t="n">
        <v>8028809053</v>
      </c>
      <c r="R214" s="47" t="n">
        <v>250</v>
      </c>
      <c r="S214" s="147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406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187" t="n">
        <v>621</v>
      </c>
      <c r="L215" s="16" t="n">
        <v>45147</v>
      </c>
      <c r="M215" s="13" t="s">
        <v>101</v>
      </c>
      <c r="N215" s="15" t="s">
        <v>55</v>
      </c>
      <c r="O215" s="13" t="s">
        <v>429</v>
      </c>
      <c r="P215" s="13" t="s">
        <v>72</v>
      </c>
      <c r="Q215" s="190" t="n">
        <v>8028809062</v>
      </c>
      <c r="R215" s="47" t="n">
        <v>250</v>
      </c>
      <c r="S215" s="147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406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187" t="n">
        <v>621</v>
      </c>
      <c r="L216" s="16" t="n">
        <v>45147</v>
      </c>
      <c r="M216" s="13" t="s">
        <v>126</v>
      </c>
      <c r="N216" s="15" t="s">
        <v>441</v>
      </c>
      <c r="O216" s="13" t="s">
        <v>429</v>
      </c>
      <c r="P216" s="13" t="s">
        <v>72</v>
      </c>
      <c r="Q216" s="190" t="n">
        <v>8028809076</v>
      </c>
      <c r="R216" s="47" t="n">
        <v>175</v>
      </c>
      <c r="S216" s="147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406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187" t="n">
        <v>621</v>
      </c>
      <c r="L217" s="16" t="n">
        <v>45147</v>
      </c>
      <c r="M217" s="13" t="s">
        <v>123</v>
      </c>
      <c r="N217" s="13" t="s">
        <v>439</v>
      </c>
      <c r="O217" s="13" t="s">
        <v>429</v>
      </c>
      <c r="P217" s="13" t="s">
        <v>72</v>
      </c>
      <c r="Q217" s="190" t="n">
        <v>8028809079</v>
      </c>
      <c r="R217" s="47" t="n">
        <v>175</v>
      </c>
      <c r="S217" s="147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406</v>
      </c>
      <c r="E218" s="13" t="s">
        <v>72</v>
      </c>
      <c r="F218" s="191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192" t="n">
        <v>626</v>
      </c>
      <c r="L218" s="16"/>
      <c r="M218" s="13"/>
      <c r="N218" s="13"/>
      <c r="O218" s="13"/>
      <c r="P218" s="13"/>
      <c r="Q218" s="13"/>
      <c r="R218" s="47"/>
      <c r="S218" s="148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406</v>
      </c>
      <c r="E219" s="13" t="s">
        <v>72</v>
      </c>
      <c r="F219" s="191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192" t="n">
        <v>626</v>
      </c>
      <c r="L219" s="16" t="n">
        <v>45149</v>
      </c>
      <c r="M219" s="13" t="s">
        <v>29</v>
      </c>
      <c r="N219" s="13" t="s">
        <v>43</v>
      </c>
      <c r="O219" s="13" t="s">
        <v>429</v>
      </c>
      <c r="P219" s="13" t="s">
        <v>72</v>
      </c>
      <c r="Q219" s="190" t="n">
        <v>8028818610</v>
      </c>
      <c r="R219" s="47" t="n">
        <v>250</v>
      </c>
      <c r="S219" s="147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406</v>
      </c>
      <c r="E220" s="13" t="s">
        <v>72</v>
      </c>
      <c r="F220" s="191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192" t="n">
        <v>626</v>
      </c>
      <c r="L220" s="16" t="n">
        <v>45149</v>
      </c>
      <c r="M220" s="13" t="s">
        <v>101</v>
      </c>
      <c r="N220" s="13" t="s">
        <v>55</v>
      </c>
      <c r="O220" s="13" t="s">
        <v>429</v>
      </c>
      <c r="P220" s="13" t="s">
        <v>72</v>
      </c>
      <c r="Q220" s="190" t="n">
        <v>8028818597</v>
      </c>
      <c r="R220" s="47" t="n">
        <v>250</v>
      </c>
      <c r="S220" s="146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406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192" t="n">
        <v>626</v>
      </c>
      <c r="L221" s="16" t="n">
        <v>45152</v>
      </c>
      <c r="M221" s="13" t="s">
        <v>101</v>
      </c>
      <c r="N221" s="13" t="s">
        <v>55</v>
      </c>
      <c r="O221" s="13" t="s">
        <v>429</v>
      </c>
      <c r="P221" s="13" t="s">
        <v>72</v>
      </c>
      <c r="Q221" s="13" t="n">
        <v>8028823952</v>
      </c>
      <c r="R221" s="47" t="n">
        <v>250</v>
      </c>
      <c r="S221" s="193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442</v>
      </c>
      <c r="D222" s="13" t="s">
        <v>406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192" t="n">
        <v>626</v>
      </c>
      <c r="L222" s="16" t="n">
        <v>45152</v>
      </c>
      <c r="M222" s="13" t="s">
        <v>29</v>
      </c>
      <c r="N222" s="13" t="s">
        <v>43</v>
      </c>
      <c r="O222" s="13" t="s">
        <v>429</v>
      </c>
      <c r="P222" s="13" t="s">
        <v>72</v>
      </c>
      <c r="Q222" s="13" t="n">
        <v>8028823966</v>
      </c>
      <c r="R222" s="47" t="n">
        <v>175</v>
      </c>
      <c r="S222" s="193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406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192" t="n">
        <v>626</v>
      </c>
      <c r="L223" s="16" t="n">
        <v>45152</v>
      </c>
      <c r="M223" s="13" t="s">
        <v>77</v>
      </c>
      <c r="N223" s="13" t="s">
        <v>45</v>
      </c>
      <c r="O223" s="13" t="s">
        <v>429</v>
      </c>
      <c r="P223" s="13" t="s">
        <v>72</v>
      </c>
      <c r="Q223" s="13" t="n">
        <v>8028823984</v>
      </c>
      <c r="R223" s="47" t="n">
        <v>175</v>
      </c>
      <c r="S223" s="146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406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192" t="n">
        <v>626</v>
      </c>
      <c r="L224" s="16" t="n">
        <v>45154</v>
      </c>
      <c r="M224" s="13" t="s">
        <v>443</v>
      </c>
      <c r="N224" s="13" t="s">
        <v>85</v>
      </c>
      <c r="O224" s="13" t="s">
        <v>429</v>
      </c>
      <c r="P224" s="13" t="s">
        <v>72</v>
      </c>
      <c r="Q224" s="13" t="n">
        <v>8028832205</v>
      </c>
      <c r="R224" s="47" t="n">
        <v>250</v>
      </c>
      <c r="S224" s="193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406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192" t="n">
        <v>626</v>
      </c>
      <c r="L225" s="16" t="n">
        <v>45154</v>
      </c>
      <c r="M225" s="13" t="s">
        <v>77</v>
      </c>
      <c r="N225" s="13" t="s">
        <v>45</v>
      </c>
      <c r="O225" s="13" t="s">
        <v>429</v>
      </c>
      <c r="P225" s="13" t="s">
        <v>72</v>
      </c>
      <c r="Q225" s="13" t="n">
        <v>8028832214</v>
      </c>
      <c r="R225" s="47" t="n">
        <v>250</v>
      </c>
      <c r="S225" s="193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427</v>
      </c>
      <c r="D226" s="13" t="s">
        <v>406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192" t="n">
        <v>626</v>
      </c>
      <c r="L226" s="16" t="n">
        <v>45156</v>
      </c>
      <c r="M226" s="13" t="s">
        <v>241</v>
      </c>
      <c r="N226" s="13" t="s">
        <v>14</v>
      </c>
      <c r="O226" s="13" t="s">
        <v>429</v>
      </c>
      <c r="P226" s="13" t="s">
        <v>72</v>
      </c>
      <c r="Q226" s="13" t="n">
        <v>8028842651</v>
      </c>
      <c r="R226" s="47" t="n">
        <v>250</v>
      </c>
      <c r="S226" s="146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406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192" t="n">
        <v>626</v>
      </c>
      <c r="L227" s="16" t="n">
        <v>45156</v>
      </c>
      <c r="M227" s="16" t="s">
        <v>284</v>
      </c>
      <c r="N227" s="16" t="s">
        <v>55</v>
      </c>
      <c r="O227" s="16" t="s">
        <v>429</v>
      </c>
      <c r="P227" s="16" t="s">
        <v>72</v>
      </c>
      <c r="Q227" s="190" t="n">
        <v>8028842652</v>
      </c>
      <c r="R227" s="47" t="n">
        <v>250</v>
      </c>
      <c r="S227" s="146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406</v>
      </c>
      <c r="E228" s="13" t="s">
        <v>200</v>
      </c>
      <c r="F228" s="194" t="n">
        <v>8028701242</v>
      </c>
      <c r="G228" s="47" t="n">
        <v>220</v>
      </c>
      <c r="H228" s="47" t="s">
        <v>444</v>
      </c>
      <c r="I228" s="47" t="n">
        <v>190</v>
      </c>
      <c r="J228" s="192" t="n">
        <v>626</v>
      </c>
      <c r="L228" s="16" t="n">
        <v>45156</v>
      </c>
      <c r="M228" s="13" t="s">
        <v>29</v>
      </c>
      <c r="N228" s="13" t="s">
        <v>43</v>
      </c>
      <c r="O228" s="13" t="s">
        <v>429</v>
      </c>
      <c r="P228" s="13" t="s">
        <v>72</v>
      </c>
      <c r="Q228" s="190" t="n">
        <v>8028842646</v>
      </c>
      <c r="R228" s="47" t="n">
        <v>250</v>
      </c>
      <c r="S228" s="146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406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192" t="n">
        <v>626</v>
      </c>
      <c r="L229" s="16" t="n">
        <v>45156</v>
      </c>
      <c r="M229" s="13" t="s">
        <v>57</v>
      </c>
      <c r="N229" s="13" t="s">
        <v>32</v>
      </c>
      <c r="O229" s="13" t="s">
        <v>429</v>
      </c>
      <c r="P229" s="13" t="s">
        <v>72</v>
      </c>
      <c r="Q229" s="190" t="n">
        <v>8028842655</v>
      </c>
      <c r="R229" s="47" t="n">
        <v>235</v>
      </c>
      <c r="S229" s="146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406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192" t="n">
        <v>626</v>
      </c>
      <c r="L230" s="16" t="n">
        <v>45156</v>
      </c>
      <c r="M230" s="13" t="s">
        <v>126</v>
      </c>
      <c r="N230" s="13" t="s">
        <v>441</v>
      </c>
      <c r="O230" s="13" t="s">
        <v>429</v>
      </c>
      <c r="P230" s="13" t="s">
        <v>72</v>
      </c>
      <c r="Q230" s="190" t="n">
        <v>8028842659</v>
      </c>
      <c r="R230" s="47" t="n">
        <v>175</v>
      </c>
      <c r="S230" s="146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406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192" t="n">
        <v>626</v>
      </c>
      <c r="L231" s="16" t="n">
        <v>45159</v>
      </c>
      <c r="M231" s="13" t="s">
        <v>241</v>
      </c>
      <c r="N231" s="13" t="s">
        <v>14</v>
      </c>
      <c r="O231" s="13" t="s">
        <v>429</v>
      </c>
      <c r="P231" s="13" t="s">
        <v>72</v>
      </c>
      <c r="Q231" s="13" t="n">
        <v>8028848040</v>
      </c>
      <c r="R231" s="47" t="n">
        <v>250</v>
      </c>
      <c r="S231" s="146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406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192" t="n">
        <v>626</v>
      </c>
      <c r="L232" s="16" t="n">
        <v>45159</v>
      </c>
      <c r="M232" s="13" t="s">
        <v>29</v>
      </c>
      <c r="N232" s="13" t="s">
        <v>43</v>
      </c>
      <c r="O232" s="13" t="s">
        <v>429</v>
      </c>
      <c r="P232" s="13" t="s">
        <v>72</v>
      </c>
      <c r="Q232" s="13" t="n">
        <v>8028848052</v>
      </c>
      <c r="R232" s="47" t="n">
        <v>250</v>
      </c>
      <c r="S232" s="146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406</v>
      </c>
      <c r="E233" s="13" t="s">
        <v>72</v>
      </c>
      <c r="F233" s="195" t="n">
        <v>8028724670</v>
      </c>
      <c r="G233" s="196" t="n">
        <v>250</v>
      </c>
      <c r="H233" s="47"/>
      <c r="I233" s="47" t="n">
        <v>200</v>
      </c>
      <c r="J233" s="168" t="n">
        <v>633</v>
      </c>
      <c r="L233" s="16" t="n">
        <v>45067</v>
      </c>
      <c r="M233" s="13" t="s">
        <v>77</v>
      </c>
      <c r="N233" s="13" t="s">
        <v>45</v>
      </c>
      <c r="O233" s="13" t="s">
        <v>429</v>
      </c>
      <c r="P233" s="13" t="s">
        <v>72</v>
      </c>
      <c r="Q233" s="190" t="n">
        <v>8028848060</v>
      </c>
      <c r="R233" s="47" t="n">
        <v>250</v>
      </c>
      <c r="S233" s="146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406</v>
      </c>
      <c r="E234" s="13" t="s">
        <v>72</v>
      </c>
      <c r="F234" s="195" t="n">
        <v>8028724679</v>
      </c>
      <c r="G234" s="196" t="n">
        <v>250</v>
      </c>
      <c r="H234" s="47"/>
      <c r="I234" s="47" t="n">
        <v>200</v>
      </c>
      <c r="J234" s="168" t="n">
        <v>633</v>
      </c>
      <c r="L234" s="16" t="n">
        <v>45159</v>
      </c>
      <c r="M234" s="13" t="s">
        <v>57</v>
      </c>
      <c r="N234" s="13" t="s">
        <v>34</v>
      </c>
      <c r="O234" s="13" t="s">
        <v>429</v>
      </c>
      <c r="P234" s="13" t="s">
        <v>72</v>
      </c>
      <c r="Q234" s="190" t="n">
        <v>8028844843</v>
      </c>
      <c r="R234" s="47" t="n">
        <v>175</v>
      </c>
      <c r="S234" s="146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406</v>
      </c>
      <c r="E235" s="13" t="s">
        <v>20</v>
      </c>
      <c r="F235" s="195" t="n">
        <v>8028726814</v>
      </c>
      <c r="G235" s="196" t="n">
        <v>175</v>
      </c>
      <c r="H235" s="47"/>
      <c r="I235" s="47" t="n">
        <v>150</v>
      </c>
      <c r="J235" s="168" t="n">
        <v>633</v>
      </c>
      <c r="L235" s="16" t="n">
        <v>45159</v>
      </c>
      <c r="M235" s="13" t="s">
        <v>123</v>
      </c>
      <c r="N235" s="13" t="s">
        <v>32</v>
      </c>
      <c r="O235" s="13" t="s">
        <v>429</v>
      </c>
      <c r="P235" s="13" t="s">
        <v>72</v>
      </c>
      <c r="Q235" s="190" t="n">
        <v>8028848043</v>
      </c>
      <c r="R235" s="47" t="n">
        <v>175</v>
      </c>
      <c r="S235" s="146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406</v>
      </c>
      <c r="E236" s="13" t="s">
        <v>20</v>
      </c>
      <c r="F236" s="195" t="n">
        <v>8028726835</v>
      </c>
      <c r="G236" s="196" t="n">
        <v>175</v>
      </c>
      <c r="H236" s="47"/>
      <c r="I236" s="47" t="n">
        <v>150</v>
      </c>
      <c r="J236" s="168" t="n">
        <v>633</v>
      </c>
      <c r="L236" s="16" t="n">
        <v>45159</v>
      </c>
      <c r="M236" s="13" t="s">
        <v>126</v>
      </c>
      <c r="N236" s="13" t="s">
        <v>441</v>
      </c>
      <c r="O236" s="13" t="s">
        <v>429</v>
      </c>
      <c r="P236" s="13" t="s">
        <v>72</v>
      </c>
      <c r="Q236" s="190" t="n">
        <v>8028848067</v>
      </c>
      <c r="R236" s="47" t="n">
        <v>175</v>
      </c>
      <c r="S236" s="146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406</v>
      </c>
      <c r="E237" s="13" t="s">
        <v>72</v>
      </c>
      <c r="F237" s="195" t="n">
        <v>8028734593</v>
      </c>
      <c r="G237" s="196" t="n">
        <v>250</v>
      </c>
      <c r="H237" s="47"/>
      <c r="I237" s="47" t="n">
        <v>200</v>
      </c>
      <c r="J237" s="168" t="n">
        <v>633</v>
      </c>
      <c r="L237" s="16" t="n">
        <v>45160</v>
      </c>
      <c r="M237" s="13" t="s">
        <v>77</v>
      </c>
      <c r="N237" s="13" t="s">
        <v>45</v>
      </c>
      <c r="O237" s="13" t="s">
        <v>429</v>
      </c>
      <c r="P237" s="13" t="s">
        <v>140</v>
      </c>
      <c r="Q237" s="13" t="n">
        <v>8028850529</v>
      </c>
      <c r="R237" s="47" t="n">
        <v>646.4</v>
      </c>
      <c r="S237" s="197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406</v>
      </c>
      <c r="E238" s="13" t="s">
        <v>72</v>
      </c>
      <c r="F238" s="195" t="n">
        <v>8028734579</v>
      </c>
      <c r="G238" s="196" t="n">
        <v>250</v>
      </c>
      <c r="H238" s="47"/>
      <c r="I238" s="47" t="n">
        <v>200</v>
      </c>
      <c r="J238" s="168" t="n">
        <v>633</v>
      </c>
      <c r="L238" s="16" t="n">
        <v>45160</v>
      </c>
      <c r="M238" s="13" t="s">
        <v>57</v>
      </c>
      <c r="N238" s="13" t="s">
        <v>34</v>
      </c>
      <c r="O238" s="13" t="s">
        <v>429</v>
      </c>
      <c r="P238" s="13" t="s">
        <v>20</v>
      </c>
      <c r="Q238" s="13" t="n">
        <v>8028850528</v>
      </c>
      <c r="R238" s="47" t="n">
        <v>211.87</v>
      </c>
      <c r="S238" s="197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406</v>
      </c>
      <c r="E239" s="13" t="s">
        <v>72</v>
      </c>
      <c r="F239" s="195" t="n">
        <v>8028734577</v>
      </c>
      <c r="G239" s="196" t="n">
        <v>250</v>
      </c>
      <c r="H239" s="47"/>
      <c r="I239" s="47" t="n">
        <v>200</v>
      </c>
      <c r="J239" s="168" t="n">
        <v>633</v>
      </c>
      <c r="L239" s="16" t="n">
        <v>45160</v>
      </c>
      <c r="M239" s="13" t="s">
        <v>29</v>
      </c>
      <c r="N239" s="13" t="s">
        <v>43</v>
      </c>
      <c r="O239" s="13" t="s">
        <v>429</v>
      </c>
      <c r="P239" s="13" t="s">
        <v>89</v>
      </c>
      <c r="Q239" s="13" t="n">
        <v>8028850526</v>
      </c>
      <c r="R239" s="47" t="n">
        <v>175</v>
      </c>
      <c r="S239" s="197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406</v>
      </c>
      <c r="E240" s="13" t="s">
        <v>72</v>
      </c>
      <c r="F240" s="195" t="n">
        <v>8028734603</v>
      </c>
      <c r="G240" s="196" t="n">
        <v>175</v>
      </c>
      <c r="H240" s="47"/>
      <c r="I240" s="47" t="n">
        <v>150</v>
      </c>
      <c r="J240" s="168" t="n">
        <v>633</v>
      </c>
      <c r="L240" s="16" t="n">
        <v>45160</v>
      </c>
      <c r="M240" s="13" t="s">
        <v>126</v>
      </c>
      <c r="N240" s="13" t="s">
        <v>27</v>
      </c>
      <c r="O240" s="13" t="s">
        <v>429</v>
      </c>
      <c r="P240" s="13" t="s">
        <v>20</v>
      </c>
      <c r="Q240" s="13" t="n">
        <v>8028850525</v>
      </c>
      <c r="R240" s="47" t="n">
        <v>175</v>
      </c>
      <c r="S240" s="197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406</v>
      </c>
      <c r="E241" s="13" t="s">
        <v>72</v>
      </c>
      <c r="F241" s="195" t="n">
        <v>8028743940</v>
      </c>
      <c r="G241" s="196" t="n">
        <v>250</v>
      </c>
      <c r="H241" s="47"/>
      <c r="I241" s="47" t="n">
        <v>200</v>
      </c>
      <c r="J241" s="198" t="n">
        <v>643</v>
      </c>
      <c r="L241" s="16" t="n">
        <v>45161</v>
      </c>
      <c r="M241" s="13" t="s">
        <v>57</v>
      </c>
      <c r="N241" s="13" t="s">
        <v>32</v>
      </c>
      <c r="O241" s="13" t="s">
        <v>429</v>
      </c>
      <c r="P241" s="13" t="s">
        <v>445</v>
      </c>
      <c r="Q241" s="13" t="n">
        <v>8028855614</v>
      </c>
      <c r="R241" s="199" t="n">
        <v>754.21</v>
      </c>
      <c r="S241" s="197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406</v>
      </c>
      <c r="E242" s="13" t="s">
        <v>72</v>
      </c>
      <c r="F242" s="195" t="n">
        <v>8028743928</v>
      </c>
      <c r="G242" s="196" t="n">
        <v>250</v>
      </c>
      <c r="H242" s="47"/>
      <c r="I242" s="47" t="n">
        <v>200</v>
      </c>
      <c r="J242" s="198" t="n">
        <v>643</v>
      </c>
      <c r="L242" s="16" t="n">
        <v>45161</v>
      </c>
      <c r="M242" s="13" t="s">
        <v>143</v>
      </c>
      <c r="N242" s="13" t="s">
        <v>37</v>
      </c>
      <c r="O242" s="13" t="s">
        <v>429</v>
      </c>
      <c r="P242" s="13" t="s">
        <v>445</v>
      </c>
      <c r="Q242" s="13" t="n">
        <v>8028855621</v>
      </c>
      <c r="R242" s="47" t="n">
        <v>704.65</v>
      </c>
      <c r="S242" s="197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406</v>
      </c>
      <c r="E243" s="13" t="s">
        <v>72</v>
      </c>
      <c r="F243" s="195" t="n">
        <v>8028743950</v>
      </c>
      <c r="G243" s="196" t="n">
        <v>175</v>
      </c>
      <c r="H243" s="47"/>
      <c r="I243" s="47" t="n">
        <v>150</v>
      </c>
      <c r="J243" s="198" t="n">
        <v>643</v>
      </c>
      <c r="L243" s="16" t="n">
        <v>45161</v>
      </c>
      <c r="M243" s="13" t="s">
        <v>284</v>
      </c>
      <c r="N243" s="13" t="s">
        <v>55</v>
      </c>
      <c r="O243" s="13" t="s">
        <v>429</v>
      </c>
      <c r="P243" s="13" t="s">
        <v>72</v>
      </c>
      <c r="Q243" s="13" t="n">
        <v>8028857888</v>
      </c>
      <c r="R243" s="47" t="n">
        <v>250</v>
      </c>
      <c r="S243" s="197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406</v>
      </c>
      <c r="E244" s="13" t="s">
        <v>72</v>
      </c>
      <c r="F244" s="195" t="n">
        <v>8028750496</v>
      </c>
      <c r="G244" s="196" t="n">
        <v>250</v>
      </c>
      <c r="H244" s="47"/>
      <c r="I244" s="47" t="n">
        <v>200</v>
      </c>
      <c r="J244" s="198" t="n">
        <v>643</v>
      </c>
      <c r="L244" s="16" t="n">
        <v>45161</v>
      </c>
      <c r="M244" s="13" t="s">
        <v>29</v>
      </c>
      <c r="N244" s="13" t="s">
        <v>43</v>
      </c>
      <c r="O244" s="13" t="s">
        <v>429</v>
      </c>
      <c r="P244" s="13" t="s">
        <v>72</v>
      </c>
      <c r="Q244" s="13" t="n">
        <v>8028857918</v>
      </c>
      <c r="R244" s="47" t="n">
        <v>250</v>
      </c>
      <c r="S244" s="197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406</v>
      </c>
      <c r="E245" s="13" t="s">
        <v>72</v>
      </c>
      <c r="F245" s="195" t="n">
        <v>8028750901</v>
      </c>
      <c r="G245" s="196" t="n">
        <v>250</v>
      </c>
      <c r="H245" s="47"/>
      <c r="I245" s="47" t="n">
        <v>200</v>
      </c>
      <c r="J245" s="198" t="n">
        <v>643</v>
      </c>
      <c r="L245" s="16" t="n">
        <v>45161</v>
      </c>
      <c r="M245" s="13" t="s">
        <v>77</v>
      </c>
      <c r="N245" s="13" t="s">
        <v>45</v>
      </c>
      <c r="O245" s="13" t="s">
        <v>429</v>
      </c>
      <c r="P245" s="13" t="s">
        <v>72</v>
      </c>
      <c r="Q245" s="13" t="n">
        <v>8028857924</v>
      </c>
      <c r="R245" s="47" t="n">
        <v>250</v>
      </c>
      <c r="S245" s="197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406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198" t="n">
        <v>643</v>
      </c>
      <c r="L246" s="16" t="n">
        <v>45161</v>
      </c>
      <c r="M246" s="16" t="s">
        <v>241</v>
      </c>
      <c r="N246" s="16" t="s">
        <v>14</v>
      </c>
      <c r="O246" s="16" t="s">
        <v>429</v>
      </c>
      <c r="P246" s="16" t="s">
        <v>72</v>
      </c>
      <c r="Q246" s="13" t="n">
        <v>8028857913</v>
      </c>
      <c r="R246" s="47" t="n">
        <v>250</v>
      </c>
      <c r="S246" s="197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406</v>
      </c>
      <c r="E247" s="13" t="s">
        <v>38</v>
      </c>
      <c r="F247" s="188" t="n">
        <v>8028746912</v>
      </c>
      <c r="G247" s="189" t="n">
        <v>250</v>
      </c>
      <c r="H247" s="47"/>
      <c r="I247" s="47" t="n">
        <v>220</v>
      </c>
      <c r="J247" s="200" t="n">
        <v>650</v>
      </c>
      <c r="L247" s="16" t="n">
        <v>45161</v>
      </c>
      <c r="M247" s="13" t="s">
        <v>123</v>
      </c>
      <c r="N247" s="13" t="s">
        <v>439</v>
      </c>
      <c r="O247" s="13" t="s">
        <v>429</v>
      </c>
      <c r="P247" s="13" t="s">
        <v>72</v>
      </c>
      <c r="Q247" s="13" t="n">
        <v>8028857951</v>
      </c>
      <c r="R247" s="47" t="n">
        <v>175</v>
      </c>
      <c r="S247" s="197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406</v>
      </c>
      <c r="E248" s="16" t="s">
        <v>38</v>
      </c>
      <c r="F248" s="188" t="n">
        <v>8028746894</v>
      </c>
      <c r="G248" s="189" t="n">
        <v>250</v>
      </c>
      <c r="H248" s="47"/>
      <c r="I248" s="47" t="n">
        <v>220</v>
      </c>
      <c r="J248" s="200" t="n">
        <v>650</v>
      </c>
      <c r="L248" s="16" t="n">
        <v>45163</v>
      </c>
      <c r="M248" s="16" t="s">
        <v>241</v>
      </c>
      <c r="N248" s="16" t="s">
        <v>14</v>
      </c>
      <c r="O248" s="16" t="s">
        <v>429</v>
      </c>
      <c r="P248" s="16" t="s">
        <v>72</v>
      </c>
      <c r="Q248" s="13" t="n">
        <v>8028867808</v>
      </c>
      <c r="R248" s="47" t="n">
        <v>250</v>
      </c>
      <c r="S248" s="197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406</v>
      </c>
      <c r="E249" s="13" t="s">
        <v>38</v>
      </c>
      <c r="F249" s="188" t="n">
        <v>8028746890</v>
      </c>
      <c r="G249" s="189" t="n">
        <v>250</v>
      </c>
      <c r="H249" s="47"/>
      <c r="I249" s="47" t="n">
        <v>220</v>
      </c>
      <c r="J249" s="200" t="n">
        <v>650</v>
      </c>
      <c r="L249" s="16" t="n">
        <v>45163</v>
      </c>
      <c r="M249" s="13" t="s">
        <v>29</v>
      </c>
      <c r="N249" s="13" t="s">
        <v>43</v>
      </c>
      <c r="O249" s="13" t="s">
        <v>429</v>
      </c>
      <c r="P249" s="13" t="s">
        <v>72</v>
      </c>
      <c r="Q249" s="13" t="n">
        <v>8028867857</v>
      </c>
      <c r="R249" s="47" t="n">
        <v>250</v>
      </c>
      <c r="S249" s="197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406</v>
      </c>
      <c r="E250" s="13" t="s">
        <v>38</v>
      </c>
      <c r="F250" s="201" t="n">
        <v>8028746898</v>
      </c>
      <c r="G250" s="202" t="n">
        <v>250</v>
      </c>
      <c r="H250" s="47"/>
      <c r="I250" s="47" t="n">
        <v>220</v>
      </c>
      <c r="J250" s="200" t="n">
        <v>650</v>
      </c>
      <c r="L250" s="16" t="n">
        <v>45163</v>
      </c>
      <c r="M250" s="13" t="s">
        <v>322</v>
      </c>
      <c r="N250" s="13" t="s">
        <v>55</v>
      </c>
      <c r="O250" s="13" t="s">
        <v>429</v>
      </c>
      <c r="P250" s="13" t="s">
        <v>72</v>
      </c>
      <c r="Q250" s="13" t="n">
        <v>8028867818</v>
      </c>
      <c r="R250" s="47" t="n">
        <v>250</v>
      </c>
      <c r="S250" s="197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427</v>
      </c>
      <c r="D251" s="13" t="s">
        <v>406</v>
      </c>
      <c r="E251" s="13" t="s">
        <v>20</v>
      </c>
      <c r="F251" s="188" t="n">
        <v>8028751507</v>
      </c>
      <c r="G251" s="189" t="n">
        <v>175</v>
      </c>
      <c r="H251" s="47"/>
      <c r="I251" s="47" t="n">
        <v>150</v>
      </c>
      <c r="J251" s="200" t="n">
        <v>650</v>
      </c>
      <c r="L251" s="16" t="n">
        <v>45163</v>
      </c>
      <c r="M251" s="13" t="s">
        <v>126</v>
      </c>
      <c r="N251" s="13" t="s">
        <v>27</v>
      </c>
      <c r="O251" s="13" t="s">
        <v>429</v>
      </c>
      <c r="P251" s="13" t="s">
        <v>446</v>
      </c>
      <c r="Q251" s="13" t="n">
        <v>8028868284</v>
      </c>
      <c r="R251" s="47" t="n">
        <v>475.85</v>
      </c>
      <c r="S251" s="197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406</v>
      </c>
      <c r="E252" s="13" t="s">
        <v>20</v>
      </c>
      <c r="F252" s="188" t="n">
        <v>8028751512</v>
      </c>
      <c r="G252" s="189" t="n">
        <v>175</v>
      </c>
      <c r="H252" s="47"/>
      <c r="I252" s="47" t="n">
        <v>150</v>
      </c>
      <c r="J252" s="200" t="n">
        <v>650</v>
      </c>
      <c r="L252" s="16" t="n">
        <v>45163</v>
      </c>
      <c r="M252" s="13" t="s">
        <v>77</v>
      </c>
      <c r="N252" s="13" t="s">
        <v>45</v>
      </c>
      <c r="O252" s="13" t="s">
        <v>429</v>
      </c>
      <c r="P252" s="13" t="s">
        <v>446</v>
      </c>
      <c r="Q252" s="13" t="n">
        <v>8028868318</v>
      </c>
      <c r="R252" s="47" t="n">
        <v>464.98</v>
      </c>
      <c r="S252" s="197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406</v>
      </c>
      <c r="E253" s="13" t="s">
        <v>445</v>
      </c>
      <c r="F253" s="188" t="n">
        <v>8028757052</v>
      </c>
      <c r="G253" s="189" t="n">
        <v>639.62</v>
      </c>
      <c r="H253" s="47"/>
      <c r="I253" s="47" t="n">
        <v>625</v>
      </c>
      <c r="J253" s="200" t="n">
        <v>650</v>
      </c>
      <c r="L253" s="16" t="n">
        <v>45163</v>
      </c>
      <c r="M253" s="13" t="s">
        <v>57</v>
      </c>
      <c r="N253" s="13" t="s">
        <v>32</v>
      </c>
      <c r="O253" s="13" t="s">
        <v>429</v>
      </c>
      <c r="P253" s="13" t="s">
        <v>304</v>
      </c>
      <c r="Q253" s="13" t="n">
        <v>8028868348</v>
      </c>
      <c r="R253" s="47" t="n">
        <v>417.07</v>
      </c>
      <c r="S253" s="197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406</v>
      </c>
      <c r="E254" s="13" t="s">
        <v>447</v>
      </c>
      <c r="F254" s="203" t="n">
        <v>8028756458</v>
      </c>
      <c r="G254" s="204" t="n">
        <v>642.41</v>
      </c>
      <c r="H254" s="47"/>
      <c r="I254" s="47" t="n">
        <v>625</v>
      </c>
      <c r="J254" s="200" t="n">
        <v>650</v>
      </c>
      <c r="L254" s="16" t="n">
        <v>45166</v>
      </c>
      <c r="M254" s="13" t="s">
        <v>241</v>
      </c>
      <c r="N254" s="13" t="s">
        <v>14</v>
      </c>
      <c r="O254" s="13" t="s">
        <v>429</v>
      </c>
      <c r="P254" s="13" t="s">
        <v>72</v>
      </c>
      <c r="Q254" s="13" t="n">
        <v>8028874395</v>
      </c>
      <c r="R254" s="47" t="n">
        <v>250</v>
      </c>
      <c r="S254" s="197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427</v>
      </c>
      <c r="D255" s="13" t="s">
        <v>406</v>
      </c>
      <c r="E255" s="13" t="s">
        <v>445</v>
      </c>
      <c r="F255" s="205" t="n">
        <v>8028758461</v>
      </c>
      <c r="G255" s="189" t="n">
        <v>639.62</v>
      </c>
      <c r="H255" s="47"/>
      <c r="I255" s="47" t="n">
        <v>625</v>
      </c>
      <c r="J255" s="200" t="n">
        <v>650</v>
      </c>
      <c r="L255" s="16" t="n">
        <v>45166</v>
      </c>
      <c r="M255" s="13" t="s">
        <v>284</v>
      </c>
      <c r="N255" s="13" t="s">
        <v>55</v>
      </c>
      <c r="O255" s="13" t="s">
        <v>429</v>
      </c>
      <c r="P255" s="13" t="s">
        <v>72</v>
      </c>
      <c r="Q255" s="13" t="n">
        <v>8028874327</v>
      </c>
      <c r="R255" s="47" t="n">
        <v>250</v>
      </c>
      <c r="S255" s="197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406</v>
      </c>
      <c r="E256" s="9" t="s">
        <v>72</v>
      </c>
      <c r="F256" s="188" t="n">
        <v>8028760678</v>
      </c>
      <c r="G256" s="189" t="n">
        <v>250</v>
      </c>
      <c r="H256" s="27"/>
      <c r="I256" s="27" t="n">
        <v>200</v>
      </c>
      <c r="J256" s="200" t="n">
        <v>650</v>
      </c>
      <c r="L256" s="16" t="n">
        <v>45166</v>
      </c>
      <c r="M256" s="13" t="s">
        <v>77</v>
      </c>
      <c r="N256" s="13" t="s">
        <v>45</v>
      </c>
      <c r="O256" s="13" t="s">
        <v>429</v>
      </c>
      <c r="P256" s="13" t="s">
        <v>72</v>
      </c>
      <c r="Q256" s="13" t="n">
        <v>8028874378</v>
      </c>
      <c r="R256" s="47" t="n">
        <v>250</v>
      </c>
      <c r="S256" s="197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406</v>
      </c>
      <c r="E257" s="9" t="s">
        <v>72</v>
      </c>
      <c r="F257" s="188" t="n">
        <v>8028756044</v>
      </c>
      <c r="G257" s="189" t="n">
        <v>175</v>
      </c>
      <c r="H257" s="27"/>
      <c r="I257" s="27" t="n">
        <v>150</v>
      </c>
      <c r="J257" s="200" t="n">
        <v>650</v>
      </c>
      <c r="L257" s="16" t="n">
        <v>45166</v>
      </c>
      <c r="M257" s="13" t="s">
        <v>29</v>
      </c>
      <c r="N257" s="13" t="s">
        <v>43</v>
      </c>
      <c r="O257" s="13" t="s">
        <v>429</v>
      </c>
      <c r="P257" s="13" t="s">
        <v>72</v>
      </c>
      <c r="Q257" s="13" t="n">
        <v>8028874343</v>
      </c>
      <c r="R257" s="47" t="n">
        <v>250</v>
      </c>
      <c r="S257" s="197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406</v>
      </c>
      <c r="E258" s="9" t="s">
        <v>448</v>
      </c>
      <c r="F258" s="206" t="n">
        <v>8028763142</v>
      </c>
      <c r="G258" s="204" t="n">
        <v>346.54</v>
      </c>
      <c r="H258" s="27"/>
      <c r="I258" s="27" t="n">
        <v>300</v>
      </c>
      <c r="J258" s="200" t="n">
        <v>650</v>
      </c>
      <c r="L258" s="16" t="n">
        <v>45167</v>
      </c>
      <c r="M258" s="13" t="s">
        <v>284</v>
      </c>
      <c r="N258" s="13" t="s">
        <v>55</v>
      </c>
      <c r="O258" s="13" t="s">
        <v>429</v>
      </c>
      <c r="P258" s="13" t="s">
        <v>449</v>
      </c>
      <c r="Q258" s="13" t="n">
        <v>8028865509</v>
      </c>
      <c r="R258" s="47" t="n">
        <v>299.34</v>
      </c>
      <c r="S258" s="197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406</v>
      </c>
      <c r="E259" s="9" t="s">
        <v>445</v>
      </c>
      <c r="F259" s="205" t="n">
        <v>8028758611</v>
      </c>
      <c r="G259" s="189" t="n">
        <v>634.72</v>
      </c>
      <c r="H259" s="27"/>
      <c r="I259" s="27" t="n">
        <v>620</v>
      </c>
      <c r="J259" s="200" t="n">
        <v>650</v>
      </c>
      <c r="L259" s="16" t="n">
        <v>45167</v>
      </c>
      <c r="M259" s="13" t="s">
        <v>123</v>
      </c>
      <c r="N259" s="13" t="s">
        <v>85</v>
      </c>
      <c r="O259" s="13" t="s">
        <v>429</v>
      </c>
      <c r="P259" s="13" t="s">
        <v>450</v>
      </c>
      <c r="Q259" s="13" t="n">
        <v>8028876661</v>
      </c>
      <c r="R259" s="47" t="n">
        <v>175</v>
      </c>
      <c r="S259" s="197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406</v>
      </c>
      <c r="E260" s="9" t="s">
        <v>445</v>
      </c>
      <c r="F260" s="205" t="n">
        <v>8028758613</v>
      </c>
      <c r="G260" s="189" t="n">
        <v>634.72</v>
      </c>
      <c r="H260" s="27"/>
      <c r="I260" s="27" t="n">
        <v>620</v>
      </c>
      <c r="J260" s="200" t="n">
        <v>650</v>
      </c>
      <c r="L260" s="16" t="n">
        <v>45168</v>
      </c>
      <c r="M260" s="13" t="s">
        <v>77</v>
      </c>
      <c r="N260" s="13" t="s">
        <v>45</v>
      </c>
      <c r="O260" s="13" t="s">
        <v>429</v>
      </c>
      <c r="P260" s="13" t="s">
        <v>72</v>
      </c>
      <c r="Q260" s="13" t="n">
        <v>8028884464</v>
      </c>
      <c r="R260" s="47" t="n">
        <v>250</v>
      </c>
      <c r="S260" s="197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406</v>
      </c>
      <c r="E261" s="9" t="s">
        <v>336</v>
      </c>
      <c r="F261" s="205" t="n">
        <v>8028753546</v>
      </c>
      <c r="G261" s="189" t="n">
        <v>471.59</v>
      </c>
      <c r="H261" s="27"/>
      <c r="I261" s="27" t="n">
        <v>450</v>
      </c>
      <c r="J261" s="200" t="n">
        <v>650</v>
      </c>
      <c r="L261" s="16" t="n">
        <v>45168</v>
      </c>
      <c r="M261" s="13" t="s">
        <v>284</v>
      </c>
      <c r="N261" s="13" t="s">
        <v>55</v>
      </c>
      <c r="O261" s="13" t="s">
        <v>429</v>
      </c>
      <c r="P261" s="13" t="s">
        <v>72</v>
      </c>
      <c r="Q261" s="13" t="n">
        <v>8028884463</v>
      </c>
      <c r="R261" s="47" t="n">
        <v>250</v>
      </c>
      <c r="S261" s="197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427</v>
      </c>
      <c r="D262" s="9" t="s">
        <v>406</v>
      </c>
      <c r="E262" s="9" t="s">
        <v>336</v>
      </c>
      <c r="F262" s="205" t="n">
        <v>8028753553</v>
      </c>
      <c r="G262" s="189" t="n">
        <v>439.58</v>
      </c>
      <c r="H262" s="27"/>
      <c r="I262" s="27" t="n">
        <v>420</v>
      </c>
      <c r="J262" s="200" t="n">
        <v>650</v>
      </c>
      <c r="L262" s="16" t="n">
        <v>45168</v>
      </c>
      <c r="M262" s="13" t="s">
        <v>29</v>
      </c>
      <c r="N262" s="13" t="s">
        <v>43</v>
      </c>
      <c r="O262" s="13" t="s">
        <v>429</v>
      </c>
      <c r="P262" s="13" t="s">
        <v>72</v>
      </c>
      <c r="Q262" s="13" t="n">
        <v>8028884471</v>
      </c>
      <c r="R262" s="47" t="n">
        <v>250</v>
      </c>
      <c r="S262" s="197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406</v>
      </c>
      <c r="E263" s="9" t="s">
        <v>445</v>
      </c>
      <c r="F263" s="207" t="n">
        <v>27996021</v>
      </c>
      <c r="G263" s="189" t="n">
        <v>640.13</v>
      </c>
      <c r="H263" s="27"/>
      <c r="I263" s="27" t="n">
        <v>630</v>
      </c>
      <c r="J263" s="200" t="n">
        <v>650</v>
      </c>
      <c r="L263" s="16" t="n">
        <v>45168</v>
      </c>
      <c r="M263" s="13" t="s">
        <v>123</v>
      </c>
      <c r="N263" s="13" t="s">
        <v>85</v>
      </c>
      <c r="O263" s="13" t="s">
        <v>429</v>
      </c>
      <c r="P263" s="13" t="s">
        <v>72</v>
      </c>
      <c r="Q263" s="13" t="n">
        <v>8028884853</v>
      </c>
      <c r="R263" s="47" t="n">
        <v>175</v>
      </c>
      <c r="S263" s="197" t="n">
        <v>679</v>
      </c>
      <c r="T263" s="47" t="n">
        <v>150</v>
      </c>
    </row>
    <row r="264" s="162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406</v>
      </c>
      <c r="E264" s="15" t="s">
        <v>451</v>
      </c>
      <c r="F264" s="15" t="n">
        <v>8028764518</v>
      </c>
      <c r="G264" s="108" t="n">
        <v>328.09</v>
      </c>
      <c r="H264" s="108"/>
      <c r="I264" s="108" t="n">
        <v>300</v>
      </c>
      <c r="J264" s="208" t="n">
        <v>650</v>
      </c>
      <c r="L264" s="16" t="n">
        <v>45168</v>
      </c>
      <c r="M264" s="13" t="s">
        <v>126</v>
      </c>
      <c r="N264" s="13" t="s">
        <v>27</v>
      </c>
      <c r="O264" s="13" t="s">
        <v>429</v>
      </c>
      <c r="P264" s="13" t="s">
        <v>72</v>
      </c>
      <c r="Q264" s="13" t="n">
        <v>8028884478</v>
      </c>
      <c r="R264" s="47" t="n">
        <v>175</v>
      </c>
      <c r="S264" s="197" t="n">
        <v>679</v>
      </c>
      <c r="T264" s="47" t="n">
        <v>150</v>
      </c>
      <c r="U264" s="141"/>
      <c r="V264" s="141"/>
      <c r="W264" s="141"/>
      <c r="X264" s="141"/>
      <c r="Y264" s="141"/>
      <c r="Z264" s="141"/>
      <c r="AA264" s="141"/>
      <c r="AB264" s="141"/>
      <c r="AC264" s="141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411</v>
      </c>
      <c r="D265" s="9" t="s">
        <v>406</v>
      </c>
      <c r="E265" s="9" t="s">
        <v>38</v>
      </c>
      <c r="F265" s="209" t="n">
        <v>8028769747</v>
      </c>
      <c r="G265" s="189" t="n">
        <v>250</v>
      </c>
      <c r="H265" s="27"/>
      <c r="I265" s="27" t="n">
        <v>220</v>
      </c>
      <c r="J265" s="200" t="n">
        <v>650</v>
      </c>
      <c r="L265" s="16" t="n">
        <v>45168</v>
      </c>
      <c r="M265" s="13" t="s">
        <v>57</v>
      </c>
      <c r="N265" s="13" t="s">
        <v>32</v>
      </c>
      <c r="O265" s="13" t="s">
        <v>429</v>
      </c>
      <c r="P265" s="13" t="s">
        <v>72</v>
      </c>
      <c r="Q265" s="13" t="n">
        <v>8028884860</v>
      </c>
      <c r="R265" s="47" t="n">
        <v>175</v>
      </c>
      <c r="S265" s="197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406</v>
      </c>
      <c r="E266" s="9" t="s">
        <v>72</v>
      </c>
      <c r="F266" s="209" t="n">
        <v>8028771580</v>
      </c>
      <c r="G266" s="189" t="n">
        <v>175</v>
      </c>
      <c r="H266" s="27"/>
      <c r="I266" s="27" t="n">
        <v>150</v>
      </c>
      <c r="J266" s="200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406</v>
      </c>
      <c r="E267" s="9" t="s">
        <v>72</v>
      </c>
      <c r="F267" s="209" t="n">
        <v>8028771527</v>
      </c>
      <c r="G267" s="189" t="n">
        <v>250</v>
      </c>
      <c r="H267" s="27"/>
      <c r="I267" s="27" t="n">
        <v>200</v>
      </c>
      <c r="J267" s="200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185" t="s">
        <v>14</v>
      </c>
      <c r="D268" s="9" t="s">
        <v>406</v>
      </c>
      <c r="E268" s="9" t="s">
        <v>72</v>
      </c>
      <c r="F268" s="209" t="n">
        <v>8028771535</v>
      </c>
      <c r="G268" s="189" t="n">
        <v>250</v>
      </c>
      <c r="H268" s="27"/>
      <c r="I268" s="27" t="n">
        <v>200</v>
      </c>
      <c r="J268" s="200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427</v>
      </c>
      <c r="D269" s="9" t="s">
        <v>406</v>
      </c>
      <c r="E269" s="9" t="s">
        <v>56</v>
      </c>
      <c r="F269" s="209" t="n">
        <v>8028769749</v>
      </c>
      <c r="G269" s="189" t="n">
        <v>250</v>
      </c>
      <c r="H269" s="27"/>
      <c r="I269" s="27" t="n">
        <v>220</v>
      </c>
      <c r="J269" s="200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10" t="n">
        <v>45135</v>
      </c>
      <c r="B270" s="211" t="s">
        <v>113</v>
      </c>
      <c r="C270" s="211" t="s">
        <v>32</v>
      </c>
      <c r="D270" s="211" t="s">
        <v>406</v>
      </c>
      <c r="E270" s="211" t="s">
        <v>452</v>
      </c>
      <c r="F270" s="209" t="n">
        <v>8028766671</v>
      </c>
      <c r="G270" s="212" t="n">
        <v>319.7</v>
      </c>
      <c r="H270" s="213"/>
      <c r="I270" s="213" t="n">
        <v>300</v>
      </c>
      <c r="J270" s="200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406</v>
      </c>
      <c r="E271" s="9" t="s">
        <v>72</v>
      </c>
      <c r="F271" s="209" t="n">
        <v>8028779553</v>
      </c>
      <c r="G271" s="189" t="n">
        <v>175</v>
      </c>
      <c r="H271" s="27"/>
      <c r="I271" s="27" t="n">
        <v>150</v>
      </c>
      <c r="J271" s="200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406</v>
      </c>
      <c r="E272" s="9" t="s">
        <v>72</v>
      </c>
      <c r="F272" s="209" t="n">
        <v>8028779512</v>
      </c>
      <c r="G272" s="189" t="n">
        <v>250</v>
      </c>
      <c r="H272" s="27"/>
      <c r="I272" s="27" t="n">
        <v>200</v>
      </c>
      <c r="J272" s="200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406</v>
      </c>
      <c r="E273" s="9" t="s">
        <v>72</v>
      </c>
      <c r="F273" s="214" t="n">
        <v>8028779544</v>
      </c>
      <c r="G273" s="204" t="n">
        <v>175</v>
      </c>
      <c r="H273" s="27"/>
      <c r="I273" s="27" t="n">
        <v>150</v>
      </c>
      <c r="J273" s="200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406</v>
      </c>
      <c r="E274" s="9" t="s">
        <v>72</v>
      </c>
      <c r="F274" s="209" t="n">
        <v>8028779530</v>
      </c>
      <c r="G274" s="189" t="n">
        <v>300</v>
      </c>
      <c r="H274" s="27"/>
      <c r="I274" s="27" t="n">
        <v>200</v>
      </c>
      <c r="J274" s="200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413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413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59" t="s">
        <v>65</v>
      </c>
      <c r="F279" s="159"/>
      <c r="G279" s="159"/>
      <c r="H279" s="159"/>
      <c r="I279" s="131" t="n">
        <f aca="false">G278-I277</f>
        <v>1925.099</v>
      </c>
      <c r="J279" s="160"/>
      <c r="L279" s="9"/>
      <c r="M279" s="9"/>
      <c r="N279" s="9"/>
      <c r="O279" s="9"/>
      <c r="P279" s="159" t="s">
        <v>65</v>
      </c>
      <c r="Q279" s="159"/>
      <c r="R279" s="159"/>
      <c r="S279" s="159"/>
      <c r="T279" s="131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49" t="s">
        <v>141</v>
      </c>
      <c r="D287" s="149"/>
      <c r="E287" s="149"/>
      <c r="N287" s="149" t="s">
        <v>244</v>
      </c>
      <c r="O287" s="149"/>
      <c r="P287" s="149"/>
    </row>
    <row r="288" customFormat="false" ht="15" hidden="false" customHeight="false" outlineLevel="0" collapsed="false">
      <c r="A288" s="5" t="s">
        <v>302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403</v>
      </c>
      <c r="G288" s="5" t="s">
        <v>8</v>
      </c>
      <c r="H288" s="5"/>
      <c r="I288" s="5" t="s">
        <v>405</v>
      </c>
      <c r="J288" s="150"/>
      <c r="L288" s="5" t="s">
        <v>302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403</v>
      </c>
      <c r="R288" s="5" t="s">
        <v>8</v>
      </c>
      <c r="S288" s="5"/>
      <c r="T288" s="5" t="s">
        <v>405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406</v>
      </c>
      <c r="E289" s="9" t="s">
        <v>72</v>
      </c>
      <c r="F289" s="115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420</v>
      </c>
      <c r="P289" s="9" t="s">
        <v>28</v>
      </c>
      <c r="Q289" s="13" t="n">
        <v>8029000785</v>
      </c>
      <c r="R289" s="27" t="n">
        <v>250</v>
      </c>
      <c r="S289" s="140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406</v>
      </c>
      <c r="E290" s="9" t="s">
        <v>72</v>
      </c>
      <c r="F290" s="115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322</v>
      </c>
      <c r="N290" s="9" t="s">
        <v>55</v>
      </c>
      <c r="O290" s="9" t="s">
        <v>420</v>
      </c>
      <c r="P290" s="9" t="s">
        <v>20</v>
      </c>
      <c r="Q290" s="13" t="n">
        <v>8029002216</v>
      </c>
      <c r="R290" s="47" t="n">
        <v>175</v>
      </c>
      <c r="S290" s="140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406</v>
      </c>
      <c r="E291" s="9" t="s">
        <v>72</v>
      </c>
      <c r="F291" s="115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420</v>
      </c>
      <c r="P291" s="9" t="s">
        <v>28</v>
      </c>
      <c r="Q291" s="13" t="n">
        <v>8029008765</v>
      </c>
      <c r="R291" s="47" t="n">
        <v>250</v>
      </c>
      <c r="S291" s="140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406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420</v>
      </c>
      <c r="P292" s="9" t="s">
        <v>28</v>
      </c>
      <c r="Q292" s="13" t="n">
        <v>8029008825</v>
      </c>
      <c r="R292" s="47" t="n">
        <v>250</v>
      </c>
      <c r="S292" s="140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406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57"/>
      <c r="L293" s="16" t="n">
        <v>45203</v>
      </c>
      <c r="M293" s="13" t="s">
        <v>241</v>
      </c>
      <c r="N293" s="13" t="s">
        <v>14</v>
      </c>
      <c r="O293" s="13" t="s">
        <v>420</v>
      </c>
      <c r="P293" s="13" t="s">
        <v>28</v>
      </c>
      <c r="Q293" s="13" t="n">
        <v>8029008798</v>
      </c>
      <c r="R293" s="47" t="n">
        <v>175</v>
      </c>
      <c r="S293" s="140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406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57"/>
      <c r="L294" s="16" t="n">
        <v>45203</v>
      </c>
      <c r="M294" s="13" t="s">
        <v>143</v>
      </c>
      <c r="N294" s="13" t="s">
        <v>37</v>
      </c>
      <c r="O294" s="13" t="s">
        <v>420</v>
      </c>
      <c r="P294" s="13" t="s">
        <v>28</v>
      </c>
      <c r="Q294" s="13" t="n">
        <v>8029008882</v>
      </c>
      <c r="R294" s="47" t="n">
        <v>175</v>
      </c>
      <c r="S294" s="140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406</v>
      </c>
      <c r="E295" s="13" t="s">
        <v>453</v>
      </c>
      <c r="F295" s="15" t="n">
        <v>8028900931</v>
      </c>
      <c r="G295" s="108" t="n">
        <v>754.04</v>
      </c>
      <c r="H295" s="47"/>
      <c r="I295" s="47" t="n">
        <v>750</v>
      </c>
      <c r="J295" s="157"/>
      <c r="L295" s="16" t="n">
        <v>45205</v>
      </c>
      <c r="M295" s="13" t="s">
        <v>241</v>
      </c>
      <c r="N295" s="13" t="s">
        <v>14</v>
      </c>
      <c r="O295" s="13" t="s">
        <v>420</v>
      </c>
      <c r="P295" s="13" t="s">
        <v>28</v>
      </c>
      <c r="Q295" s="13" t="n">
        <v>8029017366</v>
      </c>
      <c r="R295" s="47" t="n">
        <v>250</v>
      </c>
      <c r="S295" s="140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406</v>
      </c>
      <c r="E296" s="13" t="s">
        <v>454</v>
      </c>
      <c r="F296" s="15" t="n">
        <v>8028900933</v>
      </c>
      <c r="G296" s="108" t="n">
        <v>987.1</v>
      </c>
      <c r="H296" s="47"/>
      <c r="I296" s="47" t="n">
        <v>940</v>
      </c>
      <c r="J296" s="157"/>
      <c r="L296" s="16" t="n">
        <v>45205</v>
      </c>
      <c r="M296" s="13" t="s">
        <v>135</v>
      </c>
      <c r="N296" s="13" t="s">
        <v>43</v>
      </c>
      <c r="O296" s="13" t="s">
        <v>420</v>
      </c>
      <c r="P296" s="13" t="s">
        <v>28</v>
      </c>
      <c r="Q296" s="13" t="n">
        <v>8029017356</v>
      </c>
      <c r="R296" s="47" t="n">
        <v>250</v>
      </c>
      <c r="S296" s="140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406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57"/>
      <c r="L297" s="16" t="n">
        <v>45208</v>
      </c>
      <c r="M297" s="13" t="s">
        <v>241</v>
      </c>
      <c r="N297" s="13" t="s">
        <v>14</v>
      </c>
      <c r="O297" s="13" t="s">
        <v>420</v>
      </c>
      <c r="P297" s="13" t="s">
        <v>28</v>
      </c>
      <c r="Q297" s="13" t="n">
        <v>8029021930</v>
      </c>
      <c r="R297" s="47" t="n">
        <v>250</v>
      </c>
      <c r="S297" s="140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406</v>
      </c>
      <c r="E298" s="13" t="s">
        <v>455</v>
      </c>
      <c r="F298" s="50" t="n">
        <v>8028903819</v>
      </c>
      <c r="G298" s="182" t="n">
        <v>853.13</v>
      </c>
      <c r="H298" s="47"/>
      <c r="I298" s="47" t="n">
        <v>830</v>
      </c>
      <c r="J298" s="157"/>
      <c r="L298" s="16" t="n">
        <v>45208</v>
      </c>
      <c r="M298" s="13" t="s">
        <v>148</v>
      </c>
      <c r="N298" s="13" t="s">
        <v>34</v>
      </c>
      <c r="O298" s="13" t="s">
        <v>420</v>
      </c>
      <c r="P298" s="13" t="s">
        <v>28</v>
      </c>
      <c r="Q298" s="13" t="n">
        <v>8029021920</v>
      </c>
      <c r="R298" s="47" t="n">
        <v>250</v>
      </c>
      <c r="S298" s="140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406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57"/>
      <c r="L299" s="16" t="n">
        <v>45208</v>
      </c>
      <c r="M299" s="13" t="s">
        <v>225</v>
      </c>
      <c r="N299" s="13" t="s">
        <v>45</v>
      </c>
      <c r="O299" s="13" t="s">
        <v>420</v>
      </c>
      <c r="P299" s="13" t="s">
        <v>28</v>
      </c>
      <c r="Q299" s="13" t="n">
        <v>8029022319</v>
      </c>
      <c r="R299" s="47" t="n">
        <v>175</v>
      </c>
      <c r="S299" s="140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406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57"/>
      <c r="L300" s="16" t="n">
        <v>45210</v>
      </c>
      <c r="M300" s="13" t="s">
        <v>456</v>
      </c>
      <c r="N300" s="13" t="s">
        <v>27</v>
      </c>
      <c r="O300" s="13" t="s">
        <v>420</v>
      </c>
      <c r="P300" s="13" t="s">
        <v>28</v>
      </c>
      <c r="Q300" s="13" t="n">
        <v>8029031487</v>
      </c>
      <c r="R300" s="47" t="n">
        <v>250</v>
      </c>
      <c r="S300" s="146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406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57"/>
      <c r="L301" s="16" t="n">
        <v>45212</v>
      </c>
      <c r="M301" s="13" t="s">
        <v>225</v>
      </c>
      <c r="N301" s="13" t="s">
        <v>45</v>
      </c>
      <c r="O301" s="13" t="s">
        <v>420</v>
      </c>
      <c r="P301" s="13" t="s">
        <v>457</v>
      </c>
      <c r="Q301" s="13" t="n">
        <v>8029036365</v>
      </c>
      <c r="R301" s="47" t="n">
        <v>643.83</v>
      </c>
      <c r="S301" s="215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406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57"/>
      <c r="L302" s="16" t="n">
        <v>45212</v>
      </c>
      <c r="M302" s="13" t="s">
        <v>241</v>
      </c>
      <c r="N302" s="13" t="s">
        <v>14</v>
      </c>
      <c r="O302" s="13" t="s">
        <v>420</v>
      </c>
      <c r="P302" s="13" t="s">
        <v>28</v>
      </c>
      <c r="Q302" s="13" t="n">
        <v>8029039538</v>
      </c>
      <c r="R302" s="47" t="n">
        <v>250</v>
      </c>
      <c r="S302" s="140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406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57"/>
      <c r="L303" s="16" t="n">
        <v>45212</v>
      </c>
      <c r="M303" s="13" t="s">
        <v>135</v>
      </c>
      <c r="N303" s="13" t="s">
        <v>43</v>
      </c>
      <c r="O303" s="13" t="s">
        <v>420</v>
      </c>
      <c r="P303" s="13" t="s">
        <v>28</v>
      </c>
      <c r="Q303" s="13" t="n">
        <v>8029039527</v>
      </c>
      <c r="R303" s="47" t="n">
        <v>250</v>
      </c>
      <c r="S303" s="140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406</v>
      </c>
      <c r="E304" s="13" t="s">
        <v>458</v>
      </c>
      <c r="F304" s="216" t="n">
        <v>8028916889</v>
      </c>
      <c r="G304" s="182" t="n">
        <v>627.03</v>
      </c>
      <c r="H304" s="47"/>
      <c r="I304" s="47" t="n">
        <v>615</v>
      </c>
      <c r="J304" s="157"/>
      <c r="L304" s="16" t="n">
        <v>45215</v>
      </c>
      <c r="M304" s="13" t="s">
        <v>225</v>
      </c>
      <c r="N304" s="13" t="s">
        <v>45</v>
      </c>
      <c r="O304" s="13" t="s">
        <v>420</v>
      </c>
      <c r="P304" s="13" t="s">
        <v>28</v>
      </c>
      <c r="Q304" s="13" t="n">
        <v>8029045414</v>
      </c>
      <c r="R304" s="47" t="n">
        <v>250</v>
      </c>
      <c r="S304" s="215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406</v>
      </c>
      <c r="E305" s="13" t="s">
        <v>459</v>
      </c>
      <c r="F305" s="216" t="n">
        <v>8028916733</v>
      </c>
      <c r="G305" s="182" t="n">
        <v>608.81</v>
      </c>
      <c r="H305" s="47"/>
      <c r="I305" s="47" t="n">
        <v>605.25</v>
      </c>
      <c r="J305" s="157"/>
      <c r="L305" s="16" t="n">
        <v>45215</v>
      </c>
      <c r="M305" s="13" t="s">
        <v>125</v>
      </c>
      <c r="N305" s="13" t="s">
        <v>32</v>
      </c>
      <c r="O305" s="13" t="s">
        <v>420</v>
      </c>
      <c r="P305" s="13" t="s">
        <v>28</v>
      </c>
      <c r="Q305" s="217" t="n">
        <v>8029045437</v>
      </c>
      <c r="R305" s="47" t="n">
        <v>250</v>
      </c>
      <c r="S305" s="215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406</v>
      </c>
      <c r="E306" s="13" t="s">
        <v>72</v>
      </c>
      <c r="F306" s="216" t="n">
        <v>8028920640</v>
      </c>
      <c r="G306" s="182" t="n">
        <v>250</v>
      </c>
      <c r="H306" s="47"/>
      <c r="I306" s="47" t="n">
        <v>200</v>
      </c>
      <c r="J306" s="157"/>
      <c r="L306" s="16" t="n">
        <v>45217</v>
      </c>
      <c r="M306" s="13" t="s">
        <v>241</v>
      </c>
      <c r="N306" s="13" t="s">
        <v>14</v>
      </c>
      <c r="O306" s="13" t="s">
        <v>420</v>
      </c>
      <c r="P306" s="13" t="s">
        <v>28</v>
      </c>
      <c r="Q306" s="143" t="n">
        <v>8029055045</v>
      </c>
      <c r="R306" s="218" t="n">
        <v>250</v>
      </c>
      <c r="S306" s="215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406</v>
      </c>
      <c r="E307" s="13" t="s">
        <v>72</v>
      </c>
      <c r="F307" s="216" t="n">
        <v>8028920609</v>
      </c>
      <c r="G307" s="182" t="n">
        <v>250</v>
      </c>
      <c r="H307" s="47"/>
      <c r="I307" s="47" t="n">
        <v>200</v>
      </c>
      <c r="J307" s="157"/>
      <c r="L307" s="16" t="n">
        <v>45217</v>
      </c>
      <c r="M307" s="13" t="s">
        <v>322</v>
      </c>
      <c r="N307" s="13" t="s">
        <v>55</v>
      </c>
      <c r="O307" s="13" t="s">
        <v>420</v>
      </c>
      <c r="P307" s="13" t="s">
        <v>28</v>
      </c>
      <c r="Q307" s="190" t="n">
        <v>8029055037</v>
      </c>
      <c r="R307" s="218" t="n">
        <v>250</v>
      </c>
      <c r="S307" s="215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406</v>
      </c>
      <c r="E308" s="13" t="s">
        <v>72</v>
      </c>
      <c r="F308" s="216" t="n">
        <v>8028920679</v>
      </c>
      <c r="G308" s="182" t="n">
        <v>175</v>
      </c>
      <c r="H308" s="47"/>
      <c r="I308" s="47" t="n">
        <v>150</v>
      </c>
      <c r="J308" s="157"/>
      <c r="L308" s="16" t="n">
        <v>45217</v>
      </c>
      <c r="M308" s="13" t="s">
        <v>148</v>
      </c>
      <c r="N308" s="13" t="s">
        <v>34</v>
      </c>
      <c r="O308" s="13" t="s">
        <v>420</v>
      </c>
      <c r="P308" s="13" t="s">
        <v>28</v>
      </c>
      <c r="Q308" s="190" t="n">
        <v>8029055030</v>
      </c>
      <c r="R308" s="218" t="n">
        <v>250</v>
      </c>
      <c r="S308" s="215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406</v>
      </c>
      <c r="E309" s="16" t="s">
        <v>72</v>
      </c>
      <c r="F309" s="216" t="n">
        <v>8028920672</v>
      </c>
      <c r="G309" s="182" t="n">
        <v>250</v>
      </c>
      <c r="H309" s="47"/>
      <c r="I309" s="47" t="n">
        <v>150</v>
      </c>
      <c r="J309" s="157"/>
      <c r="L309" s="16" t="n">
        <v>45217</v>
      </c>
      <c r="M309" s="16" t="s">
        <v>125</v>
      </c>
      <c r="N309" s="16" t="s">
        <v>32</v>
      </c>
      <c r="O309" s="16" t="s">
        <v>420</v>
      </c>
      <c r="P309" s="16" t="s">
        <v>28</v>
      </c>
      <c r="Q309" s="190" t="n">
        <v>8029055064</v>
      </c>
      <c r="R309" s="218" t="n">
        <v>225</v>
      </c>
      <c r="S309" s="215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460</v>
      </c>
      <c r="E310" s="13" t="s">
        <v>461</v>
      </c>
      <c r="F310" s="13"/>
      <c r="G310" s="47" t="n">
        <v>95</v>
      </c>
      <c r="H310" s="148" t="n">
        <v>703</v>
      </c>
      <c r="I310" s="47" t="n">
        <v>90</v>
      </c>
      <c r="J310" s="157"/>
      <c r="L310" s="16" t="n">
        <v>45219</v>
      </c>
      <c r="M310" s="13" t="s">
        <v>225</v>
      </c>
      <c r="N310" s="13" t="s">
        <v>45</v>
      </c>
      <c r="O310" s="13" t="s">
        <v>420</v>
      </c>
      <c r="P310" s="13" t="s">
        <v>28</v>
      </c>
      <c r="Q310" s="13" t="n">
        <v>8029065770</v>
      </c>
      <c r="R310" s="47" t="n">
        <v>250</v>
      </c>
      <c r="S310" s="219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460</v>
      </c>
      <c r="E311" s="13" t="s">
        <v>461</v>
      </c>
      <c r="F311" s="13"/>
      <c r="G311" s="47" t="n">
        <v>95</v>
      </c>
      <c r="H311" s="148" t="n">
        <v>703</v>
      </c>
      <c r="I311" s="47" t="n">
        <v>90</v>
      </c>
      <c r="J311" s="157"/>
      <c r="L311" s="16" t="n">
        <v>45219</v>
      </c>
      <c r="M311" s="13" t="s">
        <v>241</v>
      </c>
      <c r="N311" s="13" t="s">
        <v>14</v>
      </c>
      <c r="O311" s="13" t="s">
        <v>420</v>
      </c>
      <c r="P311" s="13" t="s">
        <v>28</v>
      </c>
      <c r="Q311" s="13" t="n">
        <v>8029065742</v>
      </c>
      <c r="R311" s="47" t="n">
        <v>250</v>
      </c>
      <c r="S311" s="219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460</v>
      </c>
      <c r="E312" s="13" t="s">
        <v>462</v>
      </c>
      <c r="F312" s="13"/>
      <c r="G312" s="47" t="n">
        <v>155</v>
      </c>
      <c r="H312" s="148" t="n">
        <v>703</v>
      </c>
      <c r="I312" s="47" t="n">
        <v>150</v>
      </c>
      <c r="J312" s="157"/>
      <c r="L312" s="16" t="n">
        <v>45219</v>
      </c>
      <c r="M312" s="13" t="s">
        <v>135</v>
      </c>
      <c r="N312" s="13" t="s">
        <v>43</v>
      </c>
      <c r="O312" s="13" t="s">
        <v>420</v>
      </c>
      <c r="P312" s="13" t="s">
        <v>28</v>
      </c>
      <c r="Q312" s="13" t="n">
        <v>8029065834</v>
      </c>
      <c r="R312" s="47" t="n">
        <v>250</v>
      </c>
      <c r="S312" s="219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406</v>
      </c>
      <c r="E313" s="13" t="s">
        <v>20</v>
      </c>
      <c r="F313" s="220" t="n">
        <v>8028921572</v>
      </c>
      <c r="G313" s="182" t="n">
        <v>283.96</v>
      </c>
      <c r="H313" s="148"/>
      <c r="I313" s="47" t="n">
        <v>260</v>
      </c>
      <c r="J313" s="157"/>
      <c r="L313" s="16" t="n">
        <v>45219</v>
      </c>
      <c r="M313" s="13" t="s">
        <v>125</v>
      </c>
      <c r="N313" s="13" t="s">
        <v>32</v>
      </c>
      <c r="O313" s="13" t="s">
        <v>420</v>
      </c>
      <c r="P313" s="13" t="s">
        <v>28</v>
      </c>
      <c r="Q313" s="13" t="n">
        <v>8029065851</v>
      </c>
      <c r="R313" s="47" t="n">
        <v>175</v>
      </c>
      <c r="S313" s="219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406</v>
      </c>
      <c r="E314" s="13" t="s">
        <v>463</v>
      </c>
      <c r="F314" s="50" t="n">
        <v>8028922987</v>
      </c>
      <c r="G314" s="182" t="n">
        <v>235</v>
      </c>
      <c r="H314" s="148"/>
      <c r="I314" s="47" t="n">
        <v>215</v>
      </c>
      <c r="J314" s="157"/>
      <c r="L314" s="16" t="n">
        <v>45222</v>
      </c>
      <c r="M314" s="13" t="s">
        <v>241</v>
      </c>
      <c r="N314" s="13" t="s">
        <v>14</v>
      </c>
      <c r="O314" s="13" t="s">
        <v>420</v>
      </c>
      <c r="P314" s="13" t="s">
        <v>28</v>
      </c>
      <c r="Q314" s="13" t="n">
        <v>8029071930</v>
      </c>
      <c r="R314" s="47" t="n">
        <v>250</v>
      </c>
      <c r="S314" s="219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460</v>
      </c>
      <c r="E315" s="13" t="s">
        <v>461</v>
      </c>
      <c r="F315" s="13"/>
      <c r="G315" s="47" t="n">
        <v>95</v>
      </c>
      <c r="H315" s="148" t="n">
        <v>703</v>
      </c>
      <c r="I315" s="47" t="n">
        <v>90</v>
      </c>
      <c r="J315" s="157"/>
      <c r="L315" s="16" t="n">
        <v>45222</v>
      </c>
      <c r="M315" s="13" t="s">
        <v>322</v>
      </c>
      <c r="N315" s="13" t="s">
        <v>55</v>
      </c>
      <c r="O315" s="13" t="s">
        <v>420</v>
      </c>
      <c r="P315" s="13" t="s">
        <v>28</v>
      </c>
      <c r="Q315" s="13" t="n">
        <v>8029071957</v>
      </c>
      <c r="R315" s="47" t="n">
        <v>250</v>
      </c>
      <c r="S315" s="219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464</v>
      </c>
      <c r="C316" s="13" t="s">
        <v>27</v>
      </c>
      <c r="D316" s="13" t="s">
        <v>460</v>
      </c>
      <c r="E316" s="13" t="s">
        <v>346</v>
      </c>
      <c r="F316" s="13"/>
      <c r="G316" s="47" t="n">
        <v>95</v>
      </c>
      <c r="H316" s="148" t="n">
        <v>703</v>
      </c>
      <c r="I316" s="47" t="n">
        <v>90</v>
      </c>
      <c r="J316" s="157"/>
      <c r="L316" s="16" t="n">
        <v>45222</v>
      </c>
      <c r="M316" s="13" t="s">
        <v>148</v>
      </c>
      <c r="N316" s="13" t="s">
        <v>32</v>
      </c>
      <c r="O316" s="13" t="s">
        <v>420</v>
      </c>
      <c r="P316" s="13" t="s">
        <v>28</v>
      </c>
      <c r="Q316" s="13" t="n">
        <v>8029072002</v>
      </c>
      <c r="R316" s="47" t="n">
        <v>250</v>
      </c>
      <c r="S316" s="219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460</v>
      </c>
      <c r="E317" s="13" t="s">
        <v>346</v>
      </c>
      <c r="F317" s="13"/>
      <c r="G317" s="47" t="n">
        <v>95</v>
      </c>
      <c r="H317" s="148" t="n">
        <v>703</v>
      </c>
      <c r="I317" s="47" t="n">
        <v>90</v>
      </c>
      <c r="J317" s="157"/>
      <c r="L317" s="16" t="n">
        <v>45222</v>
      </c>
      <c r="M317" s="13" t="s">
        <v>92</v>
      </c>
      <c r="N317" s="13" t="s">
        <v>45</v>
      </c>
      <c r="O317" s="13" t="s">
        <v>420</v>
      </c>
      <c r="P317" s="13" t="s">
        <v>28</v>
      </c>
      <c r="Q317" s="13" t="n">
        <v>8029072075</v>
      </c>
      <c r="R317" s="47" t="n">
        <v>175</v>
      </c>
      <c r="S317" s="219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465</v>
      </c>
      <c r="E318" s="13" t="s">
        <v>346</v>
      </c>
      <c r="F318" s="13"/>
      <c r="G318" s="47" t="n">
        <v>95</v>
      </c>
      <c r="H318" s="148" t="n">
        <v>703</v>
      </c>
      <c r="I318" s="47" t="n">
        <v>90</v>
      </c>
      <c r="J318" s="157"/>
      <c r="L318" s="16" t="n">
        <v>45223</v>
      </c>
      <c r="M318" s="13" t="s">
        <v>148</v>
      </c>
      <c r="N318" s="13" t="s">
        <v>43</v>
      </c>
      <c r="O318" s="13" t="s">
        <v>420</v>
      </c>
      <c r="P318" s="13" t="s">
        <v>466</v>
      </c>
      <c r="Q318" s="13" t="n">
        <v>8029072771</v>
      </c>
      <c r="R318" s="47" t="n">
        <v>688.83</v>
      </c>
      <c r="S318" s="146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465</v>
      </c>
      <c r="E319" s="13" t="s">
        <v>346</v>
      </c>
      <c r="F319" s="13"/>
      <c r="G319" s="47" t="n">
        <v>95</v>
      </c>
      <c r="H319" s="148" t="n">
        <v>703</v>
      </c>
      <c r="I319" s="47" t="n">
        <v>90</v>
      </c>
      <c r="J319" s="157"/>
      <c r="L319" s="16" t="n">
        <v>45223</v>
      </c>
      <c r="M319" s="13" t="s">
        <v>143</v>
      </c>
      <c r="N319" s="13" t="s">
        <v>37</v>
      </c>
      <c r="O319" s="13" t="s">
        <v>420</v>
      </c>
      <c r="P319" s="13" t="s">
        <v>466</v>
      </c>
      <c r="Q319" s="13" t="n">
        <v>8029072663</v>
      </c>
      <c r="R319" s="47" t="n">
        <v>643.83</v>
      </c>
      <c r="S319" s="219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460</v>
      </c>
      <c r="E320" s="13" t="s">
        <v>346</v>
      </c>
      <c r="F320" s="13"/>
      <c r="G320" s="47" t="n">
        <v>95</v>
      </c>
      <c r="H320" s="148" t="n">
        <v>703</v>
      </c>
      <c r="I320" s="47" t="n">
        <v>90</v>
      </c>
      <c r="J320" s="157"/>
      <c r="L320" s="16" t="n">
        <v>45223</v>
      </c>
      <c r="M320" s="13" t="s">
        <v>135</v>
      </c>
      <c r="N320" s="13" t="s">
        <v>34</v>
      </c>
      <c r="O320" s="13" t="s">
        <v>420</v>
      </c>
      <c r="P320" s="13" t="s">
        <v>28</v>
      </c>
      <c r="Q320" s="13" t="n">
        <v>8029072097</v>
      </c>
      <c r="R320" s="47" t="n">
        <v>175</v>
      </c>
      <c r="S320" s="219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420</v>
      </c>
      <c r="E321" s="13" t="s">
        <v>28</v>
      </c>
      <c r="F321" s="50" t="n">
        <v>8028930546</v>
      </c>
      <c r="G321" s="182" t="n">
        <v>175</v>
      </c>
      <c r="H321" s="148"/>
      <c r="I321" s="47" t="n">
        <v>150</v>
      </c>
      <c r="J321" s="157"/>
      <c r="L321" s="16" t="n">
        <v>45223</v>
      </c>
      <c r="M321" s="13" t="s">
        <v>456</v>
      </c>
      <c r="N321" s="13" t="s">
        <v>27</v>
      </c>
      <c r="O321" s="13" t="s">
        <v>420</v>
      </c>
      <c r="P321" s="13" t="s">
        <v>28</v>
      </c>
      <c r="Q321" s="13" t="n">
        <v>8029072101</v>
      </c>
      <c r="R321" s="47" t="n">
        <v>175</v>
      </c>
      <c r="S321" s="219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406</v>
      </c>
      <c r="E322" s="13" t="s">
        <v>72</v>
      </c>
      <c r="F322" s="50" t="n">
        <v>8028930466</v>
      </c>
      <c r="G322" s="182" t="n">
        <v>250</v>
      </c>
      <c r="H322" s="148"/>
      <c r="I322" s="47" t="n">
        <v>200</v>
      </c>
      <c r="J322" s="157"/>
      <c r="L322" s="16" t="n">
        <v>45224</v>
      </c>
      <c r="M322" s="13" t="s">
        <v>241</v>
      </c>
      <c r="N322" s="13" t="s">
        <v>14</v>
      </c>
      <c r="O322" s="13" t="s">
        <v>420</v>
      </c>
      <c r="P322" s="13" t="s">
        <v>28</v>
      </c>
      <c r="Q322" s="13" t="n">
        <v>8029082544</v>
      </c>
      <c r="R322" s="47" t="n">
        <v>250</v>
      </c>
      <c r="S322" s="219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460</v>
      </c>
      <c r="E323" s="13" t="s">
        <v>346</v>
      </c>
      <c r="F323" s="13"/>
      <c r="G323" s="47" t="n">
        <v>95</v>
      </c>
      <c r="H323" s="148" t="n">
        <v>703</v>
      </c>
      <c r="I323" s="47" t="n">
        <v>90</v>
      </c>
      <c r="J323" s="157"/>
      <c r="L323" s="16" t="n">
        <v>45224</v>
      </c>
      <c r="M323" s="13" t="s">
        <v>225</v>
      </c>
      <c r="N323" s="13" t="s">
        <v>45</v>
      </c>
      <c r="O323" s="13" t="s">
        <v>420</v>
      </c>
      <c r="P323" s="13" t="s">
        <v>28</v>
      </c>
      <c r="Q323" s="13" t="n">
        <v>8029082586</v>
      </c>
      <c r="R323" s="47" t="n">
        <v>250</v>
      </c>
      <c r="S323" s="219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460</v>
      </c>
      <c r="E324" s="13" t="s">
        <v>346</v>
      </c>
      <c r="F324" s="13"/>
      <c r="G324" s="47" t="n">
        <v>95</v>
      </c>
      <c r="H324" s="148" t="n">
        <v>703</v>
      </c>
      <c r="I324" s="47" t="n">
        <v>90</v>
      </c>
      <c r="J324" s="157"/>
      <c r="L324" s="16" t="n">
        <v>45224</v>
      </c>
      <c r="M324" s="13" t="s">
        <v>135</v>
      </c>
      <c r="N324" s="13" t="s">
        <v>34</v>
      </c>
      <c r="O324" s="13" t="s">
        <v>420</v>
      </c>
      <c r="P324" s="13" t="s">
        <v>28</v>
      </c>
      <c r="Q324" s="13" t="n">
        <v>8029082562</v>
      </c>
      <c r="R324" s="47" t="n">
        <v>250</v>
      </c>
      <c r="S324" s="219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460</v>
      </c>
      <c r="E325" s="13" t="s">
        <v>346</v>
      </c>
      <c r="F325" s="13"/>
      <c r="G325" s="47" t="n">
        <v>95</v>
      </c>
      <c r="H325" s="148" t="n">
        <v>703</v>
      </c>
      <c r="I325" s="47" t="n">
        <v>90</v>
      </c>
      <c r="J325" s="157"/>
      <c r="L325" s="16" t="n">
        <v>45226</v>
      </c>
      <c r="M325" s="13" t="s">
        <v>241</v>
      </c>
      <c r="N325" s="13" t="s">
        <v>14</v>
      </c>
      <c r="O325" s="16" t="s">
        <v>420</v>
      </c>
      <c r="P325" s="13" t="s">
        <v>28</v>
      </c>
      <c r="Q325" s="13" t="n">
        <v>8029094105</v>
      </c>
      <c r="R325" s="47" t="n">
        <v>250</v>
      </c>
      <c r="S325" s="219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465</v>
      </c>
      <c r="E326" s="13" t="s">
        <v>346</v>
      </c>
      <c r="F326" s="13"/>
      <c r="G326" s="47" t="n">
        <v>95</v>
      </c>
      <c r="H326" s="148" t="n">
        <v>703</v>
      </c>
      <c r="I326" s="47" t="n">
        <v>90</v>
      </c>
      <c r="J326" s="157"/>
      <c r="L326" s="16" t="n">
        <v>45226</v>
      </c>
      <c r="M326" s="13" t="s">
        <v>148</v>
      </c>
      <c r="N326" s="13" t="s">
        <v>34</v>
      </c>
      <c r="O326" s="16" t="s">
        <v>420</v>
      </c>
      <c r="P326" s="13" t="s">
        <v>28</v>
      </c>
      <c r="Q326" s="13" t="n">
        <v>8029094097</v>
      </c>
      <c r="R326" s="47" t="n">
        <v>250</v>
      </c>
      <c r="S326" s="219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406</v>
      </c>
      <c r="E327" s="13" t="s">
        <v>72</v>
      </c>
      <c r="F327" s="50" t="n">
        <v>8028940073</v>
      </c>
      <c r="G327" s="182" t="n">
        <v>250</v>
      </c>
      <c r="H327" s="148"/>
      <c r="I327" s="47" t="n">
        <v>200</v>
      </c>
      <c r="J327" s="157"/>
      <c r="L327" s="16" t="n">
        <v>45226</v>
      </c>
      <c r="M327" s="13" t="s">
        <v>135</v>
      </c>
      <c r="N327" s="13" t="s">
        <v>43</v>
      </c>
      <c r="O327" s="16" t="s">
        <v>420</v>
      </c>
      <c r="P327" s="13" t="s">
        <v>28</v>
      </c>
      <c r="Q327" s="13" t="n">
        <v>8029094084</v>
      </c>
      <c r="R327" s="47" t="n">
        <v>175</v>
      </c>
      <c r="S327" s="219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406</v>
      </c>
      <c r="E328" s="16" t="s">
        <v>72</v>
      </c>
      <c r="F328" s="13" t="n">
        <v>8028945707</v>
      </c>
      <c r="G328" s="47" t="n">
        <v>250</v>
      </c>
      <c r="H328" s="221" t="n">
        <v>704</v>
      </c>
      <c r="I328" s="47" t="n">
        <v>200</v>
      </c>
      <c r="J328" s="157"/>
      <c r="L328" s="16" t="n">
        <v>45226</v>
      </c>
      <c r="M328" s="16" t="s">
        <v>456</v>
      </c>
      <c r="N328" s="16" t="s">
        <v>27</v>
      </c>
      <c r="O328" s="16" t="s">
        <v>420</v>
      </c>
      <c r="P328" s="13" t="s">
        <v>28</v>
      </c>
      <c r="Q328" s="13" t="n">
        <v>8029094068</v>
      </c>
      <c r="R328" s="47" t="n">
        <v>175</v>
      </c>
      <c r="S328" s="219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406</v>
      </c>
      <c r="E329" s="13" t="s">
        <v>72</v>
      </c>
      <c r="F329" s="13" t="n">
        <v>8028945650</v>
      </c>
      <c r="G329" s="47" t="n">
        <v>250</v>
      </c>
      <c r="H329" s="221" t="n">
        <v>704</v>
      </c>
      <c r="I329" s="47" t="n">
        <v>200</v>
      </c>
      <c r="J329" s="157"/>
      <c r="L329" s="16" t="n">
        <v>45226</v>
      </c>
      <c r="M329" s="13" t="s">
        <v>322</v>
      </c>
      <c r="N329" s="13" t="s">
        <v>55</v>
      </c>
      <c r="O329" s="13" t="s">
        <v>420</v>
      </c>
      <c r="P329" s="13" t="s">
        <v>28</v>
      </c>
      <c r="Q329" s="13" t="n">
        <v>8029094118</v>
      </c>
      <c r="R329" s="47" t="n">
        <v>250</v>
      </c>
      <c r="S329" s="219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406</v>
      </c>
      <c r="E330" s="16" t="s">
        <v>72</v>
      </c>
      <c r="F330" s="13" t="n">
        <v>8028945656</v>
      </c>
      <c r="G330" s="47" t="n">
        <v>250</v>
      </c>
      <c r="H330" s="221" t="n">
        <v>704</v>
      </c>
      <c r="I330" s="47" t="n">
        <v>200</v>
      </c>
      <c r="J330" s="157"/>
      <c r="L330" s="16" t="n">
        <v>45229</v>
      </c>
      <c r="M330" s="16" t="s">
        <v>241</v>
      </c>
      <c r="N330" s="16" t="s">
        <v>14</v>
      </c>
      <c r="O330" s="16" t="s">
        <v>420</v>
      </c>
      <c r="P330" s="16" t="s">
        <v>28</v>
      </c>
      <c r="Q330" s="13" t="n">
        <v>8029101234</v>
      </c>
      <c r="R330" s="47" t="n">
        <v>250</v>
      </c>
      <c r="S330" s="219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406</v>
      </c>
      <c r="E331" s="13" t="s">
        <v>20</v>
      </c>
      <c r="F331" s="13" t="n">
        <v>8028947718</v>
      </c>
      <c r="G331" s="47" t="n">
        <v>175</v>
      </c>
      <c r="H331" s="221" t="n">
        <v>704</v>
      </c>
      <c r="I331" s="47" t="n">
        <v>150</v>
      </c>
      <c r="J331" s="157"/>
      <c r="L331" s="16" t="n">
        <v>45229</v>
      </c>
      <c r="M331" s="13" t="s">
        <v>225</v>
      </c>
      <c r="N331" s="13" t="s">
        <v>45</v>
      </c>
      <c r="O331" s="13" t="s">
        <v>420</v>
      </c>
      <c r="P331" s="13" t="s">
        <v>28</v>
      </c>
      <c r="Q331" s="13" t="n">
        <v>8029101241</v>
      </c>
      <c r="R331" s="47" t="n">
        <v>250</v>
      </c>
      <c r="S331" s="219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406</v>
      </c>
      <c r="E332" s="13" t="s">
        <v>20</v>
      </c>
      <c r="F332" s="13" t="n">
        <v>8028947721</v>
      </c>
      <c r="G332" s="47" t="n">
        <v>175</v>
      </c>
      <c r="H332" s="221" t="n">
        <v>704</v>
      </c>
      <c r="I332" s="47" t="n">
        <v>150</v>
      </c>
      <c r="J332" s="157"/>
      <c r="L332" s="16" t="n">
        <v>45229</v>
      </c>
      <c r="M332" s="13" t="s">
        <v>135</v>
      </c>
      <c r="N332" s="13" t="s">
        <v>34</v>
      </c>
      <c r="O332" s="13" t="s">
        <v>420</v>
      </c>
      <c r="P332" s="13" t="s">
        <v>28</v>
      </c>
      <c r="Q332" s="13" t="n">
        <v>8029101244</v>
      </c>
      <c r="R332" s="47" t="n">
        <v>250</v>
      </c>
      <c r="S332" s="219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406</v>
      </c>
      <c r="E333" s="13" t="s">
        <v>72</v>
      </c>
      <c r="F333" s="13" t="n">
        <v>8028955411</v>
      </c>
      <c r="G333" s="47" t="n">
        <v>175</v>
      </c>
      <c r="H333" s="221" t="n">
        <v>704</v>
      </c>
      <c r="I333" s="47" t="n">
        <v>150</v>
      </c>
      <c r="J333" s="157"/>
      <c r="L333" s="16" t="n">
        <v>45229</v>
      </c>
      <c r="M333" s="13" t="s">
        <v>148</v>
      </c>
      <c r="N333" s="13" t="s">
        <v>32</v>
      </c>
      <c r="O333" s="13" t="s">
        <v>420</v>
      </c>
      <c r="P333" s="13" t="s">
        <v>28</v>
      </c>
      <c r="Q333" s="13" t="n">
        <v>8029097027</v>
      </c>
      <c r="R333" s="47" t="n">
        <v>175</v>
      </c>
      <c r="S333" s="219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406</v>
      </c>
      <c r="E334" s="13" t="s">
        <v>72</v>
      </c>
      <c r="F334" s="190" t="n">
        <v>8028955402</v>
      </c>
      <c r="G334" s="47" t="n">
        <v>250</v>
      </c>
      <c r="H334" s="221" t="n">
        <v>704</v>
      </c>
      <c r="I334" s="47" t="n">
        <v>200</v>
      </c>
      <c r="J334" s="157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406</v>
      </c>
      <c r="E335" s="13" t="s">
        <v>72</v>
      </c>
      <c r="F335" s="13" t="n">
        <v>8028955416</v>
      </c>
      <c r="G335" s="47" t="n">
        <v>250</v>
      </c>
      <c r="H335" s="221" t="n">
        <v>704</v>
      </c>
      <c r="I335" s="47" t="n">
        <v>200</v>
      </c>
      <c r="J335" s="157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406</v>
      </c>
      <c r="E336" s="13" t="s">
        <v>72</v>
      </c>
      <c r="F336" s="141" t="n">
        <v>8028965489</v>
      </c>
      <c r="G336" s="47" t="n">
        <v>250</v>
      </c>
      <c r="H336" s="222" t="n">
        <v>715</v>
      </c>
      <c r="I336" s="47" t="n">
        <v>200</v>
      </c>
      <c r="J336" s="157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406</v>
      </c>
      <c r="E337" s="13" t="s">
        <v>72</v>
      </c>
      <c r="F337" s="223" t="n">
        <v>8028972126</v>
      </c>
      <c r="G337" s="47" t="n">
        <v>250</v>
      </c>
      <c r="H337" s="222" t="n">
        <v>715</v>
      </c>
      <c r="I337" s="47" t="n">
        <v>200</v>
      </c>
      <c r="J337" s="157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406</v>
      </c>
      <c r="E338" s="13" t="s">
        <v>72</v>
      </c>
      <c r="F338" s="191" t="n">
        <v>8028972066</v>
      </c>
      <c r="G338" s="47" t="n">
        <v>250</v>
      </c>
      <c r="H338" s="222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406</v>
      </c>
      <c r="E339" s="13" t="s">
        <v>72</v>
      </c>
      <c r="F339" s="13" t="n">
        <v>8028972104</v>
      </c>
      <c r="G339" s="47" t="n">
        <v>250</v>
      </c>
      <c r="H339" s="222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406</v>
      </c>
      <c r="E340" s="13" t="s">
        <v>72</v>
      </c>
      <c r="F340" s="191" t="n">
        <v>8028972138</v>
      </c>
      <c r="G340" s="47" t="n">
        <v>175</v>
      </c>
      <c r="H340" s="222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406</v>
      </c>
      <c r="E341" s="13" t="s">
        <v>20</v>
      </c>
      <c r="F341" s="13" t="n">
        <v>8028972879</v>
      </c>
      <c r="G341" s="47" t="n">
        <v>175</v>
      </c>
      <c r="H341" s="222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406</v>
      </c>
      <c r="E342" s="13" t="s">
        <v>20</v>
      </c>
      <c r="F342" s="13" t="n">
        <v>8028972882</v>
      </c>
      <c r="G342" s="47" t="n">
        <v>175</v>
      </c>
      <c r="H342" s="222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406</v>
      </c>
      <c r="E343" s="13" t="s">
        <v>467</v>
      </c>
      <c r="F343" s="13" t="n">
        <v>8028975988</v>
      </c>
      <c r="G343" s="47" t="n">
        <v>643.83</v>
      </c>
      <c r="H343" s="140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406</v>
      </c>
      <c r="E344" s="13" t="s">
        <v>28</v>
      </c>
      <c r="F344" s="13" t="n">
        <v>8028983135</v>
      </c>
      <c r="G344" s="47" t="n">
        <v>250</v>
      </c>
      <c r="H344" s="222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406</v>
      </c>
      <c r="E345" s="13" t="s">
        <v>28</v>
      </c>
      <c r="F345" s="13" t="n">
        <v>8028983124</v>
      </c>
      <c r="G345" s="47" t="n">
        <v>250</v>
      </c>
      <c r="H345" s="140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406</v>
      </c>
      <c r="E346" s="13" t="s">
        <v>28</v>
      </c>
      <c r="F346" s="13" t="n">
        <v>8028983017</v>
      </c>
      <c r="G346" s="47" t="n">
        <v>250</v>
      </c>
      <c r="H346" s="222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406</v>
      </c>
      <c r="E347" s="13" t="s">
        <v>38</v>
      </c>
      <c r="F347" s="13" t="n">
        <v>8028977678</v>
      </c>
      <c r="G347" s="47" t="n">
        <v>250</v>
      </c>
      <c r="H347" s="222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406</v>
      </c>
      <c r="E348" s="13" t="s">
        <v>38</v>
      </c>
      <c r="F348" s="13" t="n">
        <v>8028977682</v>
      </c>
      <c r="G348" s="47" t="n">
        <v>265</v>
      </c>
      <c r="H348" s="222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406</v>
      </c>
      <c r="E349" s="13" t="s">
        <v>28</v>
      </c>
      <c r="F349" s="13" t="n">
        <v>8028983141</v>
      </c>
      <c r="G349" s="47" t="n">
        <v>175</v>
      </c>
      <c r="H349" s="222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406</v>
      </c>
      <c r="E350" s="13" t="s">
        <v>468</v>
      </c>
      <c r="F350" s="13" t="n">
        <v>8028989968</v>
      </c>
      <c r="G350" s="47" t="n">
        <v>320.61</v>
      </c>
      <c r="H350" s="140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406</v>
      </c>
      <c r="E351" s="13" t="s">
        <v>468</v>
      </c>
      <c r="F351" s="13" t="n">
        <v>8028989962</v>
      </c>
      <c r="G351" s="47" t="n">
        <v>297.65</v>
      </c>
      <c r="H351" s="222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406</v>
      </c>
      <c r="E352" s="13" t="s">
        <v>469</v>
      </c>
      <c r="F352" s="13" t="n">
        <v>8028985907</v>
      </c>
      <c r="G352" s="47" t="n">
        <v>448.1</v>
      </c>
      <c r="H352" s="222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406</v>
      </c>
      <c r="E353" s="13" t="s">
        <v>28</v>
      </c>
      <c r="F353" s="13" t="n">
        <v>8028994532</v>
      </c>
      <c r="G353" s="47" t="n">
        <v>250</v>
      </c>
      <c r="H353" s="222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406</v>
      </c>
      <c r="E354" s="13" t="s">
        <v>28</v>
      </c>
      <c r="F354" s="13" t="n">
        <v>8028994506</v>
      </c>
      <c r="G354" s="47" t="n">
        <v>250</v>
      </c>
      <c r="H354" s="222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4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413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413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59" t="s">
        <v>65</v>
      </c>
      <c r="F361" s="159"/>
      <c r="G361" s="159"/>
      <c r="H361" s="159"/>
      <c r="I361" s="131" t="n">
        <f aca="false">G360-I359</f>
        <v>1553.4782</v>
      </c>
      <c r="J361" s="160"/>
      <c r="L361" s="9"/>
      <c r="M361" s="9"/>
      <c r="N361" s="9"/>
      <c r="O361" s="9"/>
      <c r="P361" s="159" t="s">
        <v>65</v>
      </c>
      <c r="Q361" s="159"/>
      <c r="R361" s="159"/>
      <c r="S361" s="159"/>
      <c r="T361" s="131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49" t="s">
        <v>146</v>
      </c>
      <c r="D370" s="149"/>
      <c r="E370" s="149"/>
      <c r="N370" s="149" t="s">
        <v>276</v>
      </c>
      <c r="O370" s="149"/>
      <c r="P370" s="149"/>
    </row>
    <row r="371" customFormat="false" ht="15" hidden="false" customHeight="false" outlineLevel="0" collapsed="false">
      <c r="A371" s="5" t="s">
        <v>302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403</v>
      </c>
      <c r="G371" s="5" t="s">
        <v>8</v>
      </c>
      <c r="H371" s="5"/>
      <c r="I371" s="5" t="s">
        <v>405</v>
      </c>
      <c r="J371" s="150"/>
      <c r="L371" s="5" t="s">
        <v>302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403</v>
      </c>
      <c r="R371" s="5" t="s">
        <v>8</v>
      </c>
      <c r="S371" s="5"/>
      <c r="T371" s="5" t="s">
        <v>405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420</v>
      </c>
      <c r="E372" s="13" t="s">
        <v>28</v>
      </c>
      <c r="F372" s="13" t="n">
        <v>8029111800</v>
      </c>
      <c r="G372" s="27" t="n">
        <v>250</v>
      </c>
      <c r="H372" s="219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420</v>
      </c>
      <c r="P372" s="9" t="s">
        <v>28</v>
      </c>
      <c r="Q372" s="13" t="n">
        <v>8029225418</v>
      </c>
      <c r="R372" s="27" t="n">
        <v>250</v>
      </c>
      <c r="S372" s="224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470</v>
      </c>
      <c r="C373" s="9" t="s">
        <v>278</v>
      </c>
      <c r="D373" s="9" t="s">
        <v>420</v>
      </c>
      <c r="E373" s="13" t="s">
        <v>28</v>
      </c>
      <c r="F373" s="13" t="n">
        <v>8029117281</v>
      </c>
      <c r="G373" s="27" t="n">
        <v>250</v>
      </c>
      <c r="H373" s="219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420</v>
      </c>
      <c r="P373" s="9" t="s">
        <v>28</v>
      </c>
      <c r="Q373" s="13" t="n">
        <v>8029225409</v>
      </c>
      <c r="R373" s="27" t="n">
        <v>250</v>
      </c>
      <c r="S373" s="224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420</v>
      </c>
      <c r="E374" s="9" t="s">
        <v>28</v>
      </c>
      <c r="F374" s="13" t="n">
        <v>8029118175</v>
      </c>
      <c r="G374" s="27" t="n">
        <v>250</v>
      </c>
      <c r="H374" s="146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420</v>
      </c>
      <c r="P374" s="9" t="s">
        <v>28</v>
      </c>
      <c r="Q374" s="13" t="n">
        <v>8029225412</v>
      </c>
      <c r="R374" s="27" t="n">
        <v>250</v>
      </c>
      <c r="S374" s="224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420</v>
      </c>
      <c r="E375" s="9" t="s">
        <v>28</v>
      </c>
      <c r="F375" s="13" t="n">
        <v>8029122891</v>
      </c>
      <c r="G375" s="27" t="n">
        <v>175</v>
      </c>
      <c r="H375" s="146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420</v>
      </c>
      <c r="P375" s="9" t="s">
        <v>28</v>
      </c>
      <c r="Q375" s="13" t="n">
        <v>8029234971</v>
      </c>
      <c r="R375" s="27" t="n">
        <v>310</v>
      </c>
      <c r="S375" s="224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420</v>
      </c>
      <c r="E376" s="13" t="s">
        <v>20</v>
      </c>
      <c r="F376" s="13" t="n">
        <v>8029125293</v>
      </c>
      <c r="G376" s="47" t="n">
        <v>175</v>
      </c>
      <c r="H376" s="146" t="n">
        <v>763</v>
      </c>
      <c r="I376" s="47" t="n">
        <v>150</v>
      </c>
      <c r="J376" s="157"/>
      <c r="L376" s="16" t="n">
        <v>45266</v>
      </c>
      <c r="M376" s="13" t="s">
        <v>148</v>
      </c>
      <c r="N376" s="13" t="s">
        <v>85</v>
      </c>
      <c r="O376" s="13" t="s">
        <v>420</v>
      </c>
      <c r="P376" s="13" t="s">
        <v>28</v>
      </c>
      <c r="Q376" s="13" t="n">
        <v>8029234998</v>
      </c>
      <c r="R376" s="47" t="n">
        <v>310</v>
      </c>
      <c r="S376" s="224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420</v>
      </c>
      <c r="E377" s="13" t="s">
        <v>28</v>
      </c>
      <c r="F377" s="13" t="n">
        <v>8029131918</v>
      </c>
      <c r="G377" s="47" t="n">
        <v>250</v>
      </c>
      <c r="H377" s="146" t="n">
        <v>763</v>
      </c>
      <c r="I377" s="47" t="n">
        <v>200</v>
      </c>
      <c r="J377" s="157"/>
      <c r="L377" s="16" t="n">
        <v>45268</v>
      </c>
      <c r="M377" s="13" t="s">
        <v>135</v>
      </c>
      <c r="N377" s="13" t="s">
        <v>43</v>
      </c>
      <c r="O377" s="13" t="s">
        <v>420</v>
      </c>
      <c r="P377" s="13" t="s">
        <v>28</v>
      </c>
      <c r="Q377" s="13" t="n">
        <v>8029244676</v>
      </c>
      <c r="R377" s="47" t="n">
        <v>250</v>
      </c>
      <c r="S377" s="224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420</v>
      </c>
      <c r="E378" s="13" t="s">
        <v>28</v>
      </c>
      <c r="F378" s="13" t="n">
        <v>8029131934</v>
      </c>
      <c r="G378" s="47" t="n">
        <v>250</v>
      </c>
      <c r="H378" s="146" t="n">
        <v>763</v>
      </c>
      <c r="I378" s="47" t="n">
        <v>200</v>
      </c>
      <c r="J378" s="157"/>
      <c r="L378" s="16" t="n">
        <v>45268</v>
      </c>
      <c r="M378" s="13" t="s">
        <v>284</v>
      </c>
      <c r="N378" s="13" t="s">
        <v>55</v>
      </c>
      <c r="O378" s="13" t="s">
        <v>420</v>
      </c>
      <c r="P378" s="13" t="s">
        <v>28</v>
      </c>
      <c r="Q378" s="13" t="n">
        <v>8029244750</v>
      </c>
      <c r="R378" s="47" t="n">
        <v>175</v>
      </c>
      <c r="S378" s="224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420</v>
      </c>
      <c r="E379" s="13" t="s">
        <v>28</v>
      </c>
      <c r="F379" s="13" t="n">
        <v>8029141887</v>
      </c>
      <c r="G379" s="47" t="n">
        <v>250</v>
      </c>
      <c r="H379" s="146" t="n">
        <v>763</v>
      </c>
      <c r="I379" s="47" t="n">
        <v>200</v>
      </c>
      <c r="J379" s="157"/>
      <c r="L379" s="16" t="n">
        <v>45268</v>
      </c>
      <c r="M379" s="13" t="s">
        <v>241</v>
      </c>
      <c r="N379" s="13" t="s">
        <v>14</v>
      </c>
      <c r="O379" s="13" t="s">
        <v>420</v>
      </c>
      <c r="P379" s="13" t="s">
        <v>466</v>
      </c>
      <c r="Q379" s="13" t="n">
        <v>8029244973</v>
      </c>
      <c r="R379" s="47" t="n">
        <v>643.83</v>
      </c>
      <c r="S379" s="152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471</v>
      </c>
      <c r="D380" s="13" t="s">
        <v>420</v>
      </c>
      <c r="E380" s="13" t="s">
        <v>28</v>
      </c>
      <c r="F380" s="13" t="n">
        <v>8029141892</v>
      </c>
      <c r="G380" s="47" t="n">
        <v>250</v>
      </c>
      <c r="H380" s="146" t="n">
        <v>763</v>
      </c>
      <c r="I380" s="47" t="n">
        <v>200</v>
      </c>
      <c r="J380" s="157"/>
      <c r="L380" s="16" t="n">
        <v>45271</v>
      </c>
      <c r="M380" s="13" t="s">
        <v>284</v>
      </c>
      <c r="N380" s="13" t="s">
        <v>55</v>
      </c>
      <c r="O380" s="13" t="s">
        <v>420</v>
      </c>
      <c r="P380" s="13" t="s">
        <v>28</v>
      </c>
      <c r="Q380" s="13" t="n">
        <v>8029251193</v>
      </c>
      <c r="R380" s="47" t="n">
        <v>250</v>
      </c>
      <c r="S380" s="152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420</v>
      </c>
      <c r="E381" s="13" t="s">
        <v>28</v>
      </c>
      <c r="F381" s="13" t="n">
        <v>8029141908</v>
      </c>
      <c r="G381" s="47" t="n">
        <v>250</v>
      </c>
      <c r="H381" s="146" t="n">
        <v>763</v>
      </c>
      <c r="I381" s="47" t="n">
        <v>200</v>
      </c>
      <c r="J381" s="157"/>
      <c r="L381" s="16" t="n">
        <v>45271</v>
      </c>
      <c r="M381" s="13" t="s">
        <v>225</v>
      </c>
      <c r="N381" s="13" t="s">
        <v>45</v>
      </c>
      <c r="O381" s="13" t="s">
        <v>420</v>
      </c>
      <c r="P381" s="13" t="s">
        <v>28</v>
      </c>
      <c r="Q381" s="13" t="n">
        <v>8029251168</v>
      </c>
      <c r="R381" s="47" t="n">
        <v>250</v>
      </c>
      <c r="S381" s="152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420</v>
      </c>
      <c r="E382" s="13" t="s">
        <v>28</v>
      </c>
      <c r="F382" s="13" t="n">
        <v>8029147671</v>
      </c>
      <c r="G382" s="47" t="n">
        <v>250</v>
      </c>
      <c r="H382" s="225" t="n">
        <v>769</v>
      </c>
      <c r="I382" s="47" t="n">
        <v>200</v>
      </c>
      <c r="J382" s="157"/>
      <c r="L382" s="16" t="n">
        <v>45271</v>
      </c>
      <c r="M382" s="13" t="s">
        <v>135</v>
      </c>
      <c r="N382" s="13" t="s">
        <v>43</v>
      </c>
      <c r="O382" s="13" t="s">
        <v>420</v>
      </c>
      <c r="P382" s="13" t="s">
        <v>28</v>
      </c>
      <c r="Q382" s="13" t="n">
        <v>8029251177</v>
      </c>
      <c r="R382" s="47" t="n">
        <v>250</v>
      </c>
      <c r="S382" s="152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420</v>
      </c>
      <c r="E383" s="13" t="s">
        <v>28</v>
      </c>
      <c r="F383" s="13" t="n">
        <v>8029147658</v>
      </c>
      <c r="G383" s="47" t="n">
        <v>250</v>
      </c>
      <c r="H383" s="225" t="n">
        <v>769</v>
      </c>
      <c r="I383" s="47" t="n">
        <v>200</v>
      </c>
      <c r="J383" s="157"/>
      <c r="L383" s="16" t="n">
        <v>45271</v>
      </c>
      <c r="M383" s="13" t="s">
        <v>148</v>
      </c>
      <c r="N383" s="13" t="s">
        <v>34</v>
      </c>
      <c r="O383" s="13" t="s">
        <v>420</v>
      </c>
      <c r="P383" s="13" t="s">
        <v>28</v>
      </c>
      <c r="Q383" s="13" t="n">
        <v>8029251212</v>
      </c>
      <c r="R383" s="47" t="n">
        <v>175</v>
      </c>
      <c r="S383" s="152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420</v>
      </c>
      <c r="E384" s="13" t="s">
        <v>28</v>
      </c>
      <c r="F384" s="13" t="n">
        <v>8029147696</v>
      </c>
      <c r="G384" s="47" t="n">
        <v>250</v>
      </c>
      <c r="H384" s="225" t="n">
        <v>769</v>
      </c>
      <c r="I384" s="47" t="n">
        <v>200</v>
      </c>
      <c r="J384" s="157"/>
      <c r="L384" s="16" t="n">
        <v>45272</v>
      </c>
      <c r="M384" s="13" t="s">
        <v>241</v>
      </c>
      <c r="N384" s="13" t="s">
        <v>14</v>
      </c>
      <c r="O384" s="13" t="s">
        <v>420</v>
      </c>
      <c r="P384" s="13" t="s">
        <v>20</v>
      </c>
      <c r="Q384" s="13" t="n">
        <v>8029254338</v>
      </c>
      <c r="R384" s="47" t="n">
        <v>250</v>
      </c>
      <c r="S384" s="152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420</v>
      </c>
      <c r="E385" s="13" t="s">
        <v>28</v>
      </c>
      <c r="F385" s="13" t="n">
        <v>8029147687</v>
      </c>
      <c r="G385" s="47" t="n">
        <v>250</v>
      </c>
      <c r="H385" s="225" t="n">
        <v>769</v>
      </c>
      <c r="I385" s="47" t="n">
        <v>200</v>
      </c>
      <c r="J385" s="157"/>
      <c r="L385" s="16" t="n">
        <v>45272</v>
      </c>
      <c r="M385" s="13" t="s">
        <v>135</v>
      </c>
      <c r="N385" s="13" t="s">
        <v>43</v>
      </c>
      <c r="O385" s="13" t="s">
        <v>420</v>
      </c>
      <c r="P385" s="13" t="s">
        <v>20</v>
      </c>
      <c r="Q385" s="13" t="n">
        <v>8029254336</v>
      </c>
      <c r="R385" s="47" t="n">
        <v>250</v>
      </c>
      <c r="S385" s="152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420</v>
      </c>
      <c r="E386" s="13" t="s">
        <v>20</v>
      </c>
      <c r="F386" s="13" t="n">
        <v>8029149052</v>
      </c>
      <c r="G386" s="47" t="n">
        <v>175</v>
      </c>
      <c r="H386" s="225" t="n">
        <v>769</v>
      </c>
      <c r="I386" s="47" t="n">
        <v>150</v>
      </c>
      <c r="J386" s="157"/>
      <c r="K386" s="141"/>
      <c r="L386" s="16" t="n">
        <v>45272</v>
      </c>
      <c r="M386" s="13" t="s">
        <v>284</v>
      </c>
      <c r="N386" s="13" t="s">
        <v>55</v>
      </c>
      <c r="O386" s="13" t="s">
        <v>420</v>
      </c>
      <c r="P386" s="13" t="s">
        <v>20</v>
      </c>
      <c r="Q386" s="13" t="n">
        <v>8029256846</v>
      </c>
      <c r="R386" s="47" t="n">
        <v>175</v>
      </c>
      <c r="S386" s="152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420</v>
      </c>
      <c r="E387" s="13" t="s">
        <v>20</v>
      </c>
      <c r="F387" s="13" t="n">
        <v>8029152462</v>
      </c>
      <c r="G387" s="47" t="n">
        <v>175</v>
      </c>
      <c r="H387" s="225" t="n">
        <v>769</v>
      </c>
      <c r="I387" s="47" t="n">
        <v>150</v>
      </c>
      <c r="J387" s="157"/>
      <c r="K387" s="141"/>
      <c r="L387" s="16" t="n">
        <v>45273</v>
      </c>
      <c r="M387" s="13" t="s">
        <v>92</v>
      </c>
      <c r="N387" s="13" t="s">
        <v>75</v>
      </c>
      <c r="O387" s="13" t="s">
        <v>420</v>
      </c>
      <c r="P387" s="13" t="s">
        <v>38</v>
      </c>
      <c r="Q387" s="13" t="n">
        <v>8029259873</v>
      </c>
      <c r="R387" s="47" t="n">
        <v>250</v>
      </c>
      <c r="S387" s="140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420</v>
      </c>
      <c r="E388" s="13" t="s">
        <v>472</v>
      </c>
      <c r="F388" s="13" t="n">
        <v>8029155195</v>
      </c>
      <c r="G388" s="47" t="n">
        <v>694.78</v>
      </c>
      <c r="H388" s="225" t="n">
        <v>769</v>
      </c>
      <c r="I388" s="47" t="n">
        <v>650</v>
      </c>
      <c r="J388" s="157"/>
      <c r="L388" s="16" t="n">
        <v>45273</v>
      </c>
      <c r="M388" s="13" t="s">
        <v>135</v>
      </c>
      <c r="N388" s="13" t="s">
        <v>34</v>
      </c>
      <c r="O388" s="13" t="s">
        <v>420</v>
      </c>
      <c r="P388" s="13" t="s">
        <v>38</v>
      </c>
      <c r="Q388" s="13" t="n">
        <v>8029259872</v>
      </c>
      <c r="R388" s="47" t="n">
        <v>250</v>
      </c>
      <c r="S388" s="140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420</v>
      </c>
      <c r="E389" s="13" t="s">
        <v>28</v>
      </c>
      <c r="F389" s="13" t="n">
        <v>8029156337</v>
      </c>
      <c r="G389" s="47" t="n">
        <v>250</v>
      </c>
      <c r="H389" s="225" t="n">
        <v>769</v>
      </c>
      <c r="I389" s="47" t="n">
        <v>200</v>
      </c>
      <c r="J389" s="157"/>
      <c r="L389" s="16" t="n">
        <v>45273</v>
      </c>
      <c r="M389" s="13" t="s">
        <v>241</v>
      </c>
      <c r="N389" s="13" t="s">
        <v>14</v>
      </c>
      <c r="O389" s="13" t="s">
        <v>420</v>
      </c>
      <c r="P389" s="13" t="s">
        <v>28</v>
      </c>
      <c r="Q389" s="13" t="n">
        <v>8029262607</v>
      </c>
      <c r="R389" s="47" t="n">
        <v>250</v>
      </c>
      <c r="S389" s="152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420</v>
      </c>
      <c r="E390" s="13" t="s">
        <v>28</v>
      </c>
      <c r="F390" s="13" t="n">
        <v>8029156326</v>
      </c>
      <c r="G390" s="47" t="n">
        <v>250</v>
      </c>
      <c r="H390" s="140" t="n">
        <v>777</v>
      </c>
      <c r="I390" s="47" t="n">
        <v>200</v>
      </c>
      <c r="J390" s="157"/>
      <c r="L390" s="16" t="n">
        <v>45273</v>
      </c>
      <c r="M390" s="13" t="s">
        <v>225</v>
      </c>
      <c r="N390" s="13" t="s">
        <v>45</v>
      </c>
      <c r="O390" s="13" t="s">
        <v>420</v>
      </c>
      <c r="P390" s="13" t="s">
        <v>28</v>
      </c>
      <c r="Q390" s="13" t="n">
        <v>8029262597</v>
      </c>
      <c r="R390" s="47" t="n">
        <v>250</v>
      </c>
      <c r="S390" s="152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420</v>
      </c>
      <c r="E391" s="13" t="s">
        <v>28</v>
      </c>
      <c r="F391" s="13" t="n">
        <v>8029156385</v>
      </c>
      <c r="G391" s="47" t="n">
        <v>250</v>
      </c>
      <c r="H391" s="225" t="n">
        <v>769</v>
      </c>
      <c r="I391" s="47" t="n">
        <v>200</v>
      </c>
      <c r="J391" s="157"/>
      <c r="L391" s="16" t="n">
        <v>45273</v>
      </c>
      <c r="M391" s="13" t="s">
        <v>125</v>
      </c>
      <c r="N391" s="13" t="s">
        <v>32</v>
      </c>
      <c r="O391" s="13" t="s">
        <v>420</v>
      </c>
      <c r="P391" s="13" t="s">
        <v>28</v>
      </c>
      <c r="Q391" s="13" t="n">
        <v>8029262624</v>
      </c>
      <c r="R391" s="47" t="n">
        <v>250</v>
      </c>
      <c r="S391" s="152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420</v>
      </c>
      <c r="E392" s="16" t="s">
        <v>28</v>
      </c>
      <c r="F392" s="13" t="n">
        <v>8029164884</v>
      </c>
      <c r="G392" s="47" t="n">
        <v>250</v>
      </c>
      <c r="H392" s="140" t="n">
        <v>777</v>
      </c>
      <c r="I392" s="47" t="n">
        <v>200</v>
      </c>
      <c r="J392" s="157"/>
      <c r="L392" s="16" t="n">
        <v>45273</v>
      </c>
      <c r="M392" s="16" t="s">
        <v>148</v>
      </c>
      <c r="N392" s="16" t="s">
        <v>43</v>
      </c>
      <c r="O392" s="16" t="s">
        <v>420</v>
      </c>
      <c r="P392" s="16" t="s">
        <v>28</v>
      </c>
      <c r="Q392" s="13" t="n">
        <v>8029262612</v>
      </c>
      <c r="R392" s="47" t="n">
        <v>250</v>
      </c>
      <c r="S392" s="152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420</v>
      </c>
      <c r="E393" s="13" t="s">
        <v>28</v>
      </c>
      <c r="F393" s="13" t="n">
        <v>8029164870</v>
      </c>
      <c r="G393" s="47" t="n">
        <v>250</v>
      </c>
      <c r="H393" s="140" t="n">
        <v>777</v>
      </c>
      <c r="I393" s="47" t="n">
        <v>200</v>
      </c>
      <c r="J393" s="157"/>
      <c r="L393" s="16" t="n">
        <v>45273</v>
      </c>
      <c r="M393" s="13" t="s">
        <v>143</v>
      </c>
      <c r="N393" s="13" t="s">
        <v>37</v>
      </c>
      <c r="O393" s="13" t="s">
        <v>420</v>
      </c>
      <c r="P393" s="13" t="s">
        <v>28</v>
      </c>
      <c r="Q393" s="13" t="n">
        <v>8029262577</v>
      </c>
      <c r="R393" s="47" t="n">
        <v>175</v>
      </c>
      <c r="S393" s="152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420</v>
      </c>
      <c r="E394" s="13" t="s">
        <v>28</v>
      </c>
      <c r="F394" s="13" t="n">
        <v>8029170981</v>
      </c>
      <c r="G394" s="47" t="n">
        <v>250</v>
      </c>
      <c r="H394" s="140" t="n">
        <v>777</v>
      </c>
      <c r="I394" s="47" t="n">
        <v>200</v>
      </c>
      <c r="J394" s="157"/>
      <c r="L394" s="16" t="n">
        <v>45275</v>
      </c>
      <c r="M394" s="13" t="s">
        <v>284</v>
      </c>
      <c r="N394" s="13" t="s">
        <v>55</v>
      </c>
      <c r="O394" s="13" t="s">
        <v>420</v>
      </c>
      <c r="P394" s="13" t="s">
        <v>28</v>
      </c>
      <c r="Q394" s="13" t="n">
        <v>8029273596</v>
      </c>
      <c r="R394" s="47" t="n">
        <v>250</v>
      </c>
      <c r="S394" s="140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420</v>
      </c>
      <c r="E395" s="13" t="s">
        <v>28</v>
      </c>
      <c r="F395" s="13" t="n">
        <v>8029170996</v>
      </c>
      <c r="G395" s="47" t="n">
        <v>250</v>
      </c>
      <c r="H395" s="140" t="n">
        <v>777</v>
      </c>
      <c r="I395" s="47" t="n">
        <v>200</v>
      </c>
      <c r="J395" s="157"/>
      <c r="K395" s="141"/>
      <c r="L395" s="16" t="n">
        <v>45275</v>
      </c>
      <c r="M395" s="13" t="s">
        <v>135</v>
      </c>
      <c r="N395" s="13" t="s">
        <v>43</v>
      </c>
      <c r="O395" s="13" t="s">
        <v>420</v>
      </c>
      <c r="P395" s="13" t="s">
        <v>28</v>
      </c>
      <c r="Q395" s="13" t="n">
        <v>8029273572</v>
      </c>
      <c r="R395" s="47" t="n">
        <v>250</v>
      </c>
      <c r="S395" s="140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420</v>
      </c>
      <c r="E396" s="13" t="s">
        <v>28</v>
      </c>
      <c r="F396" s="13" t="n">
        <v>8029170950</v>
      </c>
      <c r="G396" s="47" t="n">
        <v>250</v>
      </c>
      <c r="H396" s="140" t="n">
        <v>777</v>
      </c>
      <c r="I396" s="47" t="n">
        <v>200</v>
      </c>
      <c r="J396" s="157"/>
      <c r="K396" s="141"/>
      <c r="L396" s="16" t="n">
        <v>45278</v>
      </c>
      <c r="M396" s="13" t="s">
        <v>241</v>
      </c>
      <c r="N396" s="13" t="s">
        <v>14</v>
      </c>
      <c r="O396" s="13" t="s">
        <v>420</v>
      </c>
      <c r="P396" s="13" t="s">
        <v>28</v>
      </c>
      <c r="Q396" s="13" t="n">
        <v>8029280879</v>
      </c>
      <c r="R396" s="47" t="n">
        <v>250</v>
      </c>
      <c r="S396" s="47"/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420</v>
      </c>
      <c r="E397" s="13" t="s">
        <v>28</v>
      </c>
      <c r="F397" s="13" t="n">
        <v>8029171009</v>
      </c>
      <c r="G397" s="47" t="n">
        <v>250</v>
      </c>
      <c r="H397" s="140" t="n">
        <v>777</v>
      </c>
      <c r="I397" s="47" t="n">
        <v>200</v>
      </c>
      <c r="J397" s="157"/>
      <c r="K397" s="141"/>
      <c r="L397" s="16" t="n">
        <v>45278</v>
      </c>
      <c r="M397" s="13" t="s">
        <v>225</v>
      </c>
      <c r="N397" s="13" t="s">
        <v>45</v>
      </c>
      <c r="O397" s="13" t="s">
        <v>420</v>
      </c>
      <c r="P397" s="13" t="s">
        <v>28</v>
      </c>
      <c r="Q397" s="13" t="n">
        <v>8029280863</v>
      </c>
      <c r="R397" s="47" t="n">
        <v>250</v>
      </c>
      <c r="S397" s="47"/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420</v>
      </c>
      <c r="E398" s="13" t="s">
        <v>28</v>
      </c>
      <c r="F398" s="13" t="n">
        <v>8029171085</v>
      </c>
      <c r="G398" s="47" t="n">
        <v>175</v>
      </c>
      <c r="H398" s="140" t="n">
        <v>777</v>
      </c>
      <c r="I398" s="47" t="n">
        <v>150</v>
      </c>
      <c r="J398" s="157"/>
      <c r="L398" s="16" t="n">
        <v>45278</v>
      </c>
      <c r="M398" s="13" t="s">
        <v>125</v>
      </c>
      <c r="N398" s="13" t="s">
        <v>43</v>
      </c>
      <c r="O398" s="13" t="s">
        <v>420</v>
      </c>
      <c r="P398" s="13" t="s">
        <v>28</v>
      </c>
      <c r="Q398" s="13" t="n">
        <v>8029281003</v>
      </c>
      <c r="R398" s="47" t="n">
        <v>250</v>
      </c>
      <c r="S398" s="47"/>
      <c r="T398" s="47" t="n">
        <v>200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420</v>
      </c>
      <c r="E399" s="13" t="s">
        <v>28</v>
      </c>
      <c r="F399" s="13" t="n">
        <v>8029171073</v>
      </c>
      <c r="G399" s="47" t="n">
        <v>175</v>
      </c>
      <c r="H399" s="140" t="n">
        <v>777</v>
      </c>
      <c r="I399" s="47" t="n">
        <v>150</v>
      </c>
      <c r="J399" s="157"/>
      <c r="L399" s="16" t="n">
        <v>45278</v>
      </c>
      <c r="M399" s="13" t="s">
        <v>284</v>
      </c>
      <c r="N399" s="13" t="s">
        <v>55</v>
      </c>
      <c r="O399" s="13" t="s">
        <v>420</v>
      </c>
      <c r="P399" s="13" t="s">
        <v>28</v>
      </c>
      <c r="Q399" s="13" t="n">
        <v>8029280914</v>
      </c>
      <c r="R399" s="47" t="n">
        <v>250</v>
      </c>
      <c r="S399" s="47"/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420</v>
      </c>
      <c r="E400" s="13" t="s">
        <v>20</v>
      </c>
      <c r="F400" s="13" t="n">
        <v>8029173603</v>
      </c>
      <c r="G400" s="47" t="n">
        <v>175</v>
      </c>
      <c r="H400" s="140" t="n">
        <v>777</v>
      </c>
      <c r="I400" s="47" t="n">
        <v>150</v>
      </c>
      <c r="J400" s="157"/>
      <c r="L400" s="16" t="n">
        <v>45279</v>
      </c>
      <c r="M400" s="13" t="s">
        <v>259</v>
      </c>
      <c r="N400" s="13" t="s">
        <v>27</v>
      </c>
      <c r="O400" s="13" t="s">
        <v>420</v>
      </c>
      <c r="P400" s="13" t="s">
        <v>20</v>
      </c>
      <c r="Q400" s="13" t="n">
        <v>8029282377</v>
      </c>
      <c r="R400" s="47" t="n">
        <v>175</v>
      </c>
      <c r="S400" s="47"/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420</v>
      </c>
      <c r="E401" s="13" t="s">
        <v>20</v>
      </c>
      <c r="F401" s="13" t="n">
        <v>8029175367</v>
      </c>
      <c r="G401" s="47" t="n">
        <v>175</v>
      </c>
      <c r="H401" s="140" t="n">
        <v>777</v>
      </c>
      <c r="I401" s="47" t="n">
        <v>150</v>
      </c>
      <c r="J401" s="157"/>
      <c r="L401" s="16" t="n">
        <v>45279</v>
      </c>
      <c r="M401" s="13" t="s">
        <v>148</v>
      </c>
      <c r="N401" s="13" t="s">
        <v>34</v>
      </c>
      <c r="O401" s="13" t="s">
        <v>420</v>
      </c>
      <c r="P401" s="13" t="s">
        <v>20</v>
      </c>
      <c r="Q401" s="13" t="n">
        <v>8029282376</v>
      </c>
      <c r="R401" s="47" t="n">
        <v>175</v>
      </c>
      <c r="S401" s="47"/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420</v>
      </c>
      <c r="E402" s="13" t="s">
        <v>473</v>
      </c>
      <c r="F402" s="13" t="n">
        <v>8029178076</v>
      </c>
      <c r="G402" s="47" t="n">
        <v>337.42</v>
      </c>
      <c r="H402" s="140" t="n">
        <v>777</v>
      </c>
      <c r="I402" s="47" t="n">
        <v>300</v>
      </c>
      <c r="J402" s="157"/>
      <c r="L402" s="16" t="n">
        <v>45280</v>
      </c>
      <c r="M402" s="13" t="s">
        <v>241</v>
      </c>
      <c r="N402" s="13" t="s">
        <v>14</v>
      </c>
      <c r="O402" s="13" t="s">
        <v>420</v>
      </c>
      <c r="P402" s="13" t="s">
        <v>28</v>
      </c>
      <c r="Q402" s="13"/>
      <c r="R402" s="47" t="n">
        <v>250</v>
      </c>
      <c r="S402" s="47"/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420</v>
      </c>
      <c r="E403" s="13" t="s">
        <v>473</v>
      </c>
      <c r="F403" s="13" t="n">
        <v>8029178122</v>
      </c>
      <c r="G403" s="47" t="n">
        <v>298.54</v>
      </c>
      <c r="H403" s="140" t="n">
        <v>777</v>
      </c>
      <c r="I403" s="47" t="n">
        <v>270</v>
      </c>
      <c r="J403" s="157"/>
      <c r="L403" s="16" t="n">
        <v>45280</v>
      </c>
      <c r="M403" s="13" t="s">
        <v>225</v>
      </c>
      <c r="N403" s="13" t="s">
        <v>45</v>
      </c>
      <c r="O403" s="13" t="s">
        <v>420</v>
      </c>
      <c r="P403" s="13" t="s">
        <v>28</v>
      </c>
      <c r="Q403" s="13"/>
      <c r="R403" s="47" t="n">
        <v>250</v>
      </c>
      <c r="S403" s="47"/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420</v>
      </c>
      <c r="E404" s="13" t="s">
        <v>28</v>
      </c>
      <c r="F404" s="13" t="n">
        <v>8029176481</v>
      </c>
      <c r="G404" s="47" t="n">
        <v>175</v>
      </c>
      <c r="H404" s="140" t="n">
        <v>777</v>
      </c>
      <c r="I404" s="47" t="n">
        <v>150</v>
      </c>
      <c r="J404" s="157"/>
      <c r="L404" s="16" t="n">
        <v>45280</v>
      </c>
      <c r="M404" s="13" t="s">
        <v>148</v>
      </c>
      <c r="N404" s="13" t="s">
        <v>34</v>
      </c>
      <c r="O404" s="13" t="s">
        <v>420</v>
      </c>
      <c r="P404" s="13" t="s">
        <v>28</v>
      </c>
      <c r="Q404" s="13"/>
      <c r="R404" s="47" t="n">
        <v>250</v>
      </c>
      <c r="S404" s="47"/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420</v>
      </c>
      <c r="E405" s="13" t="s">
        <v>28</v>
      </c>
      <c r="F405" s="13" t="n">
        <v>8029181086</v>
      </c>
      <c r="G405" s="47" t="n">
        <v>250</v>
      </c>
      <c r="H405" s="140" t="n">
        <v>777</v>
      </c>
      <c r="I405" s="47" t="n">
        <v>200</v>
      </c>
      <c r="J405" s="157"/>
      <c r="L405" s="16" t="n">
        <v>45280</v>
      </c>
      <c r="M405" s="13" t="s">
        <v>135</v>
      </c>
      <c r="N405" s="13" t="s">
        <v>43</v>
      </c>
      <c r="O405" s="13" t="s">
        <v>420</v>
      </c>
      <c r="P405" s="13" t="s">
        <v>28</v>
      </c>
      <c r="Q405" s="13"/>
      <c r="R405" s="47" t="n">
        <v>250</v>
      </c>
      <c r="S405" s="47"/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420</v>
      </c>
      <c r="E406" s="13" t="s">
        <v>28</v>
      </c>
      <c r="F406" s="13" t="n">
        <v>8029181111</v>
      </c>
      <c r="G406" s="47" t="n">
        <v>175</v>
      </c>
      <c r="H406" s="140" t="n">
        <v>777</v>
      </c>
      <c r="I406" s="47" t="n">
        <v>150</v>
      </c>
      <c r="J406" s="157"/>
      <c r="L406" s="16" t="s">
        <v>297</v>
      </c>
      <c r="M406" s="13" t="s">
        <v>143</v>
      </c>
      <c r="N406" s="13" t="s">
        <v>37</v>
      </c>
      <c r="O406" s="13" t="s">
        <v>420</v>
      </c>
      <c r="P406" s="13" t="s">
        <v>28</v>
      </c>
      <c r="Q406" s="13"/>
      <c r="R406" s="47" t="n">
        <v>250</v>
      </c>
      <c r="S406" s="47"/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420</v>
      </c>
      <c r="E407" s="13" t="s">
        <v>28</v>
      </c>
      <c r="F407" s="13" t="n">
        <v>8029181024</v>
      </c>
      <c r="G407" s="47" t="n">
        <v>250</v>
      </c>
      <c r="H407" s="140" t="n">
        <v>777</v>
      </c>
      <c r="I407" s="47" t="n">
        <v>200</v>
      </c>
      <c r="J407" s="157"/>
      <c r="L407" s="16" t="s">
        <v>297</v>
      </c>
      <c r="M407" s="13" t="s">
        <v>58</v>
      </c>
      <c r="N407" s="13" t="s">
        <v>14</v>
      </c>
      <c r="O407" s="13" t="s">
        <v>420</v>
      </c>
      <c r="P407" s="13" t="s">
        <v>28</v>
      </c>
      <c r="Q407" s="13"/>
      <c r="R407" s="47" t="n">
        <v>250</v>
      </c>
      <c r="S407" s="47"/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420</v>
      </c>
      <c r="E408" s="13" t="s">
        <v>28</v>
      </c>
      <c r="F408" s="13" t="n">
        <v>8029185805</v>
      </c>
      <c r="G408" s="47" t="n">
        <v>250</v>
      </c>
      <c r="H408" s="142" t="n">
        <v>790</v>
      </c>
      <c r="I408" s="47" t="n">
        <v>200</v>
      </c>
      <c r="J408" s="157"/>
      <c r="L408" s="16" t="s">
        <v>297</v>
      </c>
      <c r="M408" s="13" t="s">
        <v>148</v>
      </c>
      <c r="N408" s="13" t="s">
        <v>34</v>
      </c>
      <c r="O408" s="13" t="s">
        <v>420</v>
      </c>
      <c r="P408" s="13" t="s">
        <v>28</v>
      </c>
      <c r="Q408" s="13"/>
      <c r="R408" s="47" t="n">
        <v>250</v>
      </c>
      <c r="S408" s="47"/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420</v>
      </c>
      <c r="E409" s="13" t="s">
        <v>28</v>
      </c>
      <c r="F409" s="13" t="n">
        <v>8029183082</v>
      </c>
      <c r="G409" s="196" t="n">
        <v>175</v>
      </c>
      <c r="H409" s="142" t="n">
        <v>790</v>
      </c>
      <c r="I409" s="47" t="n">
        <v>150</v>
      </c>
      <c r="J409" s="157"/>
      <c r="L409" s="16" t="s">
        <v>297</v>
      </c>
      <c r="M409" s="13" t="s">
        <v>135</v>
      </c>
      <c r="N409" s="13" t="s">
        <v>43</v>
      </c>
      <c r="O409" s="13" t="s">
        <v>420</v>
      </c>
      <c r="P409" s="13" t="s">
        <v>28</v>
      </c>
      <c r="Q409" s="13"/>
      <c r="R409" s="47" t="n">
        <v>175</v>
      </c>
      <c r="S409" s="47"/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420</v>
      </c>
      <c r="E410" s="13" t="s">
        <v>28</v>
      </c>
      <c r="F410" s="13" t="n">
        <v>8029192024</v>
      </c>
      <c r="G410" s="47" t="n">
        <v>250</v>
      </c>
      <c r="H410" s="142" t="n">
        <v>790</v>
      </c>
      <c r="I410" s="47" t="n">
        <v>150</v>
      </c>
      <c r="J410" s="157"/>
      <c r="L410" s="16"/>
      <c r="M410" s="13"/>
      <c r="N410" s="13"/>
      <c r="O410" s="13"/>
      <c r="P410" s="13"/>
      <c r="Q410" s="13"/>
      <c r="R410" s="47"/>
      <c r="S410" s="47"/>
      <c r="T410" s="47"/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420</v>
      </c>
      <c r="E411" s="13" t="s">
        <v>28</v>
      </c>
      <c r="F411" s="13" t="n">
        <v>8029191995</v>
      </c>
      <c r="G411" s="47" t="n">
        <v>250</v>
      </c>
      <c r="H411" s="142" t="n">
        <v>790</v>
      </c>
      <c r="I411" s="47" t="n">
        <v>250</v>
      </c>
      <c r="J411" s="157"/>
      <c r="L411" s="16"/>
      <c r="M411" s="16"/>
      <c r="N411" s="16"/>
      <c r="O411" s="16"/>
      <c r="P411" s="16"/>
      <c r="Q411" s="13"/>
      <c r="R411" s="47"/>
      <c r="S411" s="47"/>
      <c r="T411" s="47"/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420</v>
      </c>
      <c r="E412" s="13" t="s">
        <v>28</v>
      </c>
      <c r="F412" s="13" t="n">
        <v>8029199131</v>
      </c>
      <c r="G412" s="47" t="n">
        <v>250</v>
      </c>
      <c r="H412" s="142" t="n">
        <v>790</v>
      </c>
      <c r="I412" s="47" t="n">
        <v>200</v>
      </c>
      <c r="J412" s="157"/>
      <c r="L412" s="16"/>
      <c r="M412" s="13"/>
      <c r="N412" s="13"/>
      <c r="O412" s="13"/>
      <c r="P412" s="13"/>
      <c r="Q412" s="13"/>
      <c r="R412" s="47"/>
      <c r="S412" s="47"/>
      <c r="T412" s="47"/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420</v>
      </c>
      <c r="E413" s="16" t="s">
        <v>28</v>
      </c>
      <c r="F413" s="13" t="n">
        <v>8029199127</v>
      </c>
      <c r="G413" s="47" t="n">
        <v>250</v>
      </c>
      <c r="H413" s="142" t="n">
        <v>790</v>
      </c>
      <c r="I413" s="47" t="n">
        <v>200</v>
      </c>
      <c r="J413" s="157"/>
      <c r="L413" s="16"/>
      <c r="M413" s="16"/>
      <c r="N413" s="16"/>
      <c r="O413" s="16"/>
      <c r="P413" s="16"/>
      <c r="Q413" s="13"/>
      <c r="R413" s="47"/>
      <c r="S413" s="47"/>
      <c r="T413" s="47"/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420</v>
      </c>
      <c r="E414" s="13" t="s">
        <v>28</v>
      </c>
      <c r="F414" s="13" t="n">
        <v>8029199135</v>
      </c>
      <c r="G414" s="47" t="n">
        <v>175</v>
      </c>
      <c r="H414" s="142" t="n">
        <v>790</v>
      </c>
      <c r="I414" s="47" t="n">
        <v>150</v>
      </c>
      <c r="J414" s="157"/>
      <c r="L414" s="16"/>
      <c r="M414" s="13"/>
      <c r="N414" s="13"/>
      <c r="O414" s="13"/>
      <c r="P414" s="13"/>
      <c r="Q414" s="13"/>
      <c r="R414" s="47"/>
      <c r="S414" s="47"/>
      <c r="T414" s="47"/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420</v>
      </c>
      <c r="E415" s="13" t="s">
        <v>28</v>
      </c>
      <c r="F415" s="13" t="n">
        <v>8029199136</v>
      </c>
      <c r="G415" s="47" t="n">
        <v>175</v>
      </c>
      <c r="H415" s="142" t="n">
        <v>790</v>
      </c>
      <c r="I415" s="47" t="n">
        <v>150</v>
      </c>
      <c r="J415" s="157"/>
      <c r="L415" s="16"/>
      <c r="M415" s="13"/>
      <c r="N415" s="13"/>
      <c r="O415" s="13"/>
      <c r="P415" s="13"/>
      <c r="Q415" s="13"/>
      <c r="R415" s="47"/>
      <c r="S415" s="47"/>
      <c r="T415" s="47"/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420</v>
      </c>
      <c r="E416" s="13" t="s">
        <v>455</v>
      </c>
      <c r="F416" s="13" t="n">
        <v>8029201695</v>
      </c>
      <c r="G416" s="47" t="n">
        <v>901.25</v>
      </c>
      <c r="H416" s="142" t="n">
        <v>790</v>
      </c>
      <c r="I416" s="47" t="n">
        <v>870</v>
      </c>
      <c r="J416" s="157"/>
      <c r="L416" s="16"/>
      <c r="M416" s="13"/>
      <c r="N416" s="13"/>
      <c r="O416" s="13"/>
      <c r="P416" s="13"/>
      <c r="Q416" s="13"/>
      <c r="R416" s="47"/>
      <c r="S416" s="47"/>
      <c r="T416" s="47"/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420</v>
      </c>
      <c r="E417" s="13" t="s">
        <v>455</v>
      </c>
      <c r="F417" s="13" t="n">
        <v>8029201699</v>
      </c>
      <c r="G417" s="47" t="n">
        <v>905.25</v>
      </c>
      <c r="H417" s="142" t="n">
        <v>790</v>
      </c>
      <c r="I417" s="47" t="n">
        <v>870</v>
      </c>
      <c r="J417" s="157"/>
      <c r="L417" s="16"/>
      <c r="M417" s="13"/>
      <c r="N417" s="13"/>
      <c r="O417" s="13"/>
      <c r="P417" s="13"/>
      <c r="Q417" s="13"/>
      <c r="R417" s="47"/>
      <c r="S417" s="47"/>
      <c r="T417" s="47"/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420</v>
      </c>
      <c r="E418" s="13" t="s">
        <v>466</v>
      </c>
      <c r="F418" s="13" t="n">
        <v>8029201854</v>
      </c>
      <c r="G418" s="47" t="n">
        <v>643.83</v>
      </c>
      <c r="H418" s="142" t="n">
        <v>790</v>
      </c>
      <c r="I418" s="47" t="n">
        <v>600</v>
      </c>
      <c r="J418" s="157"/>
      <c r="L418" s="16"/>
      <c r="M418" s="13"/>
      <c r="N418" s="13"/>
      <c r="O418" s="13"/>
      <c r="P418" s="13"/>
      <c r="Q418" s="13"/>
      <c r="R418" s="47"/>
      <c r="S418" s="47"/>
      <c r="T418" s="47"/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420</v>
      </c>
      <c r="E419" s="13" t="s">
        <v>466</v>
      </c>
      <c r="F419" s="13" t="n">
        <v>8029201853</v>
      </c>
      <c r="G419" s="47" t="n">
        <v>643.83</v>
      </c>
      <c r="H419" s="142" t="n">
        <v>790</v>
      </c>
      <c r="I419" s="47" t="n">
        <v>600</v>
      </c>
      <c r="J419" s="157"/>
      <c r="L419" s="16"/>
      <c r="M419" s="13"/>
      <c r="N419" s="13"/>
      <c r="O419" s="13"/>
      <c r="P419" s="13"/>
      <c r="Q419" s="13"/>
      <c r="R419" s="47"/>
      <c r="S419" s="47"/>
      <c r="T419" s="47"/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420</v>
      </c>
      <c r="E420" s="13" t="s">
        <v>20</v>
      </c>
      <c r="F420" s="13" t="n">
        <v>8029201802</v>
      </c>
      <c r="G420" s="47" t="n">
        <v>175</v>
      </c>
      <c r="H420" s="142" t="n">
        <v>790</v>
      </c>
      <c r="I420" s="47" t="n">
        <v>150</v>
      </c>
      <c r="J420" s="157"/>
      <c r="L420" s="16"/>
      <c r="M420" s="13"/>
      <c r="N420" s="13"/>
      <c r="O420" s="13"/>
      <c r="P420" s="13"/>
      <c r="Q420" s="13"/>
      <c r="R420" s="47"/>
      <c r="S420" s="47"/>
      <c r="T420" s="47"/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420</v>
      </c>
      <c r="E421" s="13" t="s">
        <v>20</v>
      </c>
      <c r="F421" s="13" t="n">
        <v>8029201805</v>
      </c>
      <c r="G421" s="47" t="n">
        <v>283.15</v>
      </c>
      <c r="H421" s="142" t="n">
        <v>790</v>
      </c>
      <c r="I421" s="27" t="n">
        <v>255</v>
      </c>
      <c r="J421" s="90"/>
      <c r="L421" s="8"/>
      <c r="M421" s="9"/>
      <c r="N421" s="9"/>
      <c r="O421" s="9"/>
      <c r="P421" s="9"/>
      <c r="Q421" s="9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420</v>
      </c>
      <c r="E422" s="13" t="s">
        <v>20</v>
      </c>
      <c r="F422" s="13" t="n">
        <v>8029201803</v>
      </c>
      <c r="G422" s="47" t="n">
        <v>175</v>
      </c>
      <c r="H422" s="142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420</v>
      </c>
      <c r="E423" s="13" t="s">
        <v>474</v>
      </c>
      <c r="F423" s="13" t="n">
        <v>8029205870</v>
      </c>
      <c r="G423" s="47" t="n">
        <v>456.02</v>
      </c>
      <c r="H423" s="142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420</v>
      </c>
      <c r="E424" s="13" t="s">
        <v>28</v>
      </c>
      <c r="F424" s="13" t="n">
        <v>8029210018</v>
      </c>
      <c r="G424" s="47" t="n">
        <v>250</v>
      </c>
      <c r="H424" s="142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420</v>
      </c>
      <c r="E425" s="13" t="s">
        <v>28</v>
      </c>
      <c r="F425" s="13" t="n">
        <v>8029210116</v>
      </c>
      <c r="G425" s="47" t="n">
        <v>175</v>
      </c>
      <c r="H425" s="142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420</v>
      </c>
      <c r="E426" s="13" t="s">
        <v>28</v>
      </c>
      <c r="F426" s="13" t="n">
        <v>8029210111</v>
      </c>
      <c r="G426" s="47" t="n">
        <v>250</v>
      </c>
      <c r="H426" s="142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9488.83</v>
      </c>
      <c r="S431" s="27"/>
      <c r="T431" s="29" t="n">
        <f aca="false">SUM(T372:T430)</f>
        <v>7750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413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413</v>
      </c>
      <c r="R432" s="26" t="n">
        <f aca="false">R431*0.97</f>
        <v>9204.1651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59" t="s">
        <v>65</v>
      </c>
      <c r="F433" s="159"/>
      <c r="G433" s="159"/>
      <c r="H433" s="159"/>
      <c r="I433" s="131" t="n">
        <f aca="false">G432-I431</f>
        <v>1755.1479</v>
      </c>
      <c r="J433" s="160"/>
      <c r="L433" s="9"/>
      <c r="M433" s="9"/>
      <c r="N433" s="9"/>
      <c r="O433" s="9"/>
      <c r="P433" s="159" t="s">
        <v>65</v>
      </c>
      <c r="Q433" s="159"/>
      <c r="R433" s="159"/>
      <c r="S433" s="159"/>
      <c r="T433" s="131" t="n">
        <f aca="false">R432-T431</f>
        <v>1454.1651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49" t="s">
        <v>0</v>
      </c>
      <c r="D440" s="149"/>
      <c r="E440" s="149"/>
      <c r="N440" s="149" t="s">
        <v>0</v>
      </c>
      <c r="O440" s="149"/>
      <c r="P440" s="149"/>
    </row>
    <row r="441" customFormat="false" ht="15" hidden="false" customHeight="false" outlineLevel="0" collapsed="false">
      <c r="A441" s="5" t="s">
        <v>302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403</v>
      </c>
      <c r="G441" s="5" t="s">
        <v>8</v>
      </c>
      <c r="H441" s="5"/>
      <c r="I441" s="5" t="s">
        <v>405</v>
      </c>
      <c r="J441" s="150"/>
      <c r="L441" s="5" t="s">
        <v>302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403</v>
      </c>
      <c r="R441" s="5" t="s">
        <v>8</v>
      </c>
      <c r="S441" s="5"/>
      <c r="T441" s="5" t="s">
        <v>405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57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57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57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57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57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57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57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57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57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57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57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57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57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57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57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57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57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57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57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57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57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57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57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57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57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57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57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57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57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57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57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57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57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57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57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57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57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57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57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57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57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57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57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57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57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413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413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59" t="s">
        <v>65</v>
      </c>
      <c r="F502" s="159"/>
      <c r="G502" s="159"/>
      <c r="H502" s="159"/>
      <c r="I502" s="131" t="n">
        <f aca="false">G501-I500</f>
        <v>0</v>
      </c>
      <c r="J502" s="160"/>
      <c r="L502" s="9"/>
      <c r="M502" s="9"/>
      <c r="N502" s="9"/>
      <c r="O502" s="9"/>
      <c r="P502" s="159" t="s">
        <v>65</v>
      </c>
      <c r="Q502" s="159"/>
      <c r="R502" s="159"/>
      <c r="S502" s="159"/>
      <c r="T502" s="131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95" colorId="64" zoomScale="100" zoomScaleNormal="100" zoomScalePageLayoutView="100" workbookViewId="0">
      <selection pane="topLeft" activeCell="K116" activeCellId="0" sqref="K116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6"/>
  </cols>
  <sheetData>
    <row r="1" customFormat="false" ht="28.5" hidden="false" customHeight="false" outlineLevel="0" collapsed="false">
      <c r="C1" s="226" t="s">
        <v>0</v>
      </c>
      <c r="D1" s="226"/>
      <c r="E1" s="226"/>
      <c r="M1" s="226" t="s">
        <v>1</v>
      </c>
      <c r="N1" s="226"/>
      <c r="O1" s="226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475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476</v>
      </c>
      <c r="K2" s="5" t="s">
        <v>302</v>
      </c>
      <c r="L2" s="5" t="s">
        <v>3</v>
      </c>
      <c r="M2" s="5" t="s">
        <v>475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476</v>
      </c>
    </row>
    <row r="3" customFormat="false" ht="15" hidden="false" customHeight="false" outlineLevel="0" collapsed="false">
      <c r="A3" s="227"/>
      <c r="B3" s="227"/>
      <c r="C3" s="227"/>
      <c r="D3" s="227"/>
      <c r="E3" s="227"/>
      <c r="F3" s="227"/>
      <c r="G3" s="227"/>
      <c r="H3" s="227"/>
      <c r="I3" s="227"/>
      <c r="K3" s="110" t="n">
        <v>44978</v>
      </c>
      <c r="L3" s="13" t="s">
        <v>113</v>
      </c>
      <c r="M3" s="13" t="s">
        <v>34</v>
      </c>
      <c r="N3" s="13" t="s">
        <v>477</v>
      </c>
      <c r="O3" s="13" t="s">
        <v>478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27"/>
      <c r="B4" s="227"/>
      <c r="C4" s="227"/>
      <c r="D4" s="227"/>
      <c r="E4" s="227"/>
      <c r="F4" s="227"/>
      <c r="G4" s="227"/>
      <c r="H4" s="227"/>
      <c r="I4" s="227"/>
      <c r="K4" s="227"/>
      <c r="L4" s="227"/>
      <c r="M4" s="227"/>
      <c r="N4" s="227"/>
      <c r="O4" s="227"/>
      <c r="P4" s="227"/>
      <c r="Q4" s="227"/>
      <c r="R4" s="227"/>
      <c r="S4" s="227"/>
    </row>
    <row r="5" customFormat="false" ht="15" hidden="false" customHeight="false" outlineLevel="0" collapsed="false">
      <c r="A5" s="227"/>
      <c r="B5" s="227"/>
      <c r="C5" s="227"/>
      <c r="D5" s="227"/>
      <c r="E5" s="227"/>
      <c r="F5" s="227"/>
      <c r="G5" s="227"/>
      <c r="H5" s="227"/>
      <c r="I5" s="227"/>
      <c r="K5" s="227"/>
      <c r="L5" s="227"/>
      <c r="M5" s="227"/>
      <c r="N5" s="227"/>
      <c r="O5" s="227"/>
      <c r="P5" s="227"/>
      <c r="Q5" s="227"/>
      <c r="R5" s="227"/>
      <c r="S5" s="227"/>
    </row>
    <row r="6" customFormat="false" ht="15" hidden="false" customHeight="false" outlineLevel="0" collapsed="false">
      <c r="A6" s="227"/>
      <c r="B6" s="227"/>
      <c r="C6" s="227"/>
      <c r="D6" s="227"/>
      <c r="E6" s="227"/>
      <c r="F6" s="227"/>
      <c r="G6" s="227"/>
      <c r="H6" s="227"/>
      <c r="I6" s="227"/>
      <c r="K6" s="227"/>
      <c r="L6" s="227"/>
      <c r="M6" s="227"/>
      <c r="N6" s="227"/>
      <c r="O6" s="227"/>
      <c r="P6" s="227"/>
      <c r="Q6" s="227"/>
      <c r="R6" s="227"/>
      <c r="S6" s="227"/>
    </row>
    <row r="7" customFormat="false" ht="15" hidden="false" customHeight="false" outlineLevel="0" collapsed="false">
      <c r="A7" s="227"/>
      <c r="B7" s="227"/>
      <c r="C7" s="227"/>
      <c r="D7" s="227"/>
      <c r="E7" s="227"/>
      <c r="F7" s="227"/>
      <c r="G7" s="227"/>
      <c r="H7" s="227"/>
      <c r="I7" s="227"/>
      <c r="K7" s="227"/>
      <c r="L7" s="227"/>
      <c r="M7" s="227"/>
      <c r="N7" s="227"/>
      <c r="O7" s="227"/>
      <c r="P7" s="227"/>
      <c r="Q7" s="227"/>
      <c r="R7" s="227"/>
      <c r="S7" s="227"/>
    </row>
    <row r="8" customFormat="false" ht="15" hidden="false" customHeight="false" outlineLevel="0" collapsed="false">
      <c r="A8" s="227"/>
      <c r="B8" s="227"/>
      <c r="C8" s="227"/>
      <c r="D8" s="227"/>
      <c r="E8" s="227"/>
      <c r="F8" s="227"/>
      <c r="G8" s="227"/>
      <c r="H8" s="227"/>
      <c r="I8" s="227"/>
      <c r="K8" s="227"/>
      <c r="L8" s="227"/>
      <c r="M8" s="227"/>
      <c r="N8" s="227"/>
      <c r="O8" s="227"/>
      <c r="P8" s="227"/>
      <c r="Q8" s="227"/>
      <c r="R8" s="227"/>
      <c r="S8" s="227"/>
    </row>
    <row r="9" customFormat="false" ht="15" hidden="false" customHeight="false" outlineLevel="0" collapsed="false">
      <c r="A9" s="227"/>
      <c r="B9" s="227"/>
      <c r="C9" s="227"/>
      <c r="D9" s="227"/>
      <c r="E9" s="227"/>
      <c r="F9" s="227"/>
      <c r="G9" s="227"/>
      <c r="H9" s="227"/>
      <c r="I9" s="227"/>
      <c r="K9" s="227"/>
      <c r="L9" s="227"/>
      <c r="M9" s="227"/>
      <c r="N9" s="227"/>
      <c r="O9" s="227"/>
      <c r="P9" s="227"/>
      <c r="Q9" s="227"/>
      <c r="R9" s="227"/>
      <c r="S9" s="227"/>
    </row>
    <row r="10" customFormat="false" ht="15" hidden="false" customHeight="false" outlineLevel="0" collapsed="false">
      <c r="A10" s="227"/>
      <c r="B10" s="227"/>
      <c r="C10" s="227"/>
      <c r="D10" s="227"/>
      <c r="E10" s="227"/>
      <c r="F10" s="227"/>
      <c r="G10" s="227"/>
      <c r="H10" s="227"/>
      <c r="I10" s="227"/>
      <c r="K10" s="227"/>
      <c r="L10" s="227"/>
      <c r="M10" s="227"/>
      <c r="N10" s="227"/>
      <c r="O10" s="227"/>
      <c r="P10" s="227"/>
      <c r="Q10" s="227"/>
      <c r="R10" s="227"/>
      <c r="S10" s="227"/>
    </row>
    <row r="11" customFormat="false" ht="15" hidden="false" customHeight="false" outlineLevel="0" collapsed="false">
      <c r="A11" s="227"/>
      <c r="B11" s="227"/>
      <c r="C11" s="227"/>
      <c r="D11" s="227"/>
      <c r="E11" s="227"/>
      <c r="F11" s="227"/>
      <c r="G11" s="227"/>
      <c r="H11" s="227"/>
      <c r="I11" s="227"/>
      <c r="K11" s="227"/>
      <c r="L11" s="227"/>
      <c r="M11" s="227"/>
      <c r="N11" s="227"/>
      <c r="O11" s="227"/>
      <c r="P11" s="227"/>
      <c r="Q11" s="227"/>
      <c r="R11" s="227"/>
      <c r="S11" s="227"/>
    </row>
    <row r="12" customFormat="false" ht="15" hidden="false" customHeight="false" outlineLevel="0" collapsed="false">
      <c r="A12" s="227"/>
      <c r="B12" s="227"/>
      <c r="C12" s="227"/>
      <c r="D12" s="227"/>
      <c r="E12" s="227"/>
      <c r="F12" s="227"/>
      <c r="G12" s="227"/>
      <c r="H12" s="227"/>
      <c r="I12" s="227"/>
      <c r="K12" s="227"/>
      <c r="L12" s="227"/>
      <c r="M12" s="227"/>
      <c r="N12" s="227"/>
      <c r="O12" s="227"/>
      <c r="P12" s="227"/>
      <c r="Q12" s="227"/>
      <c r="R12" s="227"/>
      <c r="S12" s="227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28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28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59" t="s">
        <v>65</v>
      </c>
      <c r="F17" s="159"/>
      <c r="G17" s="159"/>
      <c r="H17" s="159"/>
      <c r="I17" s="131" t="n">
        <f aca="false">G16-I15</f>
        <v>0</v>
      </c>
      <c r="K17" s="9"/>
      <c r="L17" s="9"/>
      <c r="M17" s="9"/>
      <c r="N17" s="9"/>
      <c r="O17" s="159" t="s">
        <v>65</v>
      </c>
      <c r="P17" s="159"/>
      <c r="Q17" s="159"/>
      <c r="R17" s="159"/>
      <c r="S17" s="131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26" t="s">
        <v>66</v>
      </c>
      <c r="D22" s="226"/>
      <c r="E22" s="226"/>
      <c r="M22" s="226" t="s">
        <v>67</v>
      </c>
      <c r="N22" s="226"/>
      <c r="O22" s="226"/>
    </row>
    <row r="23" customFormat="false" ht="15" hidden="false" customHeight="false" outlineLevel="0" collapsed="false">
      <c r="A23" s="5" t="s">
        <v>302</v>
      </c>
      <c r="B23" s="5" t="s">
        <v>3</v>
      </c>
      <c r="C23" s="5" t="s">
        <v>475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476</v>
      </c>
      <c r="K23" s="5" t="s">
        <v>302</v>
      </c>
      <c r="L23" s="5" t="s">
        <v>3</v>
      </c>
      <c r="M23" s="5" t="s">
        <v>475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476</v>
      </c>
    </row>
    <row r="24" customFormat="false" ht="15" hidden="false" customHeight="false" outlineLevel="0" collapsed="false">
      <c r="A24" s="229" t="n">
        <v>44994</v>
      </c>
      <c r="B24" s="227" t="s">
        <v>74</v>
      </c>
      <c r="C24" s="227" t="s">
        <v>75</v>
      </c>
      <c r="D24" s="227" t="s">
        <v>479</v>
      </c>
      <c r="E24" s="227" t="s">
        <v>28</v>
      </c>
      <c r="F24" s="227"/>
      <c r="G24" s="227" t="n">
        <v>180</v>
      </c>
      <c r="H24" s="227" t="n">
        <v>478</v>
      </c>
      <c r="I24" s="227" t="n">
        <v>170</v>
      </c>
      <c r="K24" s="227"/>
      <c r="L24" s="227"/>
      <c r="M24" s="227"/>
      <c r="N24" s="227"/>
      <c r="O24" s="227"/>
      <c r="P24" s="227"/>
      <c r="Q24" s="227"/>
      <c r="R24" s="227"/>
      <c r="S24" s="227"/>
    </row>
    <row r="25" customFormat="false" ht="15" hidden="false" customHeight="false" outlineLevel="0" collapsed="false">
      <c r="A25" s="229" t="n">
        <v>45001</v>
      </c>
      <c r="B25" s="227" t="s">
        <v>113</v>
      </c>
      <c r="C25" s="227" t="s">
        <v>34</v>
      </c>
      <c r="D25" s="227" t="s">
        <v>479</v>
      </c>
      <c r="E25" s="227" t="s">
        <v>478</v>
      </c>
      <c r="F25" s="227"/>
      <c r="G25" s="227" t="n">
        <v>650</v>
      </c>
      <c r="H25" s="227" t="n">
        <v>493</v>
      </c>
      <c r="I25" s="227" t="n">
        <v>630</v>
      </c>
      <c r="K25" s="227"/>
      <c r="L25" s="227"/>
      <c r="M25" s="227"/>
      <c r="N25" s="227"/>
      <c r="O25" s="227"/>
      <c r="P25" s="227"/>
      <c r="Q25" s="227"/>
      <c r="R25" s="227"/>
      <c r="S25" s="227"/>
    </row>
    <row r="26" customFormat="false" ht="15" hidden="false" customHeight="false" outlineLevel="0" collapsed="false">
      <c r="A26" s="227"/>
      <c r="B26" s="227"/>
      <c r="C26" s="227"/>
      <c r="D26" s="227"/>
      <c r="E26" s="227"/>
      <c r="F26" s="227"/>
      <c r="G26" s="227"/>
      <c r="H26" s="227"/>
      <c r="I26" s="227"/>
      <c r="K26" s="227"/>
      <c r="L26" s="227"/>
      <c r="M26" s="227"/>
      <c r="N26" s="227"/>
      <c r="O26" s="227"/>
      <c r="P26" s="227"/>
      <c r="Q26" s="227"/>
      <c r="R26" s="227"/>
      <c r="S26" s="227"/>
    </row>
    <row r="27" customFormat="false" ht="15" hidden="false" customHeight="false" outlineLevel="0" collapsed="false">
      <c r="A27" s="227"/>
      <c r="B27" s="227"/>
      <c r="C27" s="227"/>
      <c r="D27" s="227"/>
      <c r="E27" s="227"/>
      <c r="F27" s="227"/>
      <c r="G27" s="227"/>
      <c r="H27" s="227"/>
      <c r="I27" s="227"/>
      <c r="K27" s="227"/>
      <c r="L27" s="227"/>
      <c r="M27" s="227"/>
      <c r="N27" s="227"/>
      <c r="O27" s="227"/>
      <c r="P27" s="227"/>
      <c r="Q27" s="227"/>
      <c r="R27" s="227"/>
      <c r="S27" s="227"/>
    </row>
    <row r="28" customFormat="false" ht="15" hidden="false" customHeight="false" outlineLevel="0" collapsed="false">
      <c r="A28" s="227"/>
      <c r="B28" s="227"/>
      <c r="C28" s="227"/>
      <c r="D28" s="227"/>
      <c r="E28" s="227"/>
      <c r="F28" s="227"/>
      <c r="G28" s="227"/>
      <c r="H28" s="227"/>
      <c r="I28" s="227"/>
      <c r="K28" s="227"/>
      <c r="L28" s="227"/>
      <c r="M28" s="227"/>
      <c r="N28" s="227"/>
      <c r="O28" s="227"/>
      <c r="P28" s="227"/>
      <c r="Q28" s="227"/>
      <c r="R28" s="227"/>
      <c r="S28" s="227"/>
    </row>
    <row r="29" customFormat="false" ht="15" hidden="false" customHeight="false" outlineLevel="0" collapsed="false">
      <c r="A29" s="227"/>
      <c r="B29" s="227"/>
      <c r="C29" s="227"/>
      <c r="D29" s="227"/>
      <c r="E29" s="227"/>
      <c r="F29" s="227"/>
      <c r="G29" s="227"/>
      <c r="H29" s="227"/>
      <c r="I29" s="227"/>
      <c r="K29" s="227"/>
      <c r="L29" s="227"/>
      <c r="M29" s="227"/>
      <c r="N29" s="227"/>
      <c r="O29" s="227"/>
      <c r="P29" s="227"/>
      <c r="Q29" s="227"/>
      <c r="R29" s="227"/>
      <c r="S29" s="227"/>
    </row>
    <row r="30" customFormat="false" ht="15" hidden="false" customHeight="false" outlineLevel="0" collapsed="false">
      <c r="A30" s="227"/>
      <c r="B30" s="227"/>
      <c r="C30" s="227"/>
      <c r="D30" s="227"/>
      <c r="E30" s="227"/>
      <c r="F30" s="227"/>
      <c r="G30" s="227"/>
      <c r="H30" s="227"/>
      <c r="I30" s="227"/>
      <c r="K30" s="227"/>
      <c r="L30" s="227"/>
      <c r="M30" s="227"/>
      <c r="N30" s="227"/>
      <c r="O30" s="227"/>
      <c r="P30" s="227"/>
      <c r="Q30" s="227"/>
      <c r="R30" s="227"/>
      <c r="S30" s="227"/>
    </row>
    <row r="31" customFormat="false" ht="15" hidden="false" customHeight="false" outlineLevel="0" collapsed="false">
      <c r="A31" s="227"/>
      <c r="B31" s="227"/>
      <c r="C31" s="227"/>
      <c r="D31" s="227"/>
      <c r="E31" s="227"/>
      <c r="F31" s="227"/>
      <c r="G31" s="227"/>
      <c r="H31" s="227"/>
      <c r="I31" s="227"/>
      <c r="K31" s="227"/>
      <c r="L31" s="227"/>
      <c r="M31" s="227"/>
      <c r="N31" s="227"/>
      <c r="O31" s="227"/>
      <c r="P31" s="227"/>
      <c r="Q31" s="227"/>
      <c r="R31" s="227"/>
      <c r="S31" s="227"/>
    </row>
    <row r="32" customFormat="false" ht="15" hidden="false" customHeight="false" outlineLevel="0" collapsed="false">
      <c r="A32" s="227"/>
      <c r="B32" s="227"/>
      <c r="C32" s="227"/>
      <c r="D32" s="227"/>
      <c r="E32" s="227"/>
      <c r="F32" s="227"/>
      <c r="G32" s="227"/>
      <c r="H32" s="227"/>
      <c r="I32" s="227"/>
      <c r="K32" s="227"/>
      <c r="L32" s="227"/>
      <c r="M32" s="227"/>
      <c r="N32" s="227"/>
      <c r="O32" s="227"/>
      <c r="P32" s="227"/>
      <c r="Q32" s="227"/>
      <c r="R32" s="227"/>
      <c r="S32" s="227"/>
    </row>
    <row r="33" customFormat="false" ht="15" hidden="false" customHeight="false" outlineLevel="0" collapsed="false">
      <c r="A33" s="227"/>
      <c r="B33" s="227"/>
      <c r="C33" s="227"/>
      <c r="D33" s="227"/>
      <c r="E33" s="227"/>
      <c r="F33" s="227"/>
      <c r="G33" s="227"/>
      <c r="H33" s="227"/>
      <c r="I33" s="227"/>
      <c r="K33" s="227"/>
      <c r="L33" s="227"/>
      <c r="M33" s="227"/>
      <c r="N33" s="227"/>
      <c r="O33" s="227"/>
      <c r="P33" s="227"/>
      <c r="Q33" s="227"/>
      <c r="R33" s="227"/>
      <c r="S33" s="227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28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28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59" t="s">
        <v>65</v>
      </c>
      <c r="F38" s="159"/>
      <c r="G38" s="159"/>
      <c r="H38" s="159"/>
      <c r="I38" s="131" t="n">
        <f aca="false">G37-I36</f>
        <v>21.7</v>
      </c>
      <c r="K38" s="9"/>
      <c r="L38" s="9"/>
      <c r="M38" s="9"/>
      <c r="N38" s="9"/>
      <c r="O38" s="159" t="s">
        <v>65</v>
      </c>
      <c r="P38" s="159"/>
      <c r="Q38" s="159"/>
      <c r="R38" s="159"/>
      <c r="S38" s="131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26" t="s">
        <v>191</v>
      </c>
      <c r="D43" s="226"/>
      <c r="E43" s="226"/>
      <c r="M43" s="226" t="s">
        <v>98</v>
      </c>
      <c r="N43" s="226"/>
      <c r="O43" s="226"/>
    </row>
    <row r="44" customFormat="false" ht="15" hidden="false" customHeight="false" outlineLevel="0" collapsed="false">
      <c r="A44" s="5" t="s">
        <v>302</v>
      </c>
      <c r="B44" s="5" t="s">
        <v>3</v>
      </c>
      <c r="C44" s="5" t="s">
        <v>475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476</v>
      </c>
      <c r="K44" s="5" t="s">
        <v>302</v>
      </c>
      <c r="L44" s="5" t="s">
        <v>3</v>
      </c>
      <c r="M44" s="5" t="s">
        <v>475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476</v>
      </c>
    </row>
    <row r="45" customFormat="false" ht="15" hidden="false" customHeight="false" outlineLevel="0" collapsed="false">
      <c r="A45" s="227"/>
      <c r="B45" s="227"/>
      <c r="C45" s="227"/>
      <c r="D45" s="227"/>
      <c r="E45" s="227"/>
      <c r="F45" s="227"/>
      <c r="G45" s="227"/>
      <c r="H45" s="227"/>
      <c r="I45" s="227"/>
      <c r="K45" s="229" t="n">
        <v>45104</v>
      </c>
      <c r="L45" s="227" t="s">
        <v>480</v>
      </c>
      <c r="M45" s="227" t="s">
        <v>481</v>
      </c>
      <c r="N45" s="227" t="s">
        <v>482</v>
      </c>
      <c r="O45" s="227" t="s">
        <v>483</v>
      </c>
      <c r="P45" s="227" t="n">
        <v>8990</v>
      </c>
      <c r="Q45" s="227" t="n">
        <v>700</v>
      </c>
      <c r="R45" s="227" t="n">
        <v>604</v>
      </c>
      <c r="S45" s="227" t="n">
        <v>580</v>
      </c>
    </row>
    <row r="46" customFormat="false" ht="15" hidden="false" customHeight="false" outlineLevel="0" collapsed="false">
      <c r="A46" s="227"/>
      <c r="B46" s="227"/>
      <c r="C46" s="227"/>
      <c r="D46" s="227"/>
      <c r="E46" s="227"/>
      <c r="F46" s="227"/>
      <c r="G46" s="227"/>
      <c r="H46" s="227"/>
      <c r="I46" s="227"/>
      <c r="K46" s="229" t="n">
        <v>45104</v>
      </c>
      <c r="L46" s="227" t="s">
        <v>484</v>
      </c>
      <c r="M46" s="227" t="s">
        <v>485</v>
      </c>
      <c r="N46" s="227" t="s">
        <v>482</v>
      </c>
      <c r="O46" s="227" t="s">
        <v>483</v>
      </c>
      <c r="P46" s="227"/>
      <c r="Q46" s="227" t="n">
        <v>700</v>
      </c>
      <c r="R46" s="227" t="n">
        <v>604</v>
      </c>
      <c r="S46" s="227" t="n">
        <v>580</v>
      </c>
    </row>
    <row r="47" customFormat="false" ht="15" hidden="false" customHeight="false" outlineLevel="0" collapsed="false">
      <c r="A47" s="227"/>
      <c r="B47" s="227"/>
      <c r="C47" s="227"/>
      <c r="D47" s="227"/>
      <c r="E47" s="227"/>
      <c r="F47" s="227"/>
      <c r="G47" s="227"/>
      <c r="H47" s="227"/>
      <c r="I47" s="227"/>
      <c r="K47" s="227"/>
      <c r="L47" s="227"/>
      <c r="M47" s="227"/>
      <c r="N47" s="227"/>
      <c r="O47" s="227"/>
      <c r="P47" s="227"/>
      <c r="Q47" s="227"/>
      <c r="R47" s="227"/>
      <c r="S47" s="227"/>
    </row>
    <row r="48" customFormat="false" ht="15" hidden="false" customHeight="false" outlineLevel="0" collapsed="false">
      <c r="A48" s="227"/>
      <c r="B48" s="227"/>
      <c r="C48" s="227"/>
      <c r="D48" s="227"/>
      <c r="E48" s="227"/>
      <c r="F48" s="227"/>
      <c r="G48" s="227"/>
      <c r="H48" s="227"/>
      <c r="I48" s="227"/>
      <c r="K48" s="227"/>
      <c r="L48" s="227"/>
      <c r="M48" s="227"/>
      <c r="N48" s="227"/>
      <c r="O48" s="227"/>
      <c r="P48" s="227"/>
      <c r="Q48" s="227"/>
      <c r="R48" s="227"/>
      <c r="S48" s="227"/>
    </row>
    <row r="49" customFormat="false" ht="15" hidden="false" customHeight="false" outlineLevel="0" collapsed="false">
      <c r="A49" s="227"/>
      <c r="B49" s="227"/>
      <c r="C49" s="227"/>
      <c r="D49" s="227"/>
      <c r="E49" s="227"/>
      <c r="F49" s="227"/>
      <c r="G49" s="227"/>
      <c r="H49" s="227"/>
      <c r="I49" s="227"/>
      <c r="K49" s="227"/>
      <c r="L49" s="227"/>
      <c r="M49" s="227"/>
      <c r="N49" s="227"/>
      <c r="O49" s="227"/>
      <c r="P49" s="227"/>
      <c r="Q49" s="227"/>
      <c r="R49" s="227"/>
      <c r="S49" s="227"/>
    </row>
    <row r="50" customFormat="false" ht="15" hidden="false" customHeight="false" outlineLevel="0" collapsed="false">
      <c r="A50" s="227"/>
      <c r="B50" s="227"/>
      <c r="C50" s="227"/>
      <c r="D50" s="227"/>
      <c r="E50" s="227"/>
      <c r="F50" s="227"/>
      <c r="G50" s="227"/>
      <c r="H50" s="227"/>
      <c r="I50" s="227"/>
      <c r="K50" s="227"/>
      <c r="L50" s="227"/>
      <c r="M50" s="227"/>
      <c r="N50" s="227"/>
      <c r="O50" s="227"/>
      <c r="P50" s="227"/>
      <c r="Q50" s="227"/>
      <c r="R50" s="227"/>
      <c r="S50" s="227"/>
    </row>
    <row r="51" customFormat="false" ht="15" hidden="false" customHeight="false" outlineLevel="0" collapsed="false">
      <c r="A51" s="227"/>
      <c r="B51" s="227"/>
      <c r="C51" s="227"/>
      <c r="D51" s="227"/>
      <c r="E51" s="227"/>
      <c r="F51" s="227"/>
      <c r="G51" s="227"/>
      <c r="H51" s="227"/>
      <c r="I51" s="227"/>
      <c r="K51" s="227"/>
      <c r="L51" s="227"/>
      <c r="M51" s="227"/>
      <c r="N51" s="227"/>
      <c r="O51" s="227"/>
      <c r="P51" s="227"/>
      <c r="Q51" s="227"/>
      <c r="R51" s="227"/>
      <c r="S51" s="227"/>
    </row>
    <row r="52" customFormat="false" ht="15" hidden="false" customHeight="false" outlineLevel="0" collapsed="false">
      <c r="A52" s="227"/>
      <c r="B52" s="227"/>
      <c r="C52" s="227"/>
      <c r="D52" s="227"/>
      <c r="E52" s="227"/>
      <c r="F52" s="227"/>
      <c r="G52" s="227"/>
      <c r="H52" s="227"/>
      <c r="I52" s="227"/>
      <c r="K52" s="227"/>
      <c r="L52" s="227"/>
      <c r="M52" s="227"/>
      <c r="N52" s="227"/>
      <c r="O52" s="227"/>
      <c r="P52" s="227"/>
      <c r="Q52" s="227"/>
      <c r="R52" s="227"/>
      <c r="S52" s="227"/>
    </row>
    <row r="53" customFormat="false" ht="15" hidden="false" customHeight="false" outlineLevel="0" collapsed="false">
      <c r="A53" s="227"/>
      <c r="B53" s="227"/>
      <c r="C53" s="227"/>
      <c r="D53" s="227"/>
      <c r="E53" s="227"/>
      <c r="F53" s="227"/>
      <c r="G53" s="227"/>
      <c r="H53" s="227"/>
      <c r="I53" s="227"/>
      <c r="K53" s="227"/>
      <c r="L53" s="227"/>
      <c r="M53" s="227"/>
      <c r="N53" s="227"/>
      <c r="O53" s="227"/>
      <c r="P53" s="227"/>
      <c r="Q53" s="227"/>
      <c r="R53" s="227"/>
      <c r="S53" s="227"/>
    </row>
    <row r="54" customFormat="false" ht="15" hidden="false" customHeight="false" outlineLevel="0" collapsed="false">
      <c r="A54" s="227"/>
      <c r="B54" s="227"/>
      <c r="C54" s="227"/>
      <c r="D54" s="227"/>
      <c r="E54" s="227"/>
      <c r="F54" s="227"/>
      <c r="G54" s="227"/>
      <c r="H54" s="227"/>
      <c r="I54" s="227"/>
      <c r="K54" s="227"/>
      <c r="L54" s="227"/>
      <c r="M54" s="227"/>
      <c r="N54" s="227"/>
      <c r="O54" s="227"/>
      <c r="P54" s="227"/>
      <c r="Q54" s="227"/>
      <c r="R54" s="227"/>
      <c r="S54" s="227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28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28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59" t="s">
        <v>65</v>
      </c>
      <c r="F59" s="159"/>
      <c r="G59" s="159"/>
      <c r="H59" s="159"/>
      <c r="I59" s="131" t="n">
        <f aca="false">G58-I57</f>
        <v>0</v>
      </c>
      <c r="K59" s="9"/>
      <c r="L59" s="9"/>
      <c r="M59" s="9"/>
      <c r="N59" s="9"/>
      <c r="O59" s="159" t="s">
        <v>65</v>
      </c>
      <c r="P59" s="159"/>
      <c r="Q59" s="159"/>
      <c r="R59" s="159"/>
      <c r="S59" s="131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26" t="s">
        <v>120</v>
      </c>
      <c r="D66" s="226"/>
      <c r="E66" s="226"/>
      <c r="M66" s="226" t="s">
        <v>121</v>
      </c>
      <c r="N66" s="226"/>
      <c r="O66" s="226"/>
    </row>
    <row r="67" customFormat="false" ht="15" hidden="false" customHeight="false" outlineLevel="0" collapsed="false">
      <c r="A67" s="5" t="s">
        <v>302</v>
      </c>
      <c r="B67" s="5" t="s">
        <v>3</v>
      </c>
      <c r="C67" s="5" t="s">
        <v>475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476</v>
      </c>
      <c r="K67" s="5" t="s">
        <v>302</v>
      </c>
      <c r="L67" s="5" t="s">
        <v>3</v>
      </c>
      <c r="M67" s="5" t="s">
        <v>475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476</v>
      </c>
    </row>
    <row r="68" customFormat="false" ht="15" hidden="false" customHeight="false" outlineLevel="0" collapsed="false">
      <c r="A68" s="229" t="n">
        <v>45112</v>
      </c>
      <c r="B68" s="227" t="s">
        <v>126</v>
      </c>
      <c r="C68" s="227" t="s">
        <v>27</v>
      </c>
      <c r="D68" s="227" t="s">
        <v>477</v>
      </c>
      <c r="E68" s="227" t="s">
        <v>72</v>
      </c>
      <c r="F68" s="227" t="n">
        <v>2269</v>
      </c>
      <c r="G68" s="227" t="n">
        <v>180</v>
      </c>
      <c r="H68" s="227" t="n">
        <v>628</v>
      </c>
      <c r="I68" s="227" t="n">
        <v>170</v>
      </c>
      <c r="K68" s="227"/>
      <c r="L68" s="227"/>
      <c r="M68" s="227"/>
      <c r="N68" s="227"/>
      <c r="O68" s="227"/>
      <c r="P68" s="227"/>
      <c r="Q68" s="227"/>
      <c r="R68" s="227"/>
      <c r="S68" s="227"/>
    </row>
    <row r="69" customFormat="false" ht="15" hidden="false" customHeight="false" outlineLevel="0" collapsed="false">
      <c r="A69" s="227"/>
      <c r="B69" s="227"/>
      <c r="C69" s="227"/>
      <c r="D69" s="227"/>
      <c r="E69" s="227"/>
      <c r="F69" s="227"/>
      <c r="G69" s="227"/>
      <c r="H69" s="227"/>
      <c r="I69" s="227"/>
      <c r="K69" s="227"/>
      <c r="L69" s="227"/>
      <c r="M69" s="227"/>
      <c r="N69" s="227"/>
      <c r="O69" s="227"/>
      <c r="P69" s="227"/>
      <c r="Q69" s="227"/>
      <c r="R69" s="227"/>
      <c r="S69" s="227"/>
    </row>
    <row r="70" customFormat="false" ht="15" hidden="false" customHeight="false" outlineLevel="0" collapsed="false">
      <c r="A70" s="227"/>
      <c r="B70" s="227"/>
      <c r="C70" s="227"/>
      <c r="D70" s="227"/>
      <c r="E70" s="227"/>
      <c r="F70" s="227"/>
      <c r="G70" s="227"/>
      <c r="H70" s="227"/>
      <c r="I70" s="227"/>
      <c r="K70" s="227"/>
      <c r="L70" s="227"/>
      <c r="M70" s="227"/>
      <c r="N70" s="227"/>
      <c r="O70" s="227"/>
      <c r="P70" s="227"/>
      <c r="Q70" s="227"/>
      <c r="R70" s="227"/>
      <c r="S70" s="227"/>
    </row>
    <row r="71" customFormat="false" ht="15" hidden="false" customHeight="false" outlineLevel="0" collapsed="false">
      <c r="A71" s="227"/>
      <c r="B71" s="227"/>
      <c r="C71" s="227"/>
      <c r="D71" s="227"/>
      <c r="E71" s="227"/>
      <c r="F71" s="227"/>
      <c r="G71" s="227"/>
      <c r="H71" s="227"/>
      <c r="I71" s="227"/>
      <c r="K71" s="227"/>
      <c r="L71" s="227"/>
      <c r="M71" s="227"/>
      <c r="N71" s="227"/>
      <c r="O71" s="227"/>
      <c r="P71" s="227"/>
      <c r="Q71" s="227"/>
      <c r="R71" s="227"/>
      <c r="S71" s="227"/>
    </row>
    <row r="72" customFormat="false" ht="15" hidden="false" customHeight="false" outlineLevel="0" collapsed="false">
      <c r="A72" s="227"/>
      <c r="B72" s="227"/>
      <c r="C72" s="227"/>
      <c r="D72" s="227"/>
      <c r="E72" s="227"/>
      <c r="F72" s="227"/>
      <c r="G72" s="227"/>
      <c r="H72" s="227"/>
      <c r="I72" s="227"/>
      <c r="K72" s="227"/>
      <c r="L72" s="227"/>
      <c r="M72" s="227"/>
      <c r="N72" s="227"/>
      <c r="O72" s="227"/>
      <c r="P72" s="227"/>
      <c r="Q72" s="227"/>
      <c r="R72" s="227"/>
      <c r="S72" s="227"/>
    </row>
    <row r="73" customFormat="false" ht="15" hidden="false" customHeight="false" outlineLevel="0" collapsed="false">
      <c r="A73" s="227"/>
      <c r="B73" s="227"/>
      <c r="C73" s="227"/>
      <c r="D73" s="227"/>
      <c r="E73" s="227"/>
      <c r="F73" s="227"/>
      <c r="G73" s="227"/>
      <c r="H73" s="227"/>
      <c r="I73" s="227"/>
      <c r="K73" s="227"/>
      <c r="L73" s="227"/>
      <c r="M73" s="227"/>
      <c r="N73" s="227"/>
      <c r="O73" s="227"/>
      <c r="P73" s="227"/>
      <c r="Q73" s="227"/>
      <c r="R73" s="227"/>
      <c r="S73" s="227"/>
    </row>
    <row r="74" customFormat="false" ht="15" hidden="false" customHeight="false" outlineLevel="0" collapsed="false">
      <c r="A74" s="227"/>
      <c r="B74" s="227"/>
      <c r="C74" s="227"/>
      <c r="D74" s="227"/>
      <c r="E74" s="227"/>
      <c r="F74" s="227"/>
      <c r="G74" s="227"/>
      <c r="H74" s="227"/>
      <c r="I74" s="227"/>
      <c r="K74" s="227"/>
      <c r="L74" s="227"/>
      <c r="M74" s="227"/>
      <c r="N74" s="227"/>
      <c r="O74" s="227"/>
      <c r="P74" s="227"/>
      <c r="Q74" s="227"/>
      <c r="R74" s="227"/>
      <c r="S74" s="227"/>
    </row>
    <row r="75" customFormat="false" ht="15" hidden="false" customHeight="false" outlineLevel="0" collapsed="false">
      <c r="A75" s="227"/>
      <c r="B75" s="227"/>
      <c r="C75" s="227"/>
      <c r="D75" s="227"/>
      <c r="E75" s="227"/>
      <c r="F75" s="227"/>
      <c r="G75" s="227"/>
      <c r="H75" s="227"/>
      <c r="I75" s="227"/>
      <c r="K75" s="227"/>
      <c r="L75" s="227"/>
      <c r="M75" s="227"/>
      <c r="N75" s="227"/>
      <c r="O75" s="227"/>
      <c r="P75" s="227"/>
      <c r="Q75" s="227"/>
      <c r="R75" s="227"/>
      <c r="S75" s="227"/>
    </row>
    <row r="76" customFormat="false" ht="15" hidden="false" customHeight="false" outlineLevel="0" collapsed="false">
      <c r="A76" s="227"/>
      <c r="B76" s="227"/>
      <c r="C76" s="227"/>
      <c r="D76" s="227"/>
      <c r="E76" s="227"/>
      <c r="F76" s="227"/>
      <c r="G76" s="227"/>
      <c r="H76" s="227"/>
      <c r="I76" s="227"/>
      <c r="K76" s="227"/>
      <c r="L76" s="227"/>
      <c r="M76" s="227"/>
      <c r="N76" s="227"/>
      <c r="O76" s="227"/>
      <c r="P76" s="227"/>
      <c r="Q76" s="227"/>
      <c r="R76" s="227"/>
      <c r="S76" s="227"/>
    </row>
    <row r="77" customFormat="false" ht="15" hidden="false" customHeight="false" outlineLevel="0" collapsed="false">
      <c r="A77" s="227"/>
      <c r="B77" s="227"/>
      <c r="C77" s="227"/>
      <c r="D77" s="227"/>
      <c r="E77" s="227"/>
      <c r="F77" s="227"/>
      <c r="G77" s="227"/>
      <c r="H77" s="227"/>
      <c r="I77" s="227"/>
      <c r="K77" s="227"/>
      <c r="L77" s="227"/>
      <c r="M77" s="227"/>
      <c r="N77" s="227"/>
      <c r="O77" s="227"/>
      <c r="P77" s="227"/>
      <c r="Q77" s="227"/>
      <c r="R77" s="227"/>
      <c r="S77" s="227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28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28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59" t="s">
        <v>65</v>
      </c>
      <c r="F82" s="159"/>
      <c r="G82" s="159"/>
      <c r="H82" s="159"/>
      <c r="I82" s="131" t="n">
        <f aca="false">G81-I80</f>
        <v>8.19999999999999</v>
      </c>
      <c r="K82" s="9"/>
      <c r="L82" s="9"/>
      <c r="M82" s="9"/>
      <c r="N82" s="9"/>
      <c r="O82" s="159" t="s">
        <v>65</v>
      </c>
      <c r="P82" s="159"/>
      <c r="Q82" s="159"/>
      <c r="R82" s="159"/>
      <c r="S82" s="131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26" t="s">
        <v>141</v>
      </c>
      <c r="D88" s="226"/>
      <c r="E88" s="226"/>
      <c r="M88" s="226" t="s">
        <v>244</v>
      </c>
      <c r="N88" s="226"/>
      <c r="O88" s="226"/>
    </row>
    <row r="89" customFormat="false" ht="15" hidden="false" customHeight="false" outlineLevel="0" collapsed="false">
      <c r="A89" s="5" t="s">
        <v>302</v>
      </c>
      <c r="B89" s="5" t="s">
        <v>3</v>
      </c>
      <c r="C89" s="5" t="s">
        <v>475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476</v>
      </c>
      <c r="K89" s="5" t="s">
        <v>302</v>
      </c>
      <c r="L89" s="5" t="s">
        <v>3</v>
      </c>
      <c r="M89" s="5" t="s">
        <v>475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476</v>
      </c>
    </row>
    <row r="90" customFormat="false" ht="15" hidden="false" customHeight="false" outlineLevel="0" collapsed="false">
      <c r="A90" s="227"/>
      <c r="B90" s="227"/>
      <c r="C90" s="227"/>
      <c r="D90" s="227"/>
      <c r="E90" s="227"/>
      <c r="F90" s="227"/>
      <c r="G90" s="227"/>
      <c r="H90" s="227"/>
      <c r="I90" s="227"/>
      <c r="K90" s="227"/>
      <c r="L90" s="227"/>
      <c r="M90" s="227"/>
      <c r="N90" s="227"/>
      <c r="O90" s="227"/>
      <c r="P90" s="227"/>
      <c r="Q90" s="227"/>
      <c r="R90" s="227"/>
      <c r="S90" s="227"/>
    </row>
    <row r="91" customFormat="false" ht="15" hidden="false" customHeight="false" outlineLevel="0" collapsed="false">
      <c r="A91" s="227"/>
      <c r="B91" s="227"/>
      <c r="C91" s="227"/>
      <c r="D91" s="227"/>
      <c r="E91" s="227"/>
      <c r="F91" s="227"/>
      <c r="G91" s="227"/>
      <c r="H91" s="227"/>
      <c r="I91" s="227"/>
      <c r="K91" s="227"/>
      <c r="L91" s="227"/>
      <c r="M91" s="227"/>
      <c r="N91" s="227"/>
      <c r="O91" s="227"/>
      <c r="P91" s="227"/>
      <c r="Q91" s="227"/>
      <c r="R91" s="227"/>
      <c r="S91" s="227"/>
    </row>
    <row r="92" customFormat="false" ht="15" hidden="false" customHeight="false" outlineLevel="0" collapsed="false">
      <c r="A92" s="227"/>
      <c r="B92" s="227"/>
      <c r="C92" s="227"/>
      <c r="D92" s="227"/>
      <c r="E92" s="227"/>
      <c r="F92" s="227"/>
      <c r="G92" s="227"/>
      <c r="H92" s="227"/>
      <c r="I92" s="227"/>
      <c r="K92" s="227"/>
      <c r="L92" s="227"/>
      <c r="M92" s="227"/>
      <c r="N92" s="227"/>
      <c r="O92" s="227"/>
      <c r="P92" s="227"/>
      <c r="Q92" s="227"/>
      <c r="R92" s="227"/>
      <c r="S92" s="227"/>
    </row>
    <row r="93" customFormat="false" ht="15" hidden="false" customHeight="false" outlineLevel="0" collapsed="false">
      <c r="A93" s="227"/>
      <c r="B93" s="227"/>
      <c r="C93" s="227"/>
      <c r="D93" s="227"/>
      <c r="E93" s="227"/>
      <c r="F93" s="227"/>
      <c r="G93" s="227"/>
      <c r="H93" s="227"/>
      <c r="I93" s="227"/>
      <c r="K93" s="227"/>
      <c r="L93" s="227"/>
      <c r="M93" s="227"/>
      <c r="N93" s="227"/>
      <c r="O93" s="227"/>
      <c r="P93" s="227"/>
      <c r="Q93" s="227"/>
      <c r="R93" s="227"/>
      <c r="S93" s="227"/>
    </row>
    <row r="94" customFormat="false" ht="15" hidden="false" customHeight="false" outlineLevel="0" collapsed="false">
      <c r="A94" s="227"/>
      <c r="B94" s="227"/>
      <c r="C94" s="227"/>
      <c r="D94" s="227"/>
      <c r="E94" s="227"/>
      <c r="F94" s="227"/>
      <c r="G94" s="227"/>
      <c r="H94" s="227"/>
      <c r="I94" s="227"/>
      <c r="K94" s="227"/>
      <c r="L94" s="227"/>
      <c r="M94" s="227"/>
      <c r="N94" s="227"/>
      <c r="O94" s="227"/>
      <c r="P94" s="227"/>
      <c r="Q94" s="227"/>
      <c r="R94" s="227"/>
      <c r="S94" s="227"/>
    </row>
    <row r="95" customFormat="false" ht="15" hidden="false" customHeight="false" outlineLevel="0" collapsed="false">
      <c r="A95" s="227"/>
      <c r="B95" s="227"/>
      <c r="C95" s="227"/>
      <c r="D95" s="227"/>
      <c r="E95" s="227"/>
      <c r="F95" s="227"/>
      <c r="G95" s="227"/>
      <c r="H95" s="227"/>
      <c r="I95" s="227"/>
      <c r="K95" s="227"/>
      <c r="L95" s="227"/>
      <c r="M95" s="227"/>
      <c r="N95" s="227"/>
      <c r="O95" s="227"/>
      <c r="P95" s="227"/>
      <c r="Q95" s="227"/>
      <c r="R95" s="227"/>
      <c r="S95" s="227"/>
    </row>
    <row r="96" customFormat="false" ht="15" hidden="false" customHeight="false" outlineLevel="0" collapsed="false">
      <c r="A96" s="227"/>
      <c r="B96" s="227"/>
      <c r="C96" s="227"/>
      <c r="D96" s="227"/>
      <c r="E96" s="227"/>
      <c r="F96" s="227"/>
      <c r="G96" s="227"/>
      <c r="H96" s="227"/>
      <c r="I96" s="227"/>
      <c r="K96" s="227"/>
      <c r="L96" s="227"/>
      <c r="M96" s="227"/>
      <c r="N96" s="227"/>
      <c r="O96" s="227"/>
      <c r="P96" s="227"/>
      <c r="Q96" s="227"/>
      <c r="R96" s="227"/>
      <c r="S96" s="227"/>
    </row>
    <row r="97" customFormat="false" ht="15" hidden="false" customHeight="false" outlineLevel="0" collapsed="false">
      <c r="A97" s="227"/>
      <c r="B97" s="227"/>
      <c r="C97" s="227"/>
      <c r="D97" s="227"/>
      <c r="E97" s="227"/>
      <c r="F97" s="227"/>
      <c r="G97" s="227"/>
      <c r="H97" s="227"/>
      <c r="I97" s="227"/>
      <c r="K97" s="227"/>
      <c r="L97" s="227"/>
      <c r="M97" s="227"/>
      <c r="N97" s="227"/>
      <c r="O97" s="227"/>
      <c r="P97" s="227"/>
      <c r="Q97" s="227"/>
      <c r="R97" s="227"/>
      <c r="S97" s="227"/>
    </row>
    <row r="98" customFormat="false" ht="15" hidden="false" customHeight="false" outlineLevel="0" collapsed="false">
      <c r="A98" s="227"/>
      <c r="B98" s="227"/>
      <c r="C98" s="227"/>
      <c r="D98" s="227"/>
      <c r="E98" s="227"/>
      <c r="F98" s="227"/>
      <c r="G98" s="227"/>
      <c r="H98" s="227"/>
      <c r="I98" s="227"/>
      <c r="K98" s="227"/>
      <c r="L98" s="227"/>
      <c r="M98" s="227"/>
      <c r="N98" s="227"/>
      <c r="O98" s="227"/>
      <c r="P98" s="227"/>
      <c r="Q98" s="227"/>
      <c r="R98" s="227"/>
      <c r="S98" s="227"/>
    </row>
    <row r="99" customFormat="false" ht="15" hidden="false" customHeight="false" outlineLevel="0" collapsed="false">
      <c r="A99" s="227"/>
      <c r="B99" s="227"/>
      <c r="C99" s="227"/>
      <c r="D99" s="227"/>
      <c r="E99" s="227"/>
      <c r="F99" s="227"/>
      <c r="G99" s="227"/>
      <c r="H99" s="227"/>
      <c r="I99" s="227"/>
      <c r="K99" s="227"/>
      <c r="L99" s="227"/>
      <c r="M99" s="227"/>
      <c r="N99" s="227"/>
      <c r="O99" s="227"/>
      <c r="P99" s="227"/>
      <c r="Q99" s="227"/>
      <c r="R99" s="227"/>
      <c r="S99" s="227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28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28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59" t="s">
        <v>65</v>
      </c>
      <c r="F104" s="159"/>
      <c r="G104" s="159"/>
      <c r="H104" s="159"/>
      <c r="I104" s="131" t="n">
        <f aca="false">G103-I102</f>
        <v>0</v>
      </c>
      <c r="K104" s="9"/>
      <c r="L104" s="9"/>
      <c r="M104" s="9"/>
      <c r="N104" s="9"/>
      <c r="O104" s="159" t="s">
        <v>65</v>
      </c>
      <c r="P104" s="159"/>
      <c r="Q104" s="159"/>
      <c r="R104" s="159"/>
      <c r="S104" s="131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26" t="s">
        <v>146</v>
      </c>
      <c r="D109" s="226"/>
      <c r="E109" s="226"/>
      <c r="M109" s="226" t="s">
        <v>276</v>
      </c>
      <c r="N109" s="226"/>
      <c r="O109" s="226"/>
    </row>
    <row r="110" customFormat="false" ht="15" hidden="false" customHeight="false" outlineLevel="0" collapsed="false">
      <c r="A110" s="5" t="s">
        <v>302</v>
      </c>
      <c r="B110" s="5" t="s">
        <v>3</v>
      </c>
      <c r="C110" s="5" t="s">
        <v>475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476</v>
      </c>
      <c r="K110" s="5" t="s">
        <v>302</v>
      </c>
      <c r="L110" s="5" t="s">
        <v>3</v>
      </c>
      <c r="M110" s="5" t="s">
        <v>475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476</v>
      </c>
    </row>
    <row r="111" customFormat="false" ht="15" hidden="false" customHeight="false" outlineLevel="0" collapsed="false">
      <c r="A111" s="227"/>
      <c r="B111" s="227"/>
      <c r="C111" s="227"/>
      <c r="D111" s="227"/>
      <c r="E111" s="227"/>
      <c r="F111" s="227"/>
      <c r="G111" s="227"/>
      <c r="H111" s="227"/>
      <c r="I111" s="227"/>
      <c r="K111" s="229" t="n">
        <v>45266</v>
      </c>
      <c r="L111" s="227" t="s">
        <v>225</v>
      </c>
      <c r="M111" s="227" t="s">
        <v>45</v>
      </c>
      <c r="N111" s="227" t="s">
        <v>486</v>
      </c>
      <c r="O111" s="227" t="s">
        <v>20</v>
      </c>
      <c r="P111" s="227" t="n">
        <v>3021</v>
      </c>
      <c r="Q111" s="227" t="n">
        <v>180</v>
      </c>
      <c r="R111" s="227" t="n">
        <v>813</v>
      </c>
      <c r="S111" s="227" t="n">
        <v>170</v>
      </c>
    </row>
    <row r="112" customFormat="false" ht="15" hidden="false" customHeight="false" outlineLevel="0" collapsed="false">
      <c r="A112" s="227"/>
      <c r="B112" s="227"/>
      <c r="C112" s="227"/>
      <c r="D112" s="227"/>
      <c r="E112" s="227"/>
      <c r="F112" s="227"/>
      <c r="G112" s="227"/>
      <c r="H112" s="227"/>
      <c r="I112" s="227"/>
      <c r="K112" s="227"/>
      <c r="L112" s="227"/>
      <c r="M112" s="227"/>
      <c r="N112" s="227"/>
      <c r="O112" s="227"/>
      <c r="P112" s="227"/>
      <c r="Q112" s="227"/>
      <c r="R112" s="227"/>
      <c r="S112" s="227"/>
    </row>
    <row r="113" customFormat="false" ht="15" hidden="false" customHeight="false" outlineLevel="0" collapsed="false">
      <c r="A113" s="227"/>
      <c r="B113" s="227"/>
      <c r="C113" s="227"/>
      <c r="D113" s="227"/>
      <c r="E113" s="227"/>
      <c r="F113" s="227"/>
      <c r="G113" s="227"/>
      <c r="H113" s="227"/>
      <c r="I113" s="227"/>
      <c r="K113" s="227"/>
      <c r="L113" s="227"/>
      <c r="M113" s="227"/>
      <c r="N113" s="227"/>
      <c r="O113" s="227"/>
      <c r="P113" s="227"/>
      <c r="Q113" s="227"/>
      <c r="R113" s="227"/>
      <c r="S113" s="227"/>
    </row>
    <row r="114" customFormat="false" ht="15" hidden="false" customHeight="false" outlineLevel="0" collapsed="false">
      <c r="A114" s="227"/>
      <c r="B114" s="227"/>
      <c r="C114" s="227"/>
      <c r="D114" s="227"/>
      <c r="E114" s="227"/>
      <c r="F114" s="227"/>
      <c r="G114" s="227"/>
      <c r="H114" s="227"/>
      <c r="I114" s="227"/>
      <c r="K114" s="227"/>
      <c r="L114" s="227"/>
      <c r="M114" s="227"/>
      <c r="N114" s="227"/>
      <c r="O114" s="227"/>
      <c r="P114" s="227"/>
      <c r="Q114" s="227"/>
      <c r="R114" s="227"/>
      <c r="S114" s="227"/>
    </row>
    <row r="115" customFormat="false" ht="15" hidden="false" customHeight="false" outlineLevel="0" collapsed="false">
      <c r="A115" s="227"/>
      <c r="B115" s="227"/>
      <c r="C115" s="227"/>
      <c r="D115" s="227"/>
      <c r="E115" s="227"/>
      <c r="F115" s="227"/>
      <c r="G115" s="227"/>
      <c r="H115" s="227"/>
      <c r="I115" s="227"/>
      <c r="K115" s="227"/>
      <c r="L115" s="227"/>
      <c r="M115" s="227"/>
      <c r="N115" s="227"/>
      <c r="O115" s="227"/>
      <c r="P115" s="227"/>
      <c r="Q115" s="227"/>
      <c r="R115" s="227"/>
      <c r="S115" s="227"/>
    </row>
    <row r="116" customFormat="false" ht="15" hidden="false" customHeight="false" outlineLevel="0" collapsed="false">
      <c r="A116" s="227"/>
      <c r="B116" s="227"/>
      <c r="C116" s="227"/>
      <c r="D116" s="227"/>
      <c r="E116" s="227"/>
      <c r="F116" s="227"/>
      <c r="G116" s="227"/>
      <c r="H116" s="227"/>
      <c r="I116" s="227"/>
      <c r="K116" s="227"/>
      <c r="L116" s="227"/>
      <c r="M116" s="227"/>
      <c r="N116" s="227"/>
      <c r="O116" s="227"/>
      <c r="P116" s="227"/>
      <c r="Q116" s="227"/>
      <c r="R116" s="227"/>
      <c r="S116" s="227"/>
    </row>
    <row r="117" customFormat="false" ht="15" hidden="false" customHeight="false" outlineLevel="0" collapsed="false">
      <c r="A117" s="227"/>
      <c r="B117" s="227"/>
      <c r="C117" s="227"/>
      <c r="D117" s="227"/>
      <c r="E117" s="227"/>
      <c r="F117" s="227"/>
      <c r="G117" s="227"/>
      <c r="H117" s="227"/>
      <c r="I117" s="227"/>
      <c r="K117" s="227"/>
      <c r="L117" s="227"/>
      <c r="M117" s="227"/>
      <c r="N117" s="227"/>
      <c r="O117" s="227"/>
      <c r="P117" s="227"/>
      <c r="Q117" s="227"/>
      <c r="R117" s="227"/>
      <c r="S117" s="227"/>
    </row>
    <row r="118" customFormat="false" ht="15" hidden="false" customHeight="false" outlineLevel="0" collapsed="false">
      <c r="A118" s="227"/>
      <c r="B118" s="227"/>
      <c r="C118" s="227"/>
      <c r="D118" s="227"/>
      <c r="E118" s="227"/>
      <c r="F118" s="227"/>
      <c r="G118" s="227"/>
      <c r="H118" s="227"/>
      <c r="I118" s="227"/>
      <c r="K118" s="227"/>
      <c r="L118" s="227"/>
      <c r="M118" s="227"/>
      <c r="N118" s="227"/>
      <c r="O118" s="227"/>
      <c r="P118" s="227"/>
      <c r="Q118" s="227"/>
      <c r="R118" s="227"/>
      <c r="S118" s="227"/>
    </row>
    <row r="119" customFormat="false" ht="15" hidden="false" customHeight="false" outlineLevel="0" collapsed="false">
      <c r="A119" s="227"/>
      <c r="B119" s="227"/>
      <c r="C119" s="227"/>
      <c r="D119" s="227"/>
      <c r="E119" s="227"/>
      <c r="F119" s="227"/>
      <c r="G119" s="227"/>
      <c r="H119" s="227"/>
      <c r="I119" s="227"/>
      <c r="K119" s="227"/>
      <c r="L119" s="227"/>
      <c r="M119" s="227"/>
      <c r="N119" s="227"/>
      <c r="O119" s="227"/>
      <c r="P119" s="227"/>
      <c r="Q119" s="227"/>
      <c r="R119" s="227"/>
      <c r="S119" s="227"/>
    </row>
    <row r="120" customFormat="false" ht="15" hidden="false" customHeight="false" outlineLevel="0" collapsed="false">
      <c r="A120" s="227"/>
      <c r="B120" s="227"/>
      <c r="C120" s="227"/>
      <c r="D120" s="227"/>
      <c r="E120" s="227"/>
      <c r="F120" s="227"/>
      <c r="G120" s="227"/>
      <c r="H120" s="227"/>
      <c r="I120" s="227"/>
      <c r="K120" s="227"/>
      <c r="L120" s="227"/>
      <c r="M120" s="227"/>
      <c r="N120" s="227"/>
      <c r="O120" s="227"/>
      <c r="P120" s="227"/>
      <c r="Q120" s="227"/>
      <c r="R120" s="227"/>
      <c r="S120" s="227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28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28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59" t="s">
        <v>65</v>
      </c>
      <c r="F125" s="159"/>
      <c r="G125" s="159"/>
      <c r="H125" s="159"/>
      <c r="I125" s="131" t="n">
        <f aca="false">G124-I123</f>
        <v>0</v>
      </c>
      <c r="K125" s="9"/>
      <c r="L125" s="9"/>
      <c r="M125" s="9"/>
      <c r="N125" s="9"/>
      <c r="O125" s="159" t="s">
        <v>65</v>
      </c>
      <c r="P125" s="159"/>
      <c r="Q125" s="159"/>
      <c r="R125" s="159"/>
      <c r="S125" s="131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B90" colorId="64" zoomScale="100" zoomScaleNormal="100" zoomScalePageLayoutView="100" workbookViewId="0">
      <selection pane="topLeft" activeCell="K106" activeCellId="0" sqref="K106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49" t="s">
        <v>0</v>
      </c>
      <c r="D1" s="149"/>
      <c r="E1" s="149"/>
      <c r="N1" s="149" t="s">
        <v>1</v>
      </c>
      <c r="O1" s="149"/>
      <c r="P1" s="149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403</v>
      </c>
      <c r="G2" s="5" t="s">
        <v>8</v>
      </c>
      <c r="H2" s="5"/>
      <c r="I2" s="5" t="s">
        <v>11</v>
      </c>
      <c r="J2" s="5" t="s">
        <v>476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403</v>
      </c>
      <c r="R2" s="5" t="s">
        <v>8</v>
      </c>
      <c r="S2" s="5"/>
      <c r="T2" s="5" t="s">
        <v>11</v>
      </c>
      <c r="U2" s="5" t="s">
        <v>476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487</v>
      </c>
      <c r="E3" s="9" t="s">
        <v>488</v>
      </c>
      <c r="F3" s="9"/>
      <c r="G3" s="9" t="n">
        <v>180</v>
      </c>
      <c r="H3" s="9"/>
      <c r="I3" s="230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489</v>
      </c>
      <c r="P3" s="9" t="s">
        <v>490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489</v>
      </c>
      <c r="P4" s="9" t="s">
        <v>490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31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32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32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32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32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1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1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49" t="s">
        <v>66</v>
      </c>
      <c r="D20" s="149"/>
      <c r="E20" s="149"/>
      <c r="N20" s="149" t="s">
        <v>67</v>
      </c>
      <c r="O20" s="149"/>
      <c r="P20" s="149"/>
    </row>
    <row r="21" customFormat="false" ht="15" hidden="false" customHeight="false" outlineLevel="0" collapsed="false">
      <c r="A21" s="5" t="s">
        <v>302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403</v>
      </c>
      <c r="G21" s="5" t="s">
        <v>8</v>
      </c>
      <c r="H21" s="5"/>
      <c r="I21" s="5" t="s">
        <v>330</v>
      </c>
      <c r="J21" s="5" t="s">
        <v>476</v>
      </c>
      <c r="L21" s="5" t="s">
        <v>302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403</v>
      </c>
      <c r="R21" s="5" t="s">
        <v>8</v>
      </c>
      <c r="S21" s="5"/>
      <c r="T21" s="5" t="s">
        <v>438</v>
      </c>
      <c r="U21" s="5" t="s">
        <v>476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489</v>
      </c>
      <c r="E22" s="9" t="s">
        <v>338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491</v>
      </c>
      <c r="P22" s="9" t="s">
        <v>489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491</v>
      </c>
      <c r="P23" s="9" t="s">
        <v>489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491</v>
      </c>
      <c r="P24" s="9" t="s">
        <v>489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492</v>
      </c>
      <c r="N25" s="9" t="s">
        <v>493</v>
      </c>
      <c r="O25" s="9" t="s">
        <v>491</v>
      </c>
      <c r="P25" s="9" t="s">
        <v>489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31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32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32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32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32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1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1" t="n">
        <f aca="false">R33-U32</f>
        <v>72.8</v>
      </c>
    </row>
    <row r="38" customFormat="false" ht="26.25" hidden="false" customHeight="false" outlineLevel="0" collapsed="false">
      <c r="C38" s="149" t="s">
        <v>191</v>
      </c>
      <c r="D38" s="149"/>
      <c r="E38" s="149"/>
      <c r="N38" s="149" t="s">
        <v>98</v>
      </c>
      <c r="O38" s="149"/>
      <c r="P38" s="149"/>
    </row>
    <row r="39" customFormat="false" ht="15" hidden="false" customHeight="false" outlineLevel="0" collapsed="false">
      <c r="A39" s="5" t="s">
        <v>302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403</v>
      </c>
      <c r="G39" s="5" t="s">
        <v>8</v>
      </c>
      <c r="H39" s="5"/>
      <c r="I39" s="5" t="s">
        <v>11</v>
      </c>
      <c r="J39" s="5" t="s">
        <v>476</v>
      </c>
      <c r="L39" s="5" t="s">
        <v>302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403</v>
      </c>
      <c r="R39" s="5" t="s">
        <v>8</v>
      </c>
      <c r="S39" s="5"/>
      <c r="T39" s="5" t="s">
        <v>494</v>
      </c>
      <c r="U39" s="5" t="s">
        <v>476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491</v>
      </c>
      <c r="E40" s="9" t="s">
        <v>495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491</v>
      </c>
      <c r="P40" s="9" t="s">
        <v>495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491</v>
      </c>
      <c r="E41" s="9" t="s">
        <v>495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491</v>
      </c>
      <c r="P41" s="9" t="s">
        <v>495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491</v>
      </c>
      <c r="E42" s="9" t="s">
        <v>495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489</v>
      </c>
      <c r="P42" s="9" t="s">
        <v>338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489</v>
      </c>
      <c r="E43" s="9" t="s">
        <v>338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489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491</v>
      </c>
      <c r="E44" s="9" t="s">
        <v>495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489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496</v>
      </c>
      <c r="D45" s="9" t="s">
        <v>488</v>
      </c>
      <c r="E45" s="9" t="s">
        <v>338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491</v>
      </c>
      <c r="P45" s="9" t="s">
        <v>495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317</v>
      </c>
      <c r="D46" s="9" t="s">
        <v>489</v>
      </c>
      <c r="E46" s="9" t="s">
        <v>338</v>
      </c>
      <c r="F46" s="9"/>
      <c r="G46" s="9" t="n">
        <v>230</v>
      </c>
      <c r="H46" s="9"/>
      <c r="I46" s="101" t="n">
        <v>571</v>
      </c>
      <c r="J46" s="9" t="n">
        <v>210</v>
      </c>
      <c r="K46" s="231"/>
      <c r="L46" s="8" t="n">
        <v>45103</v>
      </c>
      <c r="M46" s="9" t="s">
        <v>111</v>
      </c>
      <c r="N46" s="9" t="s">
        <v>27</v>
      </c>
      <c r="O46" s="9" t="s">
        <v>489</v>
      </c>
      <c r="P46" s="9" t="s">
        <v>338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32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32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32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32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1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1" t="n">
        <f aca="false">R51-U50</f>
        <v>127.4</v>
      </c>
    </row>
    <row r="57" customFormat="false" ht="26.25" hidden="false" customHeight="false" outlineLevel="0" collapsed="false">
      <c r="C57" s="149" t="s">
        <v>120</v>
      </c>
      <c r="D57" s="149"/>
      <c r="E57" s="149"/>
      <c r="N57" s="149" t="s">
        <v>121</v>
      </c>
      <c r="O57" s="149"/>
      <c r="P57" s="149"/>
    </row>
    <row r="58" customFormat="false" ht="15" hidden="false" customHeight="false" outlineLevel="0" collapsed="false">
      <c r="A58" s="5" t="s">
        <v>302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403</v>
      </c>
      <c r="G58" s="5" t="s">
        <v>8</v>
      </c>
      <c r="H58" s="5"/>
      <c r="I58" s="5" t="s">
        <v>11</v>
      </c>
      <c r="J58" s="5" t="s">
        <v>476</v>
      </c>
      <c r="L58" s="5" t="s">
        <v>302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403</v>
      </c>
      <c r="R58" s="5" t="s">
        <v>8</v>
      </c>
      <c r="S58" s="5"/>
      <c r="T58" s="5" t="s">
        <v>438</v>
      </c>
      <c r="U58" s="5" t="s">
        <v>476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496</v>
      </c>
      <c r="D59" s="9" t="s">
        <v>487</v>
      </c>
      <c r="E59" s="9" t="s">
        <v>488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497</v>
      </c>
      <c r="P59" s="9" t="s">
        <v>495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489</v>
      </c>
      <c r="E60" s="9" t="s">
        <v>498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499</v>
      </c>
      <c r="P60" s="9" t="s">
        <v>500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487</v>
      </c>
      <c r="E61" s="9" t="s">
        <v>488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497</v>
      </c>
      <c r="P61" s="9" t="s">
        <v>495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501</v>
      </c>
      <c r="D62" s="9" t="s">
        <v>487</v>
      </c>
      <c r="E62" s="9" t="s">
        <v>498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497</v>
      </c>
      <c r="P62" s="9" t="s">
        <v>495</v>
      </c>
      <c r="Q62" s="9"/>
      <c r="R62" s="9" t="n">
        <v>180</v>
      </c>
      <c r="S62" s="9"/>
      <c r="T62" s="233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489</v>
      </c>
      <c r="E63" s="9" t="s">
        <v>498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497</v>
      </c>
      <c r="P63" s="9" t="s">
        <v>495</v>
      </c>
      <c r="Q63" s="9"/>
      <c r="R63" s="9" t="n">
        <v>180</v>
      </c>
      <c r="S63" s="9"/>
      <c r="T63" s="233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487</v>
      </c>
      <c r="E64" s="9" t="s">
        <v>488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487</v>
      </c>
      <c r="E65" s="9" t="s">
        <v>488</v>
      </c>
      <c r="F65" s="9"/>
      <c r="G65" s="9" t="n">
        <v>180</v>
      </c>
      <c r="H65" s="9"/>
      <c r="I65" s="101" t="n">
        <v>649</v>
      </c>
      <c r="J65" s="9" t="n">
        <v>160</v>
      </c>
      <c r="K65" s="231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502</v>
      </c>
      <c r="C66" s="9" t="s">
        <v>46</v>
      </c>
      <c r="D66" s="9" t="s">
        <v>489</v>
      </c>
      <c r="E66" s="9" t="s">
        <v>498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32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32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32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32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1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1" t="n">
        <f aca="false">R70-U69</f>
        <v>90.8</v>
      </c>
    </row>
    <row r="75" customFormat="false" ht="26.25" hidden="false" customHeight="false" outlineLevel="0" collapsed="false">
      <c r="C75" s="149" t="s">
        <v>141</v>
      </c>
      <c r="D75" s="149"/>
      <c r="E75" s="149"/>
      <c r="N75" s="149" t="s">
        <v>244</v>
      </c>
      <c r="O75" s="149"/>
      <c r="P75" s="149"/>
    </row>
    <row r="76" customFormat="false" ht="11.25" hidden="false" customHeight="true" outlineLevel="0" collapsed="false">
      <c r="A76" s="5" t="s">
        <v>302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403</v>
      </c>
      <c r="G76" s="5" t="s">
        <v>8</v>
      </c>
      <c r="H76" s="5"/>
      <c r="I76" s="5" t="s">
        <v>438</v>
      </c>
      <c r="J76" s="5" t="s">
        <v>476</v>
      </c>
      <c r="L76" s="5" t="s">
        <v>302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403</v>
      </c>
      <c r="R76" s="5" t="s">
        <v>8</v>
      </c>
      <c r="S76" s="5"/>
      <c r="T76" s="5"/>
      <c r="U76" s="5" t="s">
        <v>476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487</v>
      </c>
      <c r="E77" s="9" t="s">
        <v>488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487</v>
      </c>
      <c r="P77" s="9" t="s">
        <v>488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487</v>
      </c>
      <c r="E78" s="9" t="s">
        <v>488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487</v>
      </c>
      <c r="P78" s="9" t="s">
        <v>488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487</v>
      </c>
      <c r="E79" s="9" t="s">
        <v>488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487</v>
      </c>
      <c r="P79" s="9" t="s">
        <v>488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487</v>
      </c>
      <c r="E80" s="9" t="s">
        <v>488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487</v>
      </c>
      <c r="P80" s="9" t="s">
        <v>488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31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32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32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32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32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1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1" t="n">
        <f aca="false">R88-U87</f>
        <v>111.8</v>
      </c>
    </row>
    <row r="94" customFormat="false" ht="26.25" hidden="false" customHeight="false" outlineLevel="0" collapsed="false">
      <c r="C94" s="149" t="s">
        <v>146</v>
      </c>
      <c r="D94" s="149"/>
      <c r="E94" s="149"/>
      <c r="N94" s="149" t="s">
        <v>276</v>
      </c>
      <c r="O94" s="149"/>
      <c r="P94" s="149"/>
    </row>
    <row r="95" customFormat="false" ht="15" hidden="false" customHeight="false" outlineLevel="0" collapsed="false">
      <c r="A95" s="5" t="s">
        <v>302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403</v>
      </c>
      <c r="G95" s="5" t="s">
        <v>8</v>
      </c>
      <c r="H95" s="5"/>
      <c r="I95" s="5"/>
      <c r="J95" s="5" t="s">
        <v>476</v>
      </c>
      <c r="L95" s="5" t="s">
        <v>302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403</v>
      </c>
      <c r="R95" s="5" t="s">
        <v>8</v>
      </c>
      <c r="S95" s="5"/>
      <c r="T95" s="5"/>
      <c r="U95" s="5" t="s">
        <v>476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487</v>
      </c>
      <c r="E96" s="9" t="s">
        <v>488</v>
      </c>
      <c r="F96" s="9"/>
      <c r="G96" s="9" t="n">
        <v>180</v>
      </c>
      <c r="H96" s="9"/>
      <c r="I96" s="234" t="n">
        <v>784</v>
      </c>
      <c r="J96" s="9" t="n">
        <v>160</v>
      </c>
      <c r="L96" s="8"/>
      <c r="M96" s="9"/>
      <c r="N96" s="9"/>
      <c r="O96" s="9"/>
      <c r="P96" s="9"/>
      <c r="Q96" s="9"/>
      <c r="R96" s="9"/>
      <c r="S96" s="9"/>
      <c r="T96" s="101"/>
      <c r="U96" s="9"/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487</v>
      </c>
      <c r="E97" s="9" t="s">
        <v>488</v>
      </c>
      <c r="F97" s="9"/>
      <c r="G97" s="9" t="n">
        <v>180</v>
      </c>
      <c r="H97" s="9"/>
      <c r="I97" s="234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487</v>
      </c>
      <c r="E98" s="9" t="s">
        <v>488</v>
      </c>
      <c r="F98" s="9"/>
      <c r="G98" s="9" t="n">
        <v>180</v>
      </c>
      <c r="H98" s="9"/>
      <c r="I98" s="234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487</v>
      </c>
      <c r="E99" s="9" t="s">
        <v>499</v>
      </c>
      <c r="F99" s="9" t="s">
        <v>503</v>
      </c>
      <c r="G99" s="9" t="n">
        <v>280</v>
      </c>
      <c r="H99" s="9"/>
      <c r="I99" s="234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488</v>
      </c>
      <c r="E100" s="9" t="s">
        <v>504</v>
      </c>
      <c r="F100" s="9"/>
      <c r="G100" s="9" t="n">
        <v>180</v>
      </c>
      <c r="H100" s="9"/>
      <c r="I100" s="234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488</v>
      </c>
      <c r="E101" s="9" t="s">
        <v>504</v>
      </c>
      <c r="F101" s="9"/>
      <c r="G101" s="9" t="n">
        <v>180</v>
      </c>
      <c r="H101" s="9"/>
      <c r="I101" s="234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31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32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0</v>
      </c>
      <c r="S106" s="26"/>
      <c r="T106" s="232"/>
      <c r="U106" s="26" t="n">
        <f aca="false">SUM(U96:U105)</f>
        <v>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32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0</v>
      </c>
      <c r="S107" s="26"/>
      <c r="T107" s="232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1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1" t="n">
        <f aca="false"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M162" colorId="64" zoomScale="100" zoomScaleNormal="100" zoomScalePageLayoutView="100" workbookViewId="0">
      <selection pane="topLeft" activeCell="O177" activeCellId="0" sqref="O177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4"/>
    <col collapsed="false" customWidth="true" hidden="false" outlineLevel="0" max="11" min="11" style="0" width="9.71"/>
    <col collapsed="false" customWidth="true" hidden="false" outlineLevel="0" max="12" min="12" style="0" width="9.58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2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49" t="s">
        <v>0</v>
      </c>
      <c r="C1" s="149"/>
      <c r="D1" s="149"/>
      <c r="E1" s="149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35" t="s">
        <v>505</v>
      </c>
      <c r="H2" s="235" t="s">
        <v>506</v>
      </c>
      <c r="I2" s="5" t="s">
        <v>326</v>
      </c>
      <c r="J2" s="5" t="s">
        <v>507</v>
      </c>
      <c r="K2" s="5" t="s">
        <v>11</v>
      </c>
      <c r="L2" s="5" t="s">
        <v>508</v>
      </c>
      <c r="M2" s="5" t="s">
        <v>509</v>
      </c>
      <c r="P2" s="149" t="s">
        <v>1</v>
      </c>
      <c r="Q2" s="149"/>
      <c r="R2" s="149"/>
      <c r="S2" s="149"/>
      <c r="T2" s="149"/>
    </row>
    <row r="3" customFormat="false" ht="15" hidden="false" customHeight="false" outlineLevel="0" collapsed="false">
      <c r="A3" s="236" t="n">
        <v>44938</v>
      </c>
      <c r="B3" s="13" t="s">
        <v>36</v>
      </c>
      <c r="C3" s="13" t="s">
        <v>510</v>
      </c>
      <c r="D3" s="13" t="s">
        <v>487</v>
      </c>
      <c r="E3" s="13" t="s">
        <v>511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37" t="n">
        <v>423</v>
      </c>
      <c r="L3" s="238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35" t="s">
        <v>505</v>
      </c>
      <c r="W3" s="235" t="s">
        <v>506</v>
      </c>
      <c r="X3" s="5" t="s">
        <v>326</v>
      </c>
      <c r="Y3" s="5" t="s">
        <v>507</v>
      </c>
      <c r="Z3" s="5" t="s">
        <v>11</v>
      </c>
      <c r="AA3" s="5" t="s">
        <v>508</v>
      </c>
      <c r="AB3" s="5" t="s">
        <v>509</v>
      </c>
    </row>
    <row r="4" customFormat="false" ht="15" hidden="false" customHeight="false" outlineLevel="0" collapsed="false">
      <c r="A4" s="236" t="n">
        <v>44942</v>
      </c>
      <c r="B4" s="13" t="s">
        <v>36</v>
      </c>
      <c r="C4" s="13" t="s">
        <v>510</v>
      </c>
      <c r="D4" s="13" t="s">
        <v>487</v>
      </c>
      <c r="E4" s="13" t="s">
        <v>512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37" t="n">
        <v>423</v>
      </c>
      <c r="L4" s="238" t="n">
        <f aca="false">H4-I4</f>
        <v>135.224</v>
      </c>
      <c r="M4" s="11" t="n">
        <f aca="false">L4*0.99</f>
        <v>133.87176</v>
      </c>
      <c r="O4" s="236" t="n">
        <v>44960</v>
      </c>
      <c r="P4" s="13" t="s">
        <v>57</v>
      </c>
      <c r="Q4" s="13" t="s">
        <v>85</v>
      </c>
      <c r="R4" s="13" t="s">
        <v>497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37" t="n">
        <v>452</v>
      </c>
      <c r="AA4" s="238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36" t="n">
        <v>44944</v>
      </c>
      <c r="B5" s="110" t="s">
        <v>36</v>
      </c>
      <c r="C5" s="13" t="s">
        <v>510</v>
      </c>
      <c r="D5" s="13" t="s">
        <v>487</v>
      </c>
      <c r="E5" s="13" t="s">
        <v>511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37" t="n">
        <v>423</v>
      </c>
      <c r="L5" s="238" t="n">
        <f aca="false">H5-I5</f>
        <v>171.5175</v>
      </c>
      <c r="M5" s="11" t="n">
        <f aca="false">L5*0.99</f>
        <v>169.802325</v>
      </c>
      <c r="O5" s="236" t="n">
        <v>44966</v>
      </c>
      <c r="P5" s="13" t="s">
        <v>57</v>
      </c>
      <c r="Q5" s="13" t="s">
        <v>85</v>
      </c>
      <c r="R5" s="13" t="s">
        <v>497</v>
      </c>
      <c r="S5" s="13" t="s">
        <v>513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37" t="n">
        <v>452</v>
      </c>
      <c r="AA5" s="238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36" t="n">
        <v>44946</v>
      </c>
      <c r="B6" s="13" t="s">
        <v>148</v>
      </c>
      <c r="C6" s="13" t="s">
        <v>85</v>
      </c>
      <c r="D6" s="13" t="s">
        <v>487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37" t="n">
        <v>436</v>
      </c>
      <c r="L6" s="238" t="n">
        <f aca="false">H6-I6</f>
        <v>147.015</v>
      </c>
      <c r="M6" s="11" t="n">
        <f aca="false">L6*0.99</f>
        <v>145.54485</v>
      </c>
      <c r="O6" s="236" t="n">
        <v>44972</v>
      </c>
      <c r="P6" s="13" t="s">
        <v>57</v>
      </c>
      <c r="Q6" s="13" t="s">
        <v>85</v>
      </c>
      <c r="R6" s="13" t="s">
        <v>497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37" t="n">
        <v>452</v>
      </c>
      <c r="AA6" s="238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36" t="n">
        <v>44947</v>
      </c>
      <c r="B7" s="13" t="s">
        <v>148</v>
      </c>
      <c r="C7" s="13" t="s">
        <v>85</v>
      </c>
      <c r="D7" s="13" t="s">
        <v>487</v>
      </c>
      <c r="E7" s="13" t="s">
        <v>514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37" t="n">
        <v>436</v>
      </c>
      <c r="L7" s="238" t="n">
        <f aca="false">H7-I7</f>
        <v>147.015</v>
      </c>
      <c r="M7" s="11" t="n">
        <f aca="false">L7*0.99</f>
        <v>145.54485</v>
      </c>
      <c r="O7" s="236" t="n">
        <v>44972</v>
      </c>
      <c r="P7" s="13" t="s">
        <v>36</v>
      </c>
      <c r="Q7" s="13" t="s">
        <v>37</v>
      </c>
      <c r="R7" s="13" t="s">
        <v>497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37" t="n">
        <v>453</v>
      </c>
      <c r="AA7" s="238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36" t="n">
        <v>44947</v>
      </c>
      <c r="B8" s="13" t="s">
        <v>36</v>
      </c>
      <c r="C8" s="13" t="s">
        <v>510</v>
      </c>
      <c r="D8" s="13" t="s">
        <v>487</v>
      </c>
      <c r="E8" s="13" t="s">
        <v>515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37" t="n">
        <v>437</v>
      </c>
      <c r="L8" s="238" t="n">
        <f aca="false">H8-I8</f>
        <v>210.647</v>
      </c>
      <c r="M8" s="11" t="n">
        <f aca="false">L8*0.99</f>
        <v>208.54053</v>
      </c>
      <c r="O8" s="236" t="n">
        <v>44977</v>
      </c>
      <c r="P8" s="13" t="s">
        <v>57</v>
      </c>
      <c r="Q8" s="13" t="s">
        <v>85</v>
      </c>
      <c r="R8" s="13" t="s">
        <v>497</v>
      </c>
      <c r="S8" s="13" t="s">
        <v>516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37" t="n">
        <v>452</v>
      </c>
      <c r="AA8" s="238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36" t="n">
        <v>44949</v>
      </c>
      <c r="B9" s="13" t="s">
        <v>148</v>
      </c>
      <c r="C9" s="13" t="s">
        <v>85</v>
      </c>
      <c r="D9" s="13" t="s">
        <v>487</v>
      </c>
      <c r="E9" s="13" t="s">
        <v>512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37" t="n">
        <v>436</v>
      </c>
      <c r="L9" s="238" t="n">
        <f aca="false">H9-I9</f>
        <v>135.224</v>
      </c>
      <c r="M9" s="11" t="n">
        <f aca="false">L9*0.99</f>
        <v>133.87176</v>
      </c>
      <c r="O9" s="236" t="n">
        <v>44979</v>
      </c>
      <c r="P9" s="13" t="s">
        <v>36</v>
      </c>
      <c r="Q9" s="13" t="s">
        <v>37</v>
      </c>
      <c r="R9" s="13" t="s">
        <v>497</v>
      </c>
      <c r="S9" s="13" t="s">
        <v>517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37" t="n">
        <v>469</v>
      </c>
      <c r="AA9" s="238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36" t="n">
        <v>44954</v>
      </c>
      <c r="B10" s="13" t="s">
        <v>36</v>
      </c>
      <c r="C10" s="13" t="s">
        <v>510</v>
      </c>
      <c r="D10" s="13" t="s">
        <v>487</v>
      </c>
      <c r="E10" s="13" t="s">
        <v>511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37" t="n">
        <v>437</v>
      </c>
      <c r="L10" s="238" t="n">
        <f aca="false">H10-I10</f>
        <v>171.5175</v>
      </c>
      <c r="M10" s="11" t="n">
        <f aca="false">L10*0.99</f>
        <v>169.802325</v>
      </c>
      <c r="O10" s="236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37"/>
      <c r="AA10" s="238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36" t="n">
        <v>44956</v>
      </c>
      <c r="B11" s="13" t="s">
        <v>36</v>
      </c>
      <c r="C11" s="13" t="s">
        <v>510</v>
      </c>
      <c r="D11" s="13" t="s">
        <v>487</v>
      </c>
      <c r="E11" s="13" t="s">
        <v>511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37" t="n">
        <v>437</v>
      </c>
      <c r="L11" s="238" t="n">
        <f aca="false">H11-I11</f>
        <v>171.5175</v>
      </c>
      <c r="M11" s="11" t="n">
        <f aca="false">L11*0.99</f>
        <v>169.802325</v>
      </c>
      <c r="O11" s="236" t="n">
        <v>44980</v>
      </c>
      <c r="P11" s="13" t="s">
        <v>57</v>
      </c>
      <c r="Q11" s="13" t="s">
        <v>85</v>
      </c>
      <c r="R11" s="13" t="s">
        <v>497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37" t="n">
        <v>468</v>
      </c>
      <c r="AA11" s="238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36" t="n">
        <v>44956</v>
      </c>
      <c r="B12" s="13" t="s">
        <v>148</v>
      </c>
      <c r="C12" s="13" t="s">
        <v>85</v>
      </c>
      <c r="D12" s="13" t="s">
        <v>487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37" t="n">
        <v>436</v>
      </c>
      <c r="L12" s="238" t="n">
        <f aca="false">H12-I12</f>
        <v>147.015</v>
      </c>
      <c r="M12" s="11" t="n">
        <f aca="false">L12*0.99</f>
        <v>145.54485</v>
      </c>
      <c r="O12" s="236" t="n">
        <v>44980</v>
      </c>
      <c r="P12" s="13" t="s">
        <v>57</v>
      </c>
      <c r="Q12" s="13" t="s">
        <v>85</v>
      </c>
      <c r="R12" s="13" t="s">
        <v>497</v>
      </c>
      <c r="S12" s="13" t="s">
        <v>338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37" t="n">
        <v>468</v>
      </c>
      <c r="AA12" s="238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36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37"/>
      <c r="L13" s="238" t="n">
        <f aca="false">H13-I13</f>
        <v>0</v>
      </c>
      <c r="M13" s="11" t="n">
        <f aca="false">L13*0.99</f>
        <v>0</v>
      </c>
      <c r="O13" s="236" t="n">
        <v>44981</v>
      </c>
      <c r="P13" s="13" t="s">
        <v>57</v>
      </c>
      <c r="Q13" s="13" t="s">
        <v>85</v>
      </c>
      <c r="R13" s="13" t="s">
        <v>497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37" t="n">
        <v>468</v>
      </c>
      <c r="AA13" s="238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36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37"/>
      <c r="L14" s="238" t="n">
        <f aca="false">H14-I14</f>
        <v>0</v>
      </c>
      <c r="M14" s="11" t="n">
        <f aca="false">L14*0.99</f>
        <v>0</v>
      </c>
      <c r="O14" s="236" t="n">
        <v>44983</v>
      </c>
      <c r="P14" s="13" t="s">
        <v>57</v>
      </c>
      <c r="Q14" s="13" t="s">
        <v>85</v>
      </c>
      <c r="R14" s="13" t="s">
        <v>497</v>
      </c>
      <c r="S14" s="13" t="s">
        <v>518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37" t="n">
        <v>468</v>
      </c>
      <c r="AA14" s="238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36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37"/>
      <c r="L15" s="238" t="n">
        <f aca="false">H15-I15</f>
        <v>0</v>
      </c>
      <c r="M15" s="11" t="n">
        <f aca="false">L15*0.99</f>
        <v>0</v>
      </c>
      <c r="O15" s="236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37"/>
      <c r="AA15" s="238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36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37"/>
      <c r="L16" s="238" t="n">
        <f aca="false">H16-I16</f>
        <v>0</v>
      </c>
      <c r="M16" s="11" t="n">
        <f aca="false">L16*0.99</f>
        <v>0</v>
      </c>
      <c r="O16" s="236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37"/>
      <c r="AA16" s="238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36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39"/>
      <c r="J17" s="57" t="n">
        <f aca="false">G17*0.98</f>
        <v>0</v>
      </c>
      <c r="K17" s="237"/>
      <c r="L17" s="238" t="n">
        <f aca="false">H17-I17</f>
        <v>0</v>
      </c>
      <c r="M17" s="11" t="n">
        <f aca="false">L17*0.99</f>
        <v>0</v>
      </c>
      <c r="O17" s="236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37"/>
      <c r="AA17" s="238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36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39"/>
      <c r="J18" s="57" t="n">
        <f aca="false">G18*0.98</f>
        <v>0</v>
      </c>
      <c r="K18" s="237"/>
      <c r="L18" s="238" t="n">
        <f aca="false">H18-I18</f>
        <v>0</v>
      </c>
      <c r="M18" s="11" t="n">
        <f aca="false">L18*0.99</f>
        <v>0</v>
      </c>
      <c r="O18" s="236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39"/>
      <c r="Y18" s="57" t="n">
        <f aca="false">V18*0.98</f>
        <v>0</v>
      </c>
      <c r="Z18" s="237"/>
      <c r="AA18" s="238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36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37"/>
      <c r="L19" s="238" t="n">
        <f aca="false">H19-I19</f>
        <v>0</v>
      </c>
      <c r="M19" s="11" t="n">
        <f aca="false">L19*0.99</f>
        <v>0</v>
      </c>
      <c r="O19" s="236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39"/>
      <c r="Y19" s="57" t="n">
        <f aca="false">V19*0.98</f>
        <v>0</v>
      </c>
      <c r="Z19" s="237"/>
      <c r="AA19" s="238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36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37"/>
      <c r="L20" s="238" t="n">
        <f aca="false">H20-I20</f>
        <v>0</v>
      </c>
      <c r="M20" s="11" t="n">
        <f aca="false">L20*0.99</f>
        <v>0</v>
      </c>
      <c r="O20" s="236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37"/>
      <c r="AA20" s="238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36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37"/>
      <c r="L21" s="238" t="n">
        <f aca="false">H21-I21</f>
        <v>0</v>
      </c>
      <c r="M21" s="11" t="n">
        <f aca="false">L21*0.99</f>
        <v>0</v>
      </c>
      <c r="O21" s="236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37"/>
      <c r="AA21" s="238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36"/>
      <c r="B22" s="13"/>
      <c r="C22" s="13"/>
      <c r="D22" s="13"/>
      <c r="E22" s="13"/>
      <c r="F22" s="57"/>
      <c r="G22" s="57"/>
      <c r="H22" s="57"/>
      <c r="I22" s="13"/>
      <c r="J22" s="57"/>
      <c r="K22" s="237"/>
      <c r="L22" s="237"/>
      <c r="M22" s="11"/>
      <c r="O22" s="236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37"/>
      <c r="AA22" s="238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36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519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36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37"/>
      <c r="AA23" s="237"/>
      <c r="AB23" s="11"/>
    </row>
    <row r="24" customFormat="false" ht="15" hidden="false" customHeight="false" outlineLevel="0" collapsed="false">
      <c r="A24" s="236"/>
      <c r="B24" s="13"/>
      <c r="C24" s="13"/>
      <c r="D24" s="13"/>
      <c r="E24" s="13"/>
      <c r="F24" s="25" t="s">
        <v>520</v>
      </c>
      <c r="G24" s="240" t="n">
        <f aca="false">G23*0.99</f>
        <v>2058.21</v>
      </c>
      <c r="H24" s="240"/>
      <c r="I24" s="9"/>
      <c r="J24" s="9"/>
      <c r="K24" s="11"/>
      <c r="L24" s="11"/>
      <c r="M24" s="11"/>
      <c r="O24" s="236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519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59" t="s">
        <v>65</v>
      </c>
      <c r="G25" s="159"/>
      <c r="H25" s="159"/>
      <c r="I25" s="159"/>
      <c r="J25" s="241"/>
      <c r="K25" s="242" t="n">
        <f aca="false">G24-J23</f>
        <v>20.79</v>
      </c>
      <c r="L25" s="243"/>
      <c r="M25" s="46"/>
      <c r="O25" s="236"/>
      <c r="P25" s="13"/>
      <c r="Q25" s="13"/>
      <c r="R25" s="13"/>
      <c r="S25" s="13"/>
      <c r="T25" s="13"/>
      <c r="U25" s="25" t="s">
        <v>520</v>
      </c>
      <c r="V25" s="240" t="n">
        <f aca="false">V24*0.99</f>
        <v>2308.1355</v>
      </c>
      <c r="W25" s="240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59" t="s">
        <v>65</v>
      </c>
      <c r="V26" s="159"/>
      <c r="W26" s="159"/>
      <c r="X26" s="159"/>
      <c r="Y26" s="241"/>
      <c r="Z26" s="242" t="n">
        <f aca="false">V25-Y24</f>
        <v>23.3145</v>
      </c>
      <c r="AA26" s="243"/>
      <c r="AB26" s="46"/>
    </row>
    <row r="30" customFormat="false" ht="26.25" hidden="false" customHeight="false" outlineLevel="0" collapsed="false">
      <c r="B30" s="149" t="s">
        <v>66</v>
      </c>
      <c r="C30" s="149"/>
      <c r="D30" s="149"/>
      <c r="E30" s="149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35" t="s">
        <v>505</v>
      </c>
      <c r="H31" s="235" t="s">
        <v>506</v>
      </c>
      <c r="I31" s="5" t="s">
        <v>326</v>
      </c>
      <c r="J31" s="5" t="s">
        <v>507</v>
      </c>
      <c r="K31" s="5" t="s">
        <v>11</v>
      </c>
      <c r="L31" s="5" t="s">
        <v>508</v>
      </c>
      <c r="M31" s="5" t="s">
        <v>509</v>
      </c>
      <c r="P31" s="149" t="s">
        <v>67</v>
      </c>
      <c r="Q31" s="149"/>
      <c r="R31" s="149"/>
      <c r="S31" s="149"/>
      <c r="T31" s="149"/>
    </row>
    <row r="32" customFormat="false" ht="15" hidden="false" customHeight="false" outlineLevel="0" collapsed="false">
      <c r="A32" s="236" t="n">
        <v>44986</v>
      </c>
      <c r="B32" s="13" t="s">
        <v>113</v>
      </c>
      <c r="C32" s="13" t="s">
        <v>85</v>
      </c>
      <c r="D32" s="13" t="s">
        <v>491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44" t="n">
        <v>488</v>
      </c>
      <c r="L32" s="238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35" t="s">
        <v>505</v>
      </c>
      <c r="W32" s="235" t="s">
        <v>506</v>
      </c>
      <c r="X32" s="5" t="s">
        <v>326</v>
      </c>
      <c r="Y32" s="5" t="s">
        <v>507</v>
      </c>
      <c r="Z32" s="5" t="s">
        <v>11</v>
      </c>
      <c r="AA32" s="5" t="s">
        <v>508</v>
      </c>
      <c r="AB32" s="5" t="s">
        <v>509</v>
      </c>
      <c r="AD32" s="37"/>
      <c r="AE32" s="37"/>
      <c r="AF32" s="37"/>
      <c r="AG32" s="37"/>
      <c r="AH32" s="37"/>
      <c r="AI32" s="37"/>
      <c r="AJ32" s="245"/>
      <c r="AK32" s="245"/>
      <c r="AL32" s="37"/>
      <c r="AM32" s="37"/>
      <c r="AN32" s="37"/>
      <c r="AO32" s="37"/>
    </row>
    <row r="33" customFormat="false" ht="15" hidden="false" customHeight="false" outlineLevel="0" collapsed="false">
      <c r="A33" s="236" t="n">
        <v>44988</v>
      </c>
      <c r="B33" s="13" t="s">
        <v>521</v>
      </c>
      <c r="C33" s="13" t="s">
        <v>37</v>
      </c>
      <c r="D33" s="13" t="s">
        <v>491</v>
      </c>
      <c r="E33" s="13" t="s">
        <v>522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38" t="n">
        <f aca="false">H33-I33</f>
        <v>145.224</v>
      </c>
      <c r="M33" s="11" t="n">
        <f aca="false">L33*0.99</f>
        <v>143.77176</v>
      </c>
      <c r="O33" s="236" t="n">
        <v>45022</v>
      </c>
      <c r="P33" s="13" t="s">
        <v>57</v>
      </c>
      <c r="Q33" s="13" t="s">
        <v>85</v>
      </c>
      <c r="R33" s="13" t="s">
        <v>491</v>
      </c>
      <c r="S33" s="13" t="s">
        <v>523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37" t="n">
        <v>519</v>
      </c>
      <c r="AA33" s="238" t="n">
        <f aca="false">W33-X33</f>
        <v>196.02</v>
      </c>
      <c r="AB33" s="11" t="n">
        <f aca="false">AA33*0.99</f>
        <v>194.0598</v>
      </c>
      <c r="AD33" s="246"/>
      <c r="AI33" s="46"/>
      <c r="AJ33" s="46"/>
      <c r="AK33" s="46"/>
      <c r="AL33" s="46"/>
      <c r="AM33" s="46"/>
      <c r="AN33" s="247"/>
      <c r="AO33" s="46"/>
    </row>
    <row r="34" customFormat="false" ht="15" hidden="false" customHeight="false" outlineLevel="0" collapsed="false">
      <c r="A34" s="236" t="n">
        <v>44993</v>
      </c>
      <c r="B34" s="13" t="s">
        <v>521</v>
      </c>
      <c r="C34" s="13" t="s">
        <v>37</v>
      </c>
      <c r="D34" s="13" t="s">
        <v>491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38" t="n">
        <f aca="false">H34-I34</f>
        <v>147.015</v>
      </c>
      <c r="M34" s="11" t="n">
        <f aca="false">L34*0.99</f>
        <v>145.54485</v>
      </c>
      <c r="O34" s="236" t="n">
        <v>45026</v>
      </c>
      <c r="P34" s="13" t="s">
        <v>36</v>
      </c>
      <c r="Q34" s="13" t="s">
        <v>37</v>
      </c>
      <c r="R34" s="13" t="s">
        <v>491</v>
      </c>
      <c r="S34" s="13" t="s">
        <v>524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37" t="n">
        <v>520</v>
      </c>
      <c r="AA34" s="238" t="n">
        <f aca="false">W34-X34</f>
        <v>339.055</v>
      </c>
      <c r="AB34" s="11" t="n">
        <f aca="false">AA34*0.99</f>
        <v>335.66445</v>
      </c>
      <c r="AD34" s="246"/>
      <c r="AI34" s="46"/>
      <c r="AJ34" s="46"/>
      <c r="AK34" s="46"/>
      <c r="AL34" s="46"/>
      <c r="AM34" s="46"/>
      <c r="AN34" s="247"/>
      <c r="AO34" s="46"/>
    </row>
    <row r="35" customFormat="false" ht="15" hidden="false" customHeight="false" outlineLevel="0" collapsed="false">
      <c r="A35" s="236" t="n">
        <v>44993</v>
      </c>
      <c r="B35" s="13" t="s">
        <v>113</v>
      </c>
      <c r="C35" s="13" t="s">
        <v>85</v>
      </c>
      <c r="D35" s="13" t="s">
        <v>491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44" t="n">
        <v>488</v>
      </c>
      <c r="L35" s="238" t="n">
        <f aca="false">H35-I35</f>
        <v>147.015</v>
      </c>
      <c r="M35" s="11" t="n">
        <f aca="false">L35*0.99</f>
        <v>145.54485</v>
      </c>
      <c r="O35" s="236" t="n">
        <v>45028</v>
      </c>
      <c r="P35" s="13" t="s">
        <v>525</v>
      </c>
      <c r="Q35" s="13" t="s">
        <v>85</v>
      </c>
      <c r="R35" s="13" t="s">
        <v>491</v>
      </c>
      <c r="S35" s="13" t="s">
        <v>334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37" t="n">
        <v>519</v>
      </c>
      <c r="AA35" s="238" t="n">
        <f aca="false">W35-X35</f>
        <v>147.015</v>
      </c>
      <c r="AB35" s="11" t="n">
        <f aca="false">AA35*0.99</f>
        <v>145.54485</v>
      </c>
      <c r="AD35" s="246"/>
      <c r="AI35" s="46"/>
      <c r="AJ35" s="46"/>
      <c r="AK35" s="46"/>
      <c r="AL35" s="46"/>
      <c r="AM35" s="46"/>
      <c r="AN35" s="247"/>
      <c r="AO35" s="46"/>
    </row>
    <row r="36" customFormat="false" ht="15" hidden="false" customHeight="false" outlineLevel="0" collapsed="false">
      <c r="A36" s="236" t="n">
        <v>44999</v>
      </c>
      <c r="B36" s="13" t="s">
        <v>521</v>
      </c>
      <c r="C36" s="13" t="s">
        <v>37</v>
      </c>
      <c r="D36" s="13" t="s">
        <v>491</v>
      </c>
      <c r="E36" s="13" t="s">
        <v>526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38" t="n">
        <f aca="false">H36-I36</f>
        <v>339.055</v>
      </c>
      <c r="M36" s="11" t="n">
        <f aca="false">L36*0.99</f>
        <v>335.66445</v>
      </c>
      <c r="O36" s="236" t="n">
        <v>45033</v>
      </c>
      <c r="P36" s="13" t="s">
        <v>36</v>
      </c>
      <c r="Q36" s="13" t="s">
        <v>37</v>
      </c>
      <c r="R36" s="13" t="s">
        <v>491</v>
      </c>
      <c r="S36" s="13" t="s">
        <v>334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37" t="n">
        <v>520</v>
      </c>
      <c r="AA36" s="238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45"/>
      <c r="AL36" s="245"/>
      <c r="AM36" s="37"/>
      <c r="AN36" s="37"/>
      <c r="AO36" s="37"/>
    </row>
    <row r="37" customFormat="false" ht="15" hidden="false" customHeight="false" outlineLevel="0" collapsed="false">
      <c r="A37" s="236" t="n">
        <v>45002</v>
      </c>
      <c r="B37" s="13" t="s">
        <v>521</v>
      </c>
      <c r="C37" s="13" t="s">
        <v>37</v>
      </c>
      <c r="D37" s="13" t="s">
        <v>491</v>
      </c>
      <c r="E37" s="13" t="s">
        <v>527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38" t="n">
        <f aca="false">H37-I37</f>
        <v>468.458</v>
      </c>
      <c r="M37" s="11" t="n">
        <f aca="false">L37*0.99</f>
        <v>463.77342</v>
      </c>
      <c r="O37" s="236" t="n">
        <v>45033</v>
      </c>
      <c r="P37" s="13" t="s">
        <v>525</v>
      </c>
      <c r="Q37" s="13" t="s">
        <v>85</v>
      </c>
      <c r="R37" s="13" t="s">
        <v>491</v>
      </c>
      <c r="S37" s="13" t="s">
        <v>334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37" t="n">
        <v>519</v>
      </c>
      <c r="AA37" s="238" t="n">
        <f aca="false">W37-X37</f>
        <v>147.015</v>
      </c>
      <c r="AB37" s="11" t="n">
        <f aca="false">AA37*0.99</f>
        <v>145.54485</v>
      </c>
      <c r="AD37" s="246"/>
      <c r="AJ37" s="46"/>
      <c r="AK37" s="46"/>
      <c r="AL37" s="46"/>
      <c r="AM37" s="46"/>
      <c r="AN37" s="46"/>
      <c r="AO37" s="248"/>
    </row>
    <row r="38" customFormat="false" ht="15" hidden="false" customHeight="false" outlineLevel="0" collapsed="false">
      <c r="A38" s="236" t="n">
        <v>45002</v>
      </c>
      <c r="B38" s="13" t="s">
        <v>113</v>
      </c>
      <c r="C38" s="13" t="s">
        <v>85</v>
      </c>
      <c r="D38" s="13" t="s">
        <v>491</v>
      </c>
      <c r="E38" s="13" t="s">
        <v>528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44" t="n">
        <v>488</v>
      </c>
      <c r="L38" s="238" t="n">
        <f aca="false">H38-I38</f>
        <v>145.025</v>
      </c>
      <c r="M38" s="11" t="n">
        <f aca="false">L38*0.99</f>
        <v>143.57475</v>
      </c>
      <c r="O38" s="236" t="n">
        <v>45034</v>
      </c>
      <c r="P38" s="13" t="s">
        <v>36</v>
      </c>
      <c r="Q38" s="13" t="s">
        <v>37</v>
      </c>
      <c r="R38" s="13" t="s">
        <v>491</v>
      </c>
      <c r="S38" s="13" t="s">
        <v>527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37" t="n">
        <v>520</v>
      </c>
      <c r="AA38" s="238" t="n">
        <f aca="false">W38-X38</f>
        <v>368.458</v>
      </c>
      <c r="AB38" s="11" t="n">
        <f aca="false">AA38*0.99</f>
        <v>364.77342</v>
      </c>
      <c r="AD38" s="246"/>
      <c r="AJ38" s="46"/>
      <c r="AK38" s="46"/>
      <c r="AL38" s="46"/>
      <c r="AM38" s="46"/>
      <c r="AN38" s="46"/>
      <c r="AO38" s="248"/>
      <c r="AP38" s="37"/>
      <c r="AQ38" s="37"/>
    </row>
    <row r="39" customFormat="false" ht="15" hidden="false" customHeight="false" outlineLevel="0" collapsed="false">
      <c r="A39" s="236" t="n">
        <v>45007</v>
      </c>
      <c r="B39" s="13" t="s">
        <v>521</v>
      </c>
      <c r="C39" s="13" t="s">
        <v>37</v>
      </c>
      <c r="D39" s="13" t="s">
        <v>491</v>
      </c>
      <c r="E39" s="13" t="s">
        <v>529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49" t="n">
        <v>502</v>
      </c>
      <c r="L39" s="238" t="n">
        <f aca="false">H39-I39</f>
        <v>388.458</v>
      </c>
      <c r="M39" s="11" t="n">
        <f aca="false">L39*0.99</f>
        <v>384.57342</v>
      </c>
      <c r="O39" s="236" t="n">
        <v>45034</v>
      </c>
      <c r="P39" s="13" t="s">
        <v>525</v>
      </c>
      <c r="Q39" s="13" t="s">
        <v>85</v>
      </c>
      <c r="R39" s="13" t="s">
        <v>491</v>
      </c>
      <c r="S39" s="13" t="s">
        <v>530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37" t="n">
        <v>519</v>
      </c>
      <c r="AA39" s="238" t="n">
        <f aca="false">W39-X39</f>
        <v>171.5175</v>
      </c>
      <c r="AB39" s="11" t="n">
        <f aca="false">AA39*0.99</f>
        <v>169.802325</v>
      </c>
      <c r="AD39" s="246"/>
      <c r="AJ39" s="46"/>
      <c r="AK39" s="46"/>
      <c r="AL39" s="46"/>
      <c r="AM39" s="46"/>
      <c r="AN39" s="46"/>
      <c r="AO39" s="248"/>
    </row>
    <row r="40" customFormat="false" ht="15" hidden="false" customHeight="false" outlineLevel="0" collapsed="false">
      <c r="A40" s="236" t="n">
        <v>45007</v>
      </c>
      <c r="B40" s="13" t="s">
        <v>113</v>
      </c>
      <c r="C40" s="13" t="s">
        <v>85</v>
      </c>
      <c r="D40" s="13" t="s">
        <v>491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50" t="n">
        <v>501</v>
      </c>
      <c r="L40" s="238" t="n">
        <f aca="false">H40-I40</f>
        <v>147.015</v>
      </c>
      <c r="M40" s="11" t="n">
        <f aca="false">L40*0.99</f>
        <v>145.54485</v>
      </c>
      <c r="O40" s="236" t="n">
        <v>45036</v>
      </c>
      <c r="P40" s="13" t="s">
        <v>36</v>
      </c>
      <c r="Q40" s="13" t="s">
        <v>37</v>
      </c>
      <c r="R40" s="13" t="s">
        <v>491</v>
      </c>
      <c r="S40" s="13" t="s">
        <v>531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38" t="n">
        <f aca="false">W40-X40</f>
        <v>145.224</v>
      </c>
      <c r="AB40" s="11" t="n">
        <f aca="false">AA40*0.99</f>
        <v>143.77176</v>
      </c>
      <c r="AD40" s="246"/>
      <c r="AJ40" s="46"/>
      <c r="AK40" s="46"/>
      <c r="AL40" s="46"/>
      <c r="AM40" s="46"/>
      <c r="AN40" s="46"/>
      <c r="AO40" s="248"/>
    </row>
    <row r="41" customFormat="false" ht="15" hidden="false" customHeight="false" outlineLevel="0" collapsed="false">
      <c r="A41" s="236" t="n">
        <v>45009</v>
      </c>
      <c r="B41" s="13" t="s">
        <v>113</v>
      </c>
      <c r="C41" s="13" t="s">
        <v>85</v>
      </c>
      <c r="D41" s="13" t="s">
        <v>491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50" t="n">
        <v>501</v>
      </c>
      <c r="L41" s="238" t="n">
        <f aca="false">H41-I41</f>
        <v>147.015</v>
      </c>
      <c r="M41" s="11" t="n">
        <f aca="false">L41*0.99</f>
        <v>145.54485</v>
      </c>
      <c r="O41" s="236" t="n">
        <v>45037</v>
      </c>
      <c r="P41" s="13" t="s">
        <v>57</v>
      </c>
      <c r="Q41" s="13" t="s">
        <v>85</v>
      </c>
      <c r="R41" s="13" t="s">
        <v>491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37" t="n">
        <v>534</v>
      </c>
      <c r="AA41" s="238" t="n">
        <f aca="false">W41-X41</f>
        <v>147.015</v>
      </c>
      <c r="AB41" s="11" t="n">
        <f aca="false">AA41*0.99</f>
        <v>145.54485</v>
      </c>
      <c r="AD41" s="246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35" t="s">
        <v>505</v>
      </c>
      <c r="AM41" s="235" t="s">
        <v>506</v>
      </c>
      <c r="AN41" s="5" t="s">
        <v>326</v>
      </c>
      <c r="AO41" s="5" t="s">
        <v>507</v>
      </c>
      <c r="AP41" s="5" t="s">
        <v>508</v>
      </c>
      <c r="AQ41" s="5" t="s">
        <v>509</v>
      </c>
    </row>
    <row r="42" customFormat="false" ht="15" hidden="false" customHeight="false" outlineLevel="0" collapsed="false">
      <c r="A42" s="236" t="n">
        <v>45009</v>
      </c>
      <c r="B42" s="13" t="s">
        <v>521</v>
      </c>
      <c r="C42" s="13" t="s">
        <v>37</v>
      </c>
      <c r="D42" s="13" t="s">
        <v>491</v>
      </c>
      <c r="E42" s="13" t="s">
        <v>527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49" t="n">
        <v>502</v>
      </c>
      <c r="L42" s="238" t="n">
        <f aca="false">H42-I42</f>
        <v>171.5175</v>
      </c>
      <c r="M42" s="11" t="n">
        <f aca="false">L42*0.99</f>
        <v>169.802325</v>
      </c>
      <c r="O42" s="236" t="n">
        <v>45037</v>
      </c>
      <c r="P42" s="13" t="s">
        <v>36</v>
      </c>
      <c r="Q42" s="13" t="s">
        <v>37</v>
      </c>
      <c r="R42" s="13" t="s">
        <v>491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38" t="n">
        <f aca="false">W42-X42</f>
        <v>147.015</v>
      </c>
      <c r="AB42" s="11" t="n">
        <f aca="false">AA42*0.99</f>
        <v>145.54485</v>
      </c>
      <c r="AF42" s="236" t="n">
        <v>45007</v>
      </c>
      <c r="AG42" s="13" t="s">
        <v>521</v>
      </c>
      <c r="AH42" s="13" t="s">
        <v>37</v>
      </c>
      <c r="AI42" s="13" t="s">
        <v>491</v>
      </c>
      <c r="AJ42" s="13" t="s">
        <v>529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38" t="n">
        <v>388.458</v>
      </c>
      <c r="AQ42" s="11" t="n">
        <v>384.57342</v>
      </c>
    </row>
    <row r="43" customFormat="false" ht="15" hidden="false" customHeight="false" outlineLevel="0" collapsed="false">
      <c r="A43" s="236" t="n">
        <v>45012</v>
      </c>
      <c r="B43" s="13" t="s">
        <v>113</v>
      </c>
      <c r="C43" s="13" t="s">
        <v>85</v>
      </c>
      <c r="D43" s="13" t="s">
        <v>491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50" t="n">
        <v>501</v>
      </c>
      <c r="L43" s="238" t="n">
        <f aca="false">H43-I43</f>
        <v>147.015</v>
      </c>
      <c r="M43" s="11" t="n">
        <f aca="false">L43*0.99</f>
        <v>145.54485</v>
      </c>
      <c r="O43" s="236" t="n">
        <v>45038</v>
      </c>
      <c r="P43" s="13" t="s">
        <v>57</v>
      </c>
      <c r="Q43" s="13" t="s">
        <v>85</v>
      </c>
      <c r="R43" s="13" t="s">
        <v>491</v>
      </c>
      <c r="S43" s="13" t="s">
        <v>512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37" t="n">
        <v>434</v>
      </c>
      <c r="AA43" s="238" t="n">
        <f aca="false">W43-X43</f>
        <v>115.224</v>
      </c>
      <c r="AB43" s="11" t="n">
        <f aca="false">AA43*0.99</f>
        <v>114.07176</v>
      </c>
      <c r="AF43" s="236" t="n">
        <v>45009</v>
      </c>
      <c r="AG43" s="13" t="s">
        <v>521</v>
      </c>
      <c r="AH43" s="13" t="s">
        <v>37</v>
      </c>
      <c r="AI43" s="13" t="s">
        <v>491</v>
      </c>
      <c r="AJ43" s="13" t="s">
        <v>527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38" t="n">
        <v>171.5175</v>
      </c>
      <c r="AQ43" s="11" t="n">
        <v>169.802325</v>
      </c>
    </row>
    <row r="44" customFormat="false" ht="15" hidden="false" customHeight="false" outlineLevel="0" collapsed="false">
      <c r="A44" s="236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37"/>
      <c r="L44" s="238" t="n">
        <f aca="false">H44-I44</f>
        <v>0</v>
      </c>
      <c r="M44" s="11" t="n">
        <f aca="false">L44*0.99</f>
        <v>0</v>
      </c>
      <c r="O44" s="236" t="n">
        <v>45038</v>
      </c>
      <c r="P44" s="13" t="s">
        <v>36</v>
      </c>
      <c r="Q44" s="13" t="s">
        <v>37</v>
      </c>
      <c r="R44" s="13" t="s">
        <v>491</v>
      </c>
      <c r="S44" s="13" t="s">
        <v>512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38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36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37"/>
      <c r="L45" s="238" t="n">
        <f aca="false">H45-I45</f>
        <v>0</v>
      </c>
      <c r="M45" s="11" t="n">
        <f aca="false">L45*0.99</f>
        <v>0</v>
      </c>
      <c r="O45" s="236" t="n">
        <v>45040</v>
      </c>
      <c r="P45" s="13" t="s">
        <v>36</v>
      </c>
      <c r="Q45" s="13" t="s">
        <v>37</v>
      </c>
      <c r="R45" s="13" t="s">
        <v>491</v>
      </c>
      <c r="S45" s="13" t="s">
        <v>512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38" t="n">
        <f aca="false">W45-X45</f>
        <v>115.224</v>
      </c>
      <c r="AB45" s="11" t="n">
        <f aca="false">AA45*0.99</f>
        <v>114.07176</v>
      </c>
      <c r="AD45" s="37"/>
      <c r="AE45" s="37"/>
      <c r="AF45" s="236" t="n">
        <v>45007</v>
      </c>
      <c r="AG45" s="13" t="s">
        <v>491</v>
      </c>
      <c r="AH45" s="13" t="s">
        <v>529</v>
      </c>
      <c r="AI45" s="11" t="n">
        <v>384.57342</v>
      </c>
      <c r="AJ45" s="37"/>
      <c r="AK45" s="245"/>
      <c r="AL45" s="245"/>
      <c r="AM45" s="37"/>
      <c r="AN45" s="37"/>
    </row>
    <row r="46" customFormat="false" ht="15" hidden="false" customHeight="false" outlineLevel="0" collapsed="false">
      <c r="A46" s="236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39"/>
      <c r="J46" s="57" t="n">
        <f aca="false">G46*0.98</f>
        <v>0</v>
      </c>
      <c r="K46" s="237"/>
      <c r="L46" s="238" t="n">
        <f aca="false">H46-I46</f>
        <v>0</v>
      </c>
      <c r="M46" s="11" t="n">
        <f aca="false">L46*0.99</f>
        <v>0</v>
      </c>
      <c r="O46" s="236" t="n">
        <v>45041</v>
      </c>
      <c r="P46" s="13" t="s">
        <v>36</v>
      </c>
      <c r="Q46" s="13" t="s">
        <v>37</v>
      </c>
      <c r="R46" s="13" t="s">
        <v>491</v>
      </c>
      <c r="S46" s="13" t="s">
        <v>332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38" t="n">
        <f aca="false">W46-X46</f>
        <v>171.5175</v>
      </c>
      <c r="AB46" s="11" t="n">
        <f aca="false">AA46*0.99</f>
        <v>169.802325</v>
      </c>
      <c r="AD46" s="246"/>
      <c r="AF46" s="236" t="n">
        <v>45009</v>
      </c>
      <c r="AG46" s="13" t="s">
        <v>491</v>
      </c>
      <c r="AH46" s="13" t="s">
        <v>527</v>
      </c>
      <c r="AI46" s="11" t="n">
        <v>169.802325</v>
      </c>
      <c r="AJ46" s="46"/>
      <c r="AK46" s="46"/>
      <c r="AL46" s="46"/>
      <c r="AM46" s="46"/>
      <c r="AN46" s="46"/>
      <c r="AO46" s="248"/>
    </row>
    <row r="47" customFormat="false" ht="15" hidden="false" customHeight="false" outlineLevel="0" collapsed="false">
      <c r="A47" s="236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39"/>
      <c r="J47" s="57" t="n">
        <f aca="false">G47*0.98</f>
        <v>0</v>
      </c>
      <c r="K47" s="237"/>
      <c r="L47" s="238" t="n">
        <f aca="false">H47-I47</f>
        <v>0</v>
      </c>
      <c r="M47" s="11" t="n">
        <f aca="false">L47*0.99</f>
        <v>0</v>
      </c>
      <c r="O47" s="236" t="n">
        <v>45042</v>
      </c>
      <c r="P47" s="13" t="s">
        <v>525</v>
      </c>
      <c r="Q47" s="13" t="s">
        <v>85</v>
      </c>
      <c r="R47" s="13" t="s">
        <v>491</v>
      </c>
      <c r="S47" s="13" t="s">
        <v>332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39"/>
      <c r="Y47" s="57" t="n">
        <f aca="false">V47*0.98</f>
        <v>169.785</v>
      </c>
      <c r="Z47" s="237" t="n">
        <v>534</v>
      </c>
      <c r="AA47" s="238" t="n">
        <f aca="false">W47-X47</f>
        <v>171.5175</v>
      </c>
      <c r="AB47" s="11" t="n">
        <f aca="false">AA47*0.99</f>
        <v>169.802325</v>
      </c>
      <c r="AD47" s="246"/>
      <c r="AJ47" s="46"/>
      <c r="AK47" s="46"/>
      <c r="AL47" s="46"/>
      <c r="AM47" s="46"/>
      <c r="AN47" s="46"/>
      <c r="AO47" s="248"/>
    </row>
    <row r="48" customFormat="false" ht="15" hidden="false" customHeight="false" outlineLevel="0" collapsed="false">
      <c r="A48" s="236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37"/>
      <c r="L48" s="238" t="n">
        <f aca="false">H48-I48</f>
        <v>0</v>
      </c>
      <c r="M48" s="11" t="n">
        <f aca="false">L48*0.99</f>
        <v>0</v>
      </c>
      <c r="O48" s="236" t="n">
        <v>45044</v>
      </c>
      <c r="P48" s="13" t="s">
        <v>525</v>
      </c>
      <c r="Q48" s="13" t="s">
        <v>85</v>
      </c>
      <c r="R48" s="13" t="s">
        <v>491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39"/>
      <c r="Y48" s="57" t="n">
        <f aca="false">V48*0.98</f>
        <v>145.53</v>
      </c>
      <c r="Z48" s="237" t="n">
        <v>534</v>
      </c>
      <c r="AA48" s="238" t="n">
        <f aca="false">W48-X48</f>
        <v>147.015</v>
      </c>
      <c r="AB48" s="11" t="n">
        <f aca="false">AA48*0.99</f>
        <v>145.54485</v>
      </c>
      <c r="AD48" s="246"/>
      <c r="AJ48" s="46"/>
      <c r="AK48" s="46"/>
      <c r="AL48" s="46"/>
      <c r="AM48" s="251"/>
      <c r="AN48" s="46"/>
      <c r="AO48" s="248"/>
    </row>
    <row r="49" customFormat="false" ht="15" hidden="false" customHeight="false" outlineLevel="0" collapsed="false">
      <c r="A49" s="236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37"/>
      <c r="L49" s="238" t="n">
        <f aca="false">H49-I49</f>
        <v>0</v>
      </c>
      <c r="M49" s="11" t="n">
        <f aca="false">L49*0.99</f>
        <v>0</v>
      </c>
      <c r="O49" s="236" t="n">
        <v>45045</v>
      </c>
      <c r="P49" s="13" t="s">
        <v>525</v>
      </c>
      <c r="Q49" s="13" t="s">
        <v>85</v>
      </c>
      <c r="R49" s="13" t="s">
        <v>491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37" t="n">
        <v>534</v>
      </c>
      <c r="AA49" s="238" t="n">
        <f aca="false">W49-X49</f>
        <v>147.015</v>
      </c>
      <c r="AB49" s="11" t="n">
        <f aca="false">AA49*0.99</f>
        <v>145.54485</v>
      </c>
      <c r="AC49" s="252" t="s">
        <v>390</v>
      </c>
      <c r="AD49" s="246"/>
      <c r="AJ49" s="46"/>
      <c r="AK49" s="46"/>
      <c r="AL49" s="46"/>
      <c r="AM49" s="251"/>
      <c r="AN49" s="46"/>
      <c r="AO49" s="248"/>
    </row>
    <row r="50" customFormat="false" ht="15" hidden="false" customHeight="false" outlineLevel="0" collapsed="false">
      <c r="A50" s="236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37"/>
      <c r="L50" s="238" t="n">
        <f aca="false">H50-I50</f>
        <v>0</v>
      </c>
      <c r="M50" s="11" t="n">
        <f aca="false">L50*0.99</f>
        <v>0</v>
      </c>
      <c r="O50" s="236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37"/>
      <c r="AA50" s="238" t="n">
        <f aca="false">W50-X50</f>
        <v>0</v>
      </c>
      <c r="AB50" s="11" t="n">
        <f aca="false">AA50*0.99</f>
        <v>0</v>
      </c>
      <c r="AD50" s="246"/>
      <c r="AJ50" s="46"/>
      <c r="AK50" s="46"/>
      <c r="AL50" s="46"/>
      <c r="AM50" s="46"/>
      <c r="AN50" s="46"/>
      <c r="AO50" s="248"/>
    </row>
    <row r="51" customFormat="false" ht="15" hidden="false" customHeight="false" outlineLevel="0" collapsed="false">
      <c r="A51" s="236"/>
      <c r="B51" s="13"/>
      <c r="C51" s="13"/>
      <c r="D51" s="13"/>
      <c r="E51" s="13"/>
      <c r="F51" s="57"/>
      <c r="G51" s="57"/>
      <c r="H51" s="57"/>
      <c r="I51" s="13"/>
      <c r="J51" s="57"/>
      <c r="K51" s="237"/>
      <c r="L51" s="237"/>
      <c r="M51" s="11"/>
      <c r="O51" s="236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37"/>
      <c r="AA51" s="238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36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519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36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37"/>
      <c r="AA52" s="237"/>
      <c r="AB52" s="11"/>
    </row>
    <row r="53" customFormat="false" ht="15" hidden="false" customHeight="false" outlineLevel="0" collapsed="false">
      <c r="A53" s="236"/>
      <c r="B53" s="13"/>
      <c r="C53" s="13"/>
      <c r="D53" s="13"/>
      <c r="E53" s="13"/>
      <c r="F53" s="25" t="s">
        <v>520</v>
      </c>
      <c r="G53" s="240" t="n">
        <f aca="false">G52*0.99</f>
        <v>3209.8275</v>
      </c>
      <c r="H53" s="240"/>
      <c r="I53" s="9"/>
      <c r="J53" s="9"/>
      <c r="K53" s="11"/>
      <c r="L53" s="11"/>
      <c r="M53" s="11"/>
      <c r="O53" s="236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519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59" t="s">
        <v>65</v>
      </c>
      <c r="G54" s="159"/>
      <c r="H54" s="159"/>
      <c r="I54" s="159"/>
      <c r="J54" s="241"/>
      <c r="K54" s="242" t="n">
        <f aca="false">G53-J52</f>
        <v>32.4224999999992</v>
      </c>
      <c r="L54" s="243"/>
      <c r="M54" s="46"/>
      <c r="O54" s="236"/>
      <c r="P54" s="13"/>
      <c r="Q54" s="13"/>
      <c r="R54" s="13"/>
      <c r="S54" s="13"/>
      <c r="T54" s="13"/>
      <c r="U54" s="25" t="s">
        <v>520</v>
      </c>
      <c r="V54" s="240" t="n">
        <f aca="false">V53*0.99</f>
        <v>3788.0865</v>
      </c>
      <c r="W54" s="240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59" t="s">
        <v>65</v>
      </c>
      <c r="V55" s="159"/>
      <c r="W55" s="159"/>
      <c r="X55" s="159"/>
      <c r="Y55" s="241"/>
      <c r="Z55" s="242" t="n">
        <f aca="false">V54-Y53</f>
        <v>38.2634999999991</v>
      </c>
      <c r="AA55" s="243"/>
      <c r="AB55" s="46"/>
    </row>
    <row r="60" customFormat="false" ht="26.25" hidden="false" customHeight="false" outlineLevel="0" collapsed="false">
      <c r="B60" s="149" t="s">
        <v>191</v>
      </c>
      <c r="C60" s="149"/>
      <c r="D60" s="149"/>
      <c r="E60" s="149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35" t="s">
        <v>505</v>
      </c>
      <c r="H61" s="235" t="s">
        <v>506</v>
      </c>
      <c r="I61" s="5" t="s">
        <v>326</v>
      </c>
      <c r="J61" s="5" t="s">
        <v>507</v>
      </c>
      <c r="K61" s="5" t="s">
        <v>11</v>
      </c>
      <c r="L61" s="5" t="s">
        <v>508</v>
      </c>
      <c r="M61" s="5" t="s">
        <v>509</v>
      </c>
      <c r="P61" s="149" t="s">
        <v>98</v>
      </c>
      <c r="Q61" s="149"/>
      <c r="R61" s="149"/>
      <c r="S61" s="149"/>
      <c r="T61" s="149"/>
    </row>
    <row r="62" customFormat="false" ht="15" hidden="false" customHeight="false" outlineLevel="0" collapsed="false">
      <c r="A62" s="236" t="n">
        <v>45054</v>
      </c>
      <c r="B62" s="13" t="s">
        <v>113</v>
      </c>
      <c r="C62" s="13" t="s">
        <v>85</v>
      </c>
      <c r="D62" s="13" t="s">
        <v>491</v>
      </c>
      <c r="E62" s="13" t="s">
        <v>532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38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35" t="s">
        <v>505</v>
      </c>
      <c r="W62" s="235" t="s">
        <v>506</v>
      </c>
      <c r="X62" s="5" t="s">
        <v>326</v>
      </c>
      <c r="Y62" s="5" t="s">
        <v>507</v>
      </c>
      <c r="Z62" s="5" t="s">
        <v>11</v>
      </c>
      <c r="AA62" s="5" t="s">
        <v>508</v>
      </c>
      <c r="AB62" s="5" t="s">
        <v>509</v>
      </c>
    </row>
    <row r="63" customFormat="false" ht="15" hidden="false" customHeight="false" outlineLevel="0" collapsed="false">
      <c r="A63" s="236" t="n">
        <v>45055</v>
      </c>
      <c r="B63" s="13" t="s">
        <v>113</v>
      </c>
      <c r="C63" s="13" t="s">
        <v>85</v>
      </c>
      <c r="D63" s="13" t="s">
        <v>532</v>
      </c>
      <c r="E63" s="13" t="s">
        <v>491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38" t="n">
        <f aca="false">H63-I63</f>
        <v>147.015</v>
      </c>
      <c r="M63" s="11" t="n">
        <f aca="false">L63*0.99</f>
        <v>145.54485</v>
      </c>
      <c r="O63" s="236" t="n">
        <v>45076</v>
      </c>
      <c r="P63" s="13" t="s">
        <v>29</v>
      </c>
      <c r="Q63" s="15" t="s">
        <v>85</v>
      </c>
      <c r="R63" s="13" t="s">
        <v>491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37" t="n">
        <v>597</v>
      </c>
      <c r="AA63" s="238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36" t="n">
        <v>45056</v>
      </c>
      <c r="B64" s="13" t="s">
        <v>29</v>
      </c>
      <c r="C64" s="13" t="s">
        <v>85</v>
      </c>
      <c r="D64" s="13" t="s">
        <v>491</v>
      </c>
      <c r="E64" s="13" t="s">
        <v>533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38" t="n">
        <f aca="false">H64-I64</f>
        <v>135.224</v>
      </c>
      <c r="M64" s="11" t="n">
        <f aca="false">L64*0.99</f>
        <v>133.87176</v>
      </c>
      <c r="O64" s="236" t="n">
        <v>45082</v>
      </c>
      <c r="P64" s="13" t="s">
        <v>57</v>
      </c>
      <c r="Q64" s="15" t="s">
        <v>85</v>
      </c>
      <c r="R64" s="13" t="s">
        <v>491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37" t="n">
        <v>597</v>
      </c>
      <c r="AA64" s="238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36" t="n">
        <v>45058</v>
      </c>
      <c r="B65" s="13" t="s">
        <v>36</v>
      </c>
      <c r="C65" s="13" t="s">
        <v>37</v>
      </c>
      <c r="D65" s="13" t="s">
        <v>491</v>
      </c>
      <c r="E65" s="13" t="s">
        <v>512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38" t="n">
        <f aca="false">H65-I65</f>
        <v>135.224</v>
      </c>
      <c r="M65" s="11" t="n">
        <f aca="false">L65*0.99</f>
        <v>133.87176</v>
      </c>
      <c r="O65" s="236" t="n">
        <v>45082</v>
      </c>
      <c r="P65" s="13" t="s">
        <v>156</v>
      </c>
      <c r="Q65" s="15" t="s">
        <v>37</v>
      </c>
      <c r="R65" s="13" t="s">
        <v>491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37" t="n">
        <v>596</v>
      </c>
      <c r="AA65" s="238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36" t="n">
        <v>45062</v>
      </c>
      <c r="B66" s="13" t="s">
        <v>36</v>
      </c>
      <c r="C66" s="13" t="s">
        <v>37</v>
      </c>
      <c r="D66" s="13" t="s">
        <v>491</v>
      </c>
      <c r="E66" s="13" t="s">
        <v>534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38" t="n">
        <f aca="false">H66-I66</f>
        <v>468.458</v>
      </c>
      <c r="M66" s="11" t="n">
        <f aca="false">L66*0.99</f>
        <v>463.77342</v>
      </c>
      <c r="O66" s="236" t="n">
        <v>45089</v>
      </c>
      <c r="P66" s="13" t="s">
        <v>57</v>
      </c>
      <c r="Q66" s="15" t="s">
        <v>85</v>
      </c>
      <c r="R66" s="13" t="s">
        <v>491</v>
      </c>
      <c r="S66" s="13" t="s">
        <v>512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37" t="n">
        <v>597</v>
      </c>
      <c r="AA66" s="238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36" t="n">
        <v>45065</v>
      </c>
      <c r="B67" s="13" t="s">
        <v>36</v>
      </c>
      <c r="C67" s="13" t="s">
        <v>37</v>
      </c>
      <c r="D67" s="13" t="s">
        <v>491</v>
      </c>
      <c r="E67" s="13" t="s">
        <v>534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38" t="n">
        <f aca="false">H67-I67</f>
        <v>468.458</v>
      </c>
      <c r="M67" s="11" t="n">
        <f aca="false">L67*0.99</f>
        <v>463.77342</v>
      </c>
      <c r="O67" s="236" t="n">
        <v>45091</v>
      </c>
      <c r="P67" s="13" t="s">
        <v>156</v>
      </c>
      <c r="Q67" s="15" t="s">
        <v>37</v>
      </c>
      <c r="R67" s="13" t="s">
        <v>491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37" t="n">
        <v>596</v>
      </c>
      <c r="AA67" s="238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36" t="n">
        <v>45065</v>
      </c>
      <c r="B68" s="13" t="s">
        <v>113</v>
      </c>
      <c r="C68" s="13" t="s">
        <v>85</v>
      </c>
      <c r="D68" s="13" t="s">
        <v>491</v>
      </c>
      <c r="E68" s="13" t="s">
        <v>512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38" t="n">
        <f aca="false">H68-I68</f>
        <v>135.224</v>
      </c>
      <c r="M68" s="11" t="n">
        <f aca="false">L68*0.99</f>
        <v>133.87176</v>
      </c>
      <c r="O68" s="236" t="n">
        <v>45093</v>
      </c>
      <c r="P68" s="13" t="s">
        <v>156</v>
      </c>
      <c r="Q68" s="15" t="s">
        <v>37</v>
      </c>
      <c r="R68" s="13" t="s">
        <v>491</v>
      </c>
      <c r="S68" s="13" t="s">
        <v>535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37" t="n">
        <v>596</v>
      </c>
      <c r="AA68" s="238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36" t="n">
        <v>45050</v>
      </c>
      <c r="B69" s="13" t="s">
        <v>113</v>
      </c>
      <c r="C69" s="13" t="s">
        <v>85</v>
      </c>
      <c r="D69" s="13" t="s">
        <v>491</v>
      </c>
      <c r="E69" s="13" t="s">
        <v>536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38" t="n">
        <f aca="false">H69-I69</f>
        <v>110.7513</v>
      </c>
      <c r="M69" s="11" t="n">
        <f aca="false">L69*0.99</f>
        <v>109.643787</v>
      </c>
      <c r="O69" s="236" t="n">
        <v>45093</v>
      </c>
      <c r="P69" s="13" t="s">
        <v>29</v>
      </c>
      <c r="Q69" s="13" t="s">
        <v>85</v>
      </c>
      <c r="R69" s="13" t="s">
        <v>491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37"/>
      <c r="AA69" s="238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36" t="n">
        <v>45050</v>
      </c>
      <c r="B70" s="13" t="s">
        <v>113</v>
      </c>
      <c r="C70" s="13" t="s">
        <v>85</v>
      </c>
      <c r="D70" s="13" t="s">
        <v>491</v>
      </c>
      <c r="E70" s="13" t="s">
        <v>537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38" t="n">
        <f aca="false">H70-I70</f>
        <v>110.7513</v>
      </c>
      <c r="M70" s="11" t="n">
        <f aca="false">L70*0.99</f>
        <v>109.643787</v>
      </c>
      <c r="O70" s="236" t="n">
        <v>45094</v>
      </c>
      <c r="P70" s="13" t="s">
        <v>29</v>
      </c>
      <c r="Q70" s="15" t="s">
        <v>85</v>
      </c>
      <c r="R70" s="13" t="s">
        <v>491</v>
      </c>
      <c r="S70" s="13" t="s">
        <v>538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37" t="n">
        <v>597</v>
      </c>
      <c r="AA70" s="238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36" t="n">
        <v>45065</v>
      </c>
      <c r="B71" s="13" t="s">
        <v>539</v>
      </c>
      <c r="C71" s="13" t="s">
        <v>85</v>
      </c>
      <c r="D71" s="13" t="s">
        <v>491</v>
      </c>
      <c r="E71" s="13" t="s">
        <v>540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38" t="n">
        <f aca="false">H71-I71</f>
        <v>196.02</v>
      </c>
      <c r="M71" s="11" t="n">
        <f aca="false">L71*0.99</f>
        <v>194.0598</v>
      </c>
      <c r="O71" s="236" t="n">
        <v>45098</v>
      </c>
      <c r="P71" s="13" t="s">
        <v>156</v>
      </c>
      <c r="Q71" s="13" t="s">
        <v>37</v>
      </c>
      <c r="R71" s="13" t="s">
        <v>491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37" t="n">
        <v>609</v>
      </c>
      <c r="AA71" s="238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36" t="n">
        <v>45068</v>
      </c>
      <c r="B72" s="13" t="s">
        <v>113</v>
      </c>
      <c r="C72" s="13" t="s">
        <v>85</v>
      </c>
      <c r="D72" s="13" t="s">
        <v>491</v>
      </c>
      <c r="E72" s="13" t="s">
        <v>512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53" t="n">
        <v>567</v>
      </c>
      <c r="L72" s="238" t="n">
        <f aca="false">H72-I72</f>
        <v>135.224</v>
      </c>
      <c r="M72" s="11" t="n">
        <f aca="false">L72*0.99</f>
        <v>133.87176</v>
      </c>
      <c r="O72" s="236" t="n">
        <v>45099</v>
      </c>
      <c r="P72" s="13" t="s">
        <v>29</v>
      </c>
      <c r="Q72" s="13" t="s">
        <v>85</v>
      </c>
      <c r="R72" s="13" t="s">
        <v>491</v>
      </c>
      <c r="S72" s="13" t="s">
        <v>512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37" t="n">
        <v>608</v>
      </c>
      <c r="AA72" s="238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36" t="n">
        <v>45076</v>
      </c>
      <c r="B73" s="13" t="s">
        <v>113</v>
      </c>
      <c r="C73" s="13" t="s">
        <v>85</v>
      </c>
      <c r="D73" s="13" t="s">
        <v>541</v>
      </c>
      <c r="E73" s="13" t="s">
        <v>491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53" t="n">
        <v>567</v>
      </c>
      <c r="L73" s="238" t="n">
        <f aca="false">H73-I73</f>
        <v>44.1045</v>
      </c>
      <c r="M73" s="11" t="n">
        <f aca="false">L73*0.99</f>
        <v>43.663455</v>
      </c>
      <c r="O73" s="236" t="n">
        <v>45100</v>
      </c>
      <c r="P73" s="13" t="s">
        <v>57</v>
      </c>
      <c r="Q73" s="13" t="s">
        <v>85</v>
      </c>
      <c r="R73" s="13" t="s">
        <v>491</v>
      </c>
      <c r="S73" s="13" t="s">
        <v>512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37" t="n">
        <v>608</v>
      </c>
      <c r="AA73" s="238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36" t="n">
        <v>45077</v>
      </c>
      <c r="B74" s="13" t="s">
        <v>36</v>
      </c>
      <c r="C74" s="13" t="s">
        <v>37</v>
      </c>
      <c r="D74" s="13" t="s">
        <v>491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37"/>
      <c r="L74" s="238" t="n">
        <f aca="false">H74-I74</f>
        <v>147.015</v>
      </c>
      <c r="M74" s="11" t="n">
        <f aca="false">L74*0.99</f>
        <v>145.54485</v>
      </c>
      <c r="O74" s="236" t="n">
        <v>45100</v>
      </c>
      <c r="P74" s="13" t="s">
        <v>156</v>
      </c>
      <c r="Q74" s="13" t="s">
        <v>37</v>
      </c>
      <c r="R74" s="13" t="s">
        <v>491</v>
      </c>
      <c r="S74" s="13" t="s">
        <v>535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37" t="n">
        <v>609</v>
      </c>
      <c r="AA74" s="238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36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37"/>
      <c r="L75" s="238" t="n">
        <f aca="false">H75-I75</f>
        <v>0</v>
      </c>
      <c r="M75" s="11" t="n">
        <f aca="false">L75*0.99</f>
        <v>0</v>
      </c>
      <c r="O75" s="236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37"/>
      <c r="AA75" s="238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36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39"/>
      <c r="J76" s="57" t="n">
        <f aca="false">G76*0.98</f>
        <v>0</v>
      </c>
      <c r="K76" s="237"/>
      <c r="L76" s="238" t="n">
        <f aca="false">H76-I76</f>
        <v>0</v>
      </c>
      <c r="M76" s="11" t="n">
        <f aca="false">L76*0.99</f>
        <v>0</v>
      </c>
      <c r="O76" s="236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37"/>
      <c r="AA76" s="238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36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39"/>
      <c r="J77" s="57" t="n">
        <f aca="false">G77*0.98</f>
        <v>0</v>
      </c>
      <c r="K77" s="237"/>
      <c r="L77" s="238" t="n">
        <f aca="false">H77-I77</f>
        <v>0</v>
      </c>
      <c r="M77" s="11" t="n">
        <f aca="false">L77*0.99</f>
        <v>0</v>
      </c>
      <c r="O77" s="236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39"/>
      <c r="Y77" s="57" t="n">
        <f aca="false">V77*0.98</f>
        <v>0</v>
      </c>
      <c r="Z77" s="237"/>
      <c r="AA77" s="238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45"/>
      <c r="AN77" s="37"/>
    </row>
    <row r="78" customFormat="false" ht="15" hidden="false" customHeight="false" outlineLevel="0" collapsed="false">
      <c r="A78" s="236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37"/>
      <c r="L78" s="238" t="n">
        <f aca="false">H78-I78</f>
        <v>0</v>
      </c>
      <c r="M78" s="11" t="n">
        <f aca="false">L78*0.99</f>
        <v>0</v>
      </c>
      <c r="O78" s="236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39"/>
      <c r="Y78" s="57" t="n">
        <f aca="false">V78*0.98</f>
        <v>0</v>
      </c>
      <c r="Z78" s="237"/>
      <c r="AA78" s="238" t="n">
        <f aca="false">W78-X78</f>
        <v>0</v>
      </c>
      <c r="AB78" s="11" t="n">
        <f aca="false">AA78*0.99</f>
        <v>0</v>
      </c>
      <c r="AF78" s="246"/>
      <c r="AL78" s="46"/>
      <c r="AM78" s="46"/>
      <c r="AN78" s="46"/>
    </row>
    <row r="79" customFormat="false" ht="15" hidden="false" customHeight="false" outlineLevel="0" collapsed="false">
      <c r="A79" s="236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37"/>
      <c r="L79" s="238" t="n">
        <f aca="false">H79-I79</f>
        <v>0</v>
      </c>
      <c r="M79" s="11" t="n">
        <f aca="false">L79*0.99</f>
        <v>0</v>
      </c>
      <c r="O79" s="236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37"/>
      <c r="AA79" s="238" t="n">
        <f aca="false">W79-X79</f>
        <v>0</v>
      </c>
      <c r="AB79" s="11" t="n">
        <f aca="false">AA79*0.99</f>
        <v>0</v>
      </c>
      <c r="AF79" s="246"/>
      <c r="AL79" s="46"/>
      <c r="AM79" s="46"/>
      <c r="AN79" s="46"/>
    </row>
    <row r="80" customFormat="false" ht="15" hidden="false" customHeight="false" outlineLevel="0" collapsed="false">
      <c r="A80" s="236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37"/>
      <c r="L80" s="238" t="n">
        <f aca="false">H80-I80</f>
        <v>0</v>
      </c>
      <c r="M80" s="11" t="n">
        <f aca="false">L80*0.99</f>
        <v>0</v>
      </c>
      <c r="O80" s="236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37"/>
      <c r="AA80" s="238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36"/>
      <c r="B81" s="13"/>
      <c r="C81" s="13"/>
      <c r="D81" s="13"/>
      <c r="E81" s="13"/>
      <c r="F81" s="57"/>
      <c r="G81" s="57"/>
      <c r="H81" s="57"/>
      <c r="I81" s="13"/>
      <c r="J81" s="57"/>
      <c r="K81" s="237"/>
      <c r="L81" s="237"/>
      <c r="M81" s="11"/>
      <c r="O81" s="236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37"/>
      <c r="AA81" s="238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36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519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36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37"/>
      <c r="AA82" s="237"/>
      <c r="AB82" s="11"/>
    </row>
    <row r="83" customFormat="false" ht="15" hidden="false" customHeight="false" outlineLevel="0" collapsed="false">
      <c r="A83" s="236"/>
      <c r="B83" s="13"/>
      <c r="C83" s="13"/>
      <c r="D83" s="13"/>
      <c r="E83" s="13"/>
      <c r="F83" s="25" t="s">
        <v>520</v>
      </c>
      <c r="G83" s="240" t="n">
        <f aca="false">G82*0.99</f>
        <v>2980.4841</v>
      </c>
      <c r="H83" s="240"/>
      <c r="I83" s="9"/>
      <c r="J83" s="9"/>
      <c r="K83" s="11"/>
      <c r="L83" s="11"/>
      <c r="M83" s="11"/>
      <c r="O83" s="236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519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59" t="s">
        <v>65</v>
      </c>
      <c r="G84" s="159"/>
      <c r="H84" s="159"/>
      <c r="I84" s="159"/>
      <c r="J84" s="241"/>
      <c r="K84" s="242" t="n">
        <f aca="false">G83-J82</f>
        <v>30.1059</v>
      </c>
      <c r="L84" s="243"/>
      <c r="M84" s="46"/>
      <c r="O84" s="236"/>
      <c r="P84" s="13"/>
      <c r="Q84" s="13"/>
      <c r="R84" s="13"/>
      <c r="S84" s="13"/>
      <c r="T84" s="13"/>
      <c r="U84" s="25" t="s">
        <v>520</v>
      </c>
      <c r="V84" s="240" t="n">
        <f aca="false">V83*0.99</f>
        <v>1881.792</v>
      </c>
      <c r="W84" s="240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59" t="s">
        <v>65</v>
      </c>
      <c r="V85" s="159"/>
      <c r="W85" s="159"/>
      <c r="X85" s="159"/>
      <c r="Y85" s="241"/>
      <c r="Z85" s="242" t="n">
        <f aca="false">V84-Y83</f>
        <v>19.0079999999998</v>
      </c>
      <c r="AA85" s="243"/>
      <c r="AB85" s="46"/>
    </row>
    <row r="91" customFormat="false" ht="26.25" hidden="false" customHeight="false" outlineLevel="0" collapsed="false">
      <c r="B91" s="149" t="s">
        <v>120</v>
      </c>
      <c r="C91" s="149"/>
      <c r="D91" s="149"/>
      <c r="E91" s="149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35" t="s">
        <v>505</v>
      </c>
      <c r="H92" s="235" t="s">
        <v>506</v>
      </c>
      <c r="I92" s="5" t="s">
        <v>326</v>
      </c>
      <c r="J92" s="5" t="s">
        <v>507</v>
      </c>
      <c r="K92" s="5" t="s">
        <v>11</v>
      </c>
      <c r="L92" s="5" t="s">
        <v>508</v>
      </c>
      <c r="M92" s="5" t="s">
        <v>509</v>
      </c>
      <c r="P92" s="149" t="s">
        <v>121</v>
      </c>
      <c r="Q92" s="149"/>
      <c r="R92" s="149"/>
      <c r="S92" s="149"/>
      <c r="T92" s="149"/>
    </row>
    <row r="93" customFormat="false" ht="15" hidden="false" customHeight="false" outlineLevel="0" collapsed="false">
      <c r="A93" s="236" t="n">
        <v>45118</v>
      </c>
      <c r="B93" s="13" t="s">
        <v>143</v>
      </c>
      <c r="C93" s="13" t="s">
        <v>37</v>
      </c>
      <c r="D93" s="13" t="s">
        <v>497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37" t="n">
        <v>631</v>
      </c>
      <c r="L93" s="238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35" t="s">
        <v>505</v>
      </c>
      <c r="W93" s="235" t="s">
        <v>506</v>
      </c>
      <c r="X93" s="5" t="s">
        <v>326</v>
      </c>
      <c r="Y93" s="5" t="s">
        <v>507</v>
      </c>
      <c r="Z93" s="5" t="s">
        <v>11</v>
      </c>
      <c r="AA93" s="5" t="s">
        <v>508</v>
      </c>
      <c r="AB93" s="5" t="s">
        <v>509</v>
      </c>
    </row>
    <row r="94" customFormat="false" ht="15" hidden="false" customHeight="false" outlineLevel="0" collapsed="false">
      <c r="A94" s="236" t="n">
        <v>45126</v>
      </c>
      <c r="B94" s="13" t="s">
        <v>143</v>
      </c>
      <c r="C94" s="13" t="s">
        <v>37</v>
      </c>
      <c r="D94" s="13" t="s">
        <v>346</v>
      </c>
      <c r="E94" s="13" t="s">
        <v>487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37" t="n">
        <v>631</v>
      </c>
      <c r="L94" s="238" t="n">
        <f aca="false">H94-I94</f>
        <v>147.015</v>
      </c>
      <c r="M94" s="11" t="n">
        <f aca="false">L94*0.99</f>
        <v>145.54485</v>
      </c>
      <c r="O94" s="236" t="n">
        <v>45108</v>
      </c>
      <c r="P94" s="13" t="s">
        <v>542</v>
      </c>
      <c r="Q94" s="13" t="s">
        <v>43</v>
      </c>
      <c r="R94" s="13" t="s">
        <v>497</v>
      </c>
      <c r="S94" s="13" t="s">
        <v>449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54" t="n">
        <v>640</v>
      </c>
      <c r="AA94" s="238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36" t="n">
        <v>45108</v>
      </c>
      <c r="B95" s="13" t="s">
        <v>148</v>
      </c>
      <c r="C95" s="13" t="s">
        <v>85</v>
      </c>
      <c r="D95" s="13" t="s">
        <v>543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37" t="n">
        <v>632</v>
      </c>
      <c r="L95" s="238" t="n">
        <f aca="false">H95-I95</f>
        <v>98.01</v>
      </c>
      <c r="M95" s="11" t="n">
        <f aca="false">L95*0.99</f>
        <v>97.0299</v>
      </c>
      <c r="O95" s="236" t="n">
        <v>45147</v>
      </c>
      <c r="P95" s="13" t="s">
        <v>57</v>
      </c>
      <c r="Q95" s="13" t="s">
        <v>85</v>
      </c>
      <c r="R95" s="13" t="s">
        <v>313</v>
      </c>
      <c r="S95" s="13" t="s">
        <v>491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37" t="n">
        <v>660</v>
      </c>
      <c r="AA95" s="238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36" t="n">
        <v>45108</v>
      </c>
      <c r="B96" s="13" t="s">
        <v>148</v>
      </c>
      <c r="C96" s="13" t="s">
        <v>85</v>
      </c>
      <c r="D96" s="13" t="s">
        <v>543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37" t="n">
        <v>632</v>
      </c>
      <c r="L96" s="238" t="n">
        <f aca="false">H96-I96</f>
        <v>98.01</v>
      </c>
      <c r="M96" s="11" t="n">
        <f aca="false">L96*0.99</f>
        <v>97.0299</v>
      </c>
      <c r="O96" s="236" t="n">
        <v>45147</v>
      </c>
      <c r="P96" s="13" t="s">
        <v>36</v>
      </c>
      <c r="Q96" s="13" t="s">
        <v>37</v>
      </c>
      <c r="R96" s="13" t="s">
        <v>497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50" t="n">
        <v>659</v>
      </c>
      <c r="AA96" s="238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36" t="n">
        <v>45128</v>
      </c>
      <c r="B97" s="13" t="s">
        <v>148</v>
      </c>
      <c r="C97" s="13" t="s">
        <v>43</v>
      </c>
      <c r="D97" s="13" t="s">
        <v>497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37" t="n">
        <v>641</v>
      </c>
      <c r="L97" s="238" t="n">
        <f aca="false">H97-I97</f>
        <v>147.015</v>
      </c>
      <c r="M97" s="11" t="n">
        <f aca="false">L97*0.99</f>
        <v>145.54485</v>
      </c>
      <c r="O97" s="236" t="n">
        <v>45149</v>
      </c>
      <c r="P97" s="13" t="s">
        <v>57</v>
      </c>
      <c r="Q97" s="13" t="s">
        <v>85</v>
      </c>
      <c r="R97" s="13" t="s">
        <v>497</v>
      </c>
      <c r="S97" s="13" t="s">
        <v>514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37" t="n">
        <v>660</v>
      </c>
      <c r="AA97" s="238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36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37"/>
      <c r="L98" s="238" t="n">
        <f aca="false">H98-I98</f>
        <v>0</v>
      </c>
      <c r="M98" s="11" t="n">
        <f aca="false">L98*0.99</f>
        <v>0</v>
      </c>
      <c r="O98" s="236" t="n">
        <v>45149</v>
      </c>
      <c r="P98" s="13" t="s">
        <v>36</v>
      </c>
      <c r="Q98" s="13" t="s">
        <v>37</v>
      </c>
      <c r="R98" s="13" t="s">
        <v>497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50" t="n">
        <v>659</v>
      </c>
      <c r="AA98" s="238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36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37"/>
      <c r="L99" s="238" t="n">
        <f aca="false">H99-I99</f>
        <v>0</v>
      </c>
      <c r="M99" s="11" t="n">
        <f aca="false">L99*0.99</f>
        <v>0</v>
      </c>
      <c r="O99" s="236" t="n">
        <v>45152</v>
      </c>
      <c r="P99" s="13" t="s">
        <v>57</v>
      </c>
      <c r="Q99" s="13" t="s">
        <v>85</v>
      </c>
      <c r="R99" s="13" t="s">
        <v>497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37" t="n">
        <v>660</v>
      </c>
      <c r="AA99" s="238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36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37"/>
      <c r="L100" s="238" t="n">
        <f aca="false">H100-I100</f>
        <v>0</v>
      </c>
      <c r="M100" s="11" t="n">
        <f aca="false">L100*0.99</f>
        <v>0</v>
      </c>
      <c r="O100" s="236" t="n">
        <v>45152</v>
      </c>
      <c r="P100" s="13" t="s">
        <v>36</v>
      </c>
      <c r="Q100" s="13" t="s">
        <v>37</v>
      </c>
      <c r="R100" s="13" t="s">
        <v>497</v>
      </c>
      <c r="S100" s="13" t="s">
        <v>544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50" t="n">
        <v>659</v>
      </c>
      <c r="AA100" s="238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36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37"/>
      <c r="L101" s="238" t="n">
        <f aca="false">H101-I101</f>
        <v>0</v>
      </c>
      <c r="M101" s="11" t="n">
        <f aca="false">L101*0.99</f>
        <v>0</v>
      </c>
      <c r="O101" s="236" t="n">
        <v>45153</v>
      </c>
      <c r="P101" s="13" t="s">
        <v>36</v>
      </c>
      <c r="Q101" s="13" t="s">
        <v>37</v>
      </c>
      <c r="R101" s="13" t="s">
        <v>331</v>
      </c>
      <c r="S101" s="13" t="s">
        <v>491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50" t="n">
        <v>659</v>
      </c>
      <c r="AA101" s="238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36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37"/>
      <c r="L102" s="238" t="n">
        <f aca="false">H102-I102</f>
        <v>0</v>
      </c>
      <c r="M102" s="11" t="n">
        <f aca="false">L102*0.99</f>
        <v>0</v>
      </c>
      <c r="O102" s="236" t="n">
        <v>45153</v>
      </c>
      <c r="P102" s="13" t="s">
        <v>57</v>
      </c>
      <c r="Q102" s="13" t="s">
        <v>85</v>
      </c>
      <c r="R102" s="13" t="s">
        <v>497</v>
      </c>
      <c r="S102" s="13" t="s">
        <v>514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37" t="n">
        <v>660</v>
      </c>
      <c r="AA102" s="238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36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37"/>
      <c r="L103" s="238" t="n">
        <f aca="false">H103-I103</f>
        <v>0</v>
      </c>
      <c r="M103" s="11" t="n">
        <f aca="false">L103*0.99</f>
        <v>0</v>
      </c>
      <c r="O103" s="236" t="n">
        <v>45154</v>
      </c>
      <c r="P103" s="13" t="s">
        <v>36</v>
      </c>
      <c r="Q103" s="13" t="s">
        <v>37</v>
      </c>
      <c r="R103" s="13" t="s">
        <v>497</v>
      </c>
      <c r="S103" s="13" t="s">
        <v>545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50" t="n">
        <v>659</v>
      </c>
      <c r="AA103" s="238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36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37"/>
      <c r="L104" s="238" t="n">
        <f aca="false">H104-I104</f>
        <v>0</v>
      </c>
      <c r="M104" s="11" t="n">
        <f aca="false">L104*0.99</f>
        <v>0</v>
      </c>
      <c r="O104" s="236" t="n">
        <v>45156</v>
      </c>
      <c r="P104" s="13" t="s">
        <v>36</v>
      </c>
      <c r="Q104" s="13" t="s">
        <v>37</v>
      </c>
      <c r="R104" s="13" t="s">
        <v>497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50" t="n">
        <v>659</v>
      </c>
      <c r="AA104" s="238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36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37"/>
      <c r="L105" s="238" t="n">
        <f aca="false">H105-I105</f>
        <v>0</v>
      </c>
      <c r="M105" s="11" t="n">
        <f aca="false">L105*0.99</f>
        <v>0</v>
      </c>
      <c r="O105" s="236" t="n">
        <v>45156</v>
      </c>
      <c r="P105" s="13" t="s">
        <v>57</v>
      </c>
      <c r="Q105" s="13" t="s">
        <v>85</v>
      </c>
      <c r="R105" s="13" t="s">
        <v>497</v>
      </c>
      <c r="S105" s="13" t="s">
        <v>513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37" t="n">
        <v>660</v>
      </c>
      <c r="AA105" s="238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36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37"/>
      <c r="L106" s="238" t="n">
        <f aca="false">H106-I106</f>
        <v>0</v>
      </c>
      <c r="M106" s="11" t="n">
        <f aca="false">L106*0.99</f>
        <v>0</v>
      </c>
      <c r="O106" s="236" t="n">
        <v>45157</v>
      </c>
      <c r="P106" s="13" t="s">
        <v>36</v>
      </c>
      <c r="Q106" s="13" t="s">
        <v>37</v>
      </c>
      <c r="R106" s="13" t="s">
        <v>497</v>
      </c>
      <c r="S106" s="13" t="s">
        <v>546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50" t="n">
        <v>659</v>
      </c>
      <c r="AA106" s="238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36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39"/>
      <c r="J107" s="57" t="n">
        <f aca="false">G107*0.98</f>
        <v>0</v>
      </c>
      <c r="K107" s="237"/>
      <c r="L107" s="238" t="n">
        <f aca="false">H107-I107</f>
        <v>0</v>
      </c>
      <c r="M107" s="11" t="n">
        <f aca="false">L107*0.99</f>
        <v>0</v>
      </c>
      <c r="O107" s="236" t="n">
        <v>45158</v>
      </c>
      <c r="P107" s="13" t="s">
        <v>57</v>
      </c>
      <c r="Q107" s="13" t="s">
        <v>85</v>
      </c>
      <c r="R107" s="13" t="s">
        <v>547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37" t="n">
        <v>660</v>
      </c>
      <c r="AA107" s="238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36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39"/>
      <c r="J108" s="57" t="n">
        <f aca="false">G108*0.98</f>
        <v>0</v>
      </c>
      <c r="K108" s="237"/>
      <c r="L108" s="238" t="n">
        <f aca="false">H108-I108</f>
        <v>0</v>
      </c>
      <c r="M108" s="11" t="n">
        <f aca="false">L108*0.99</f>
        <v>0</v>
      </c>
      <c r="O108" s="236" t="n">
        <v>45160</v>
      </c>
      <c r="P108" s="13" t="s">
        <v>36</v>
      </c>
      <c r="Q108" s="13" t="s">
        <v>37</v>
      </c>
      <c r="R108" s="13" t="s">
        <v>548</v>
      </c>
      <c r="S108" s="13" t="s">
        <v>491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39"/>
      <c r="Y108" s="57" t="n">
        <f aca="false">V108*0.98</f>
        <v>291.06</v>
      </c>
      <c r="Z108" s="237" t="n">
        <v>675</v>
      </c>
      <c r="AA108" s="238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36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37"/>
      <c r="L109" s="238" t="n">
        <f aca="false">H109-I109</f>
        <v>0</v>
      </c>
      <c r="M109" s="11" t="n">
        <f aca="false">L109*0.99</f>
        <v>0</v>
      </c>
      <c r="O109" s="236" t="n">
        <v>45163</v>
      </c>
      <c r="P109" s="13" t="s">
        <v>57</v>
      </c>
      <c r="Q109" s="13" t="s">
        <v>85</v>
      </c>
      <c r="R109" s="13" t="s">
        <v>497</v>
      </c>
      <c r="S109" s="13" t="s">
        <v>545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39" t="n">
        <v>90</v>
      </c>
      <c r="Y109" s="57" t="n">
        <f aca="false">V109*0.98</f>
        <v>232.848</v>
      </c>
      <c r="Z109" s="237" t="n">
        <v>674</v>
      </c>
      <c r="AA109" s="238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36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37"/>
      <c r="L110" s="238" t="n">
        <f aca="false">H110-I110</f>
        <v>0</v>
      </c>
      <c r="M110" s="11" t="n">
        <f aca="false">L110*0.99</f>
        <v>0</v>
      </c>
      <c r="O110" s="236" t="n">
        <v>45168</v>
      </c>
      <c r="P110" s="13" t="s">
        <v>36</v>
      </c>
      <c r="Q110" s="13" t="s">
        <v>37</v>
      </c>
      <c r="R110" s="13" t="s">
        <v>497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37" t="n">
        <v>675</v>
      </c>
      <c r="AA110" s="238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36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37"/>
      <c r="L111" s="238" t="n">
        <f aca="false">H111-I111</f>
        <v>0</v>
      </c>
      <c r="M111" s="11" t="n">
        <f aca="false">L111*0.99</f>
        <v>0</v>
      </c>
      <c r="O111" s="236" t="n">
        <v>45159</v>
      </c>
      <c r="P111" s="13" t="s">
        <v>57</v>
      </c>
      <c r="Q111" s="13" t="s">
        <v>85</v>
      </c>
      <c r="R111" s="13" t="s">
        <v>497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37" t="n">
        <v>674</v>
      </c>
      <c r="AA111" s="238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36"/>
      <c r="B112" s="13"/>
      <c r="C112" s="13"/>
      <c r="D112" s="13"/>
      <c r="E112" s="13"/>
      <c r="F112" s="57"/>
      <c r="G112" s="57"/>
      <c r="H112" s="57"/>
      <c r="I112" s="13"/>
      <c r="J112" s="57"/>
      <c r="K112" s="237"/>
      <c r="L112" s="237"/>
      <c r="M112" s="11"/>
      <c r="O112" s="236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37"/>
      <c r="AA112" s="238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36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519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36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37"/>
      <c r="AA113" s="237"/>
      <c r="AB113" s="11"/>
    </row>
    <row r="114" customFormat="false" ht="15" hidden="false" customHeight="false" outlineLevel="0" collapsed="false">
      <c r="A114" s="236"/>
      <c r="B114" s="13"/>
      <c r="C114" s="13"/>
      <c r="D114" s="13"/>
      <c r="E114" s="13"/>
      <c r="F114" s="25" t="s">
        <v>520</v>
      </c>
      <c r="G114" s="240" t="n">
        <f aca="false">G113*0.99</f>
        <v>661.5675</v>
      </c>
      <c r="H114" s="240"/>
      <c r="I114" s="9"/>
      <c r="J114" s="9"/>
      <c r="K114" s="11"/>
      <c r="L114" s="11"/>
      <c r="M114" s="11"/>
      <c r="O114" s="236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519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59" t="s">
        <v>65</v>
      </c>
      <c r="G115" s="159"/>
      <c r="H115" s="159"/>
      <c r="I115" s="159"/>
      <c r="J115" s="241"/>
      <c r="K115" s="242" t="n">
        <f aca="false">G114-J113</f>
        <v>6.6825</v>
      </c>
      <c r="L115" s="243"/>
      <c r="M115" s="46"/>
      <c r="O115" s="236"/>
      <c r="P115" s="13"/>
      <c r="Q115" s="13"/>
      <c r="R115" s="13"/>
      <c r="S115" s="13"/>
      <c r="T115" s="13"/>
      <c r="U115" s="25" t="s">
        <v>520</v>
      </c>
      <c r="V115" s="240" t="n">
        <f aca="false">V114*0.99</f>
        <v>4131.1215</v>
      </c>
      <c r="W115" s="240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59" t="s">
        <v>65</v>
      </c>
      <c r="V116" s="159"/>
      <c r="W116" s="159"/>
      <c r="X116" s="159"/>
      <c r="Y116" s="241"/>
      <c r="Z116" s="242" t="n">
        <f aca="false">V115-Y114</f>
        <v>41.7284999999997</v>
      </c>
      <c r="AA116" s="243"/>
      <c r="AB116" s="46"/>
    </row>
    <row r="123" customFormat="false" ht="26.25" hidden="false" customHeight="false" outlineLevel="0" collapsed="false">
      <c r="B123" s="149" t="s">
        <v>141</v>
      </c>
      <c r="C123" s="149"/>
      <c r="D123" s="149"/>
      <c r="E123" s="149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35" t="s">
        <v>505</v>
      </c>
      <c r="H124" s="235" t="s">
        <v>506</v>
      </c>
      <c r="I124" s="5" t="s">
        <v>326</v>
      </c>
      <c r="J124" s="5" t="s">
        <v>507</v>
      </c>
      <c r="K124" s="5" t="s">
        <v>11</v>
      </c>
      <c r="L124" s="5" t="s">
        <v>549</v>
      </c>
      <c r="M124" s="5" t="s">
        <v>509</v>
      </c>
      <c r="P124" s="149" t="s">
        <v>244</v>
      </c>
      <c r="Q124" s="149"/>
      <c r="R124" s="149"/>
      <c r="S124" s="149"/>
      <c r="T124" s="149"/>
    </row>
    <row r="125" customFormat="false" ht="15" hidden="false" customHeight="false" outlineLevel="0" collapsed="false">
      <c r="A125" s="236" t="n">
        <v>45175</v>
      </c>
      <c r="B125" s="13" t="s">
        <v>29</v>
      </c>
      <c r="C125" s="13" t="s">
        <v>85</v>
      </c>
      <c r="D125" s="13" t="s">
        <v>491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49" t="n">
        <v>697</v>
      </c>
      <c r="L125" s="238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35" t="s">
        <v>505</v>
      </c>
      <c r="W125" s="235" t="s">
        <v>506</v>
      </c>
      <c r="X125" s="5" t="s">
        <v>326</v>
      </c>
      <c r="Y125" s="5" t="s">
        <v>507</v>
      </c>
      <c r="Z125" s="5" t="s">
        <v>11</v>
      </c>
      <c r="AA125" s="5" t="s">
        <v>508</v>
      </c>
      <c r="AB125" s="5" t="s">
        <v>509</v>
      </c>
    </row>
    <row r="126" customFormat="false" ht="15" hidden="false" customHeight="false" outlineLevel="0" collapsed="false">
      <c r="A126" s="236" t="n">
        <v>45176</v>
      </c>
      <c r="B126" s="13" t="s">
        <v>29</v>
      </c>
      <c r="C126" s="13" t="s">
        <v>85</v>
      </c>
      <c r="D126" s="13" t="s">
        <v>491</v>
      </c>
      <c r="E126" s="13" t="s">
        <v>550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49" t="n">
        <v>697</v>
      </c>
      <c r="L126" s="238" t="n">
        <f aca="false">H126-I126</f>
        <v>135.224</v>
      </c>
      <c r="M126" s="11" t="n">
        <f aca="false">L126*0.99</f>
        <v>133.87176</v>
      </c>
      <c r="O126" s="255" t="n">
        <v>45205</v>
      </c>
      <c r="P126" s="195" t="s">
        <v>125</v>
      </c>
      <c r="Q126" s="195" t="s">
        <v>32</v>
      </c>
      <c r="R126" s="195" t="s">
        <v>551</v>
      </c>
      <c r="S126" s="195" t="s">
        <v>552</v>
      </c>
      <c r="T126" s="195"/>
      <c r="U126" s="256" t="n">
        <v>340</v>
      </c>
      <c r="V126" s="256" t="n">
        <f aca="false">U126*0.99</f>
        <v>336.6</v>
      </c>
      <c r="W126" s="256" t="n">
        <f aca="false">V126*0.99</f>
        <v>333.234</v>
      </c>
      <c r="X126" s="256" t="n">
        <v>170</v>
      </c>
      <c r="Y126" s="256" t="n">
        <f aca="false">W126*0.96</f>
        <v>319.90464</v>
      </c>
      <c r="Z126" s="257" t="n">
        <v>735</v>
      </c>
      <c r="AA126" s="258" t="n">
        <f aca="false">W126-X126</f>
        <v>163.234</v>
      </c>
      <c r="AB126" s="256" t="n">
        <f aca="false">AA126*0.96</f>
        <v>156.70464</v>
      </c>
    </row>
    <row r="127" customFormat="false" ht="15" hidden="false" customHeight="false" outlineLevel="0" collapsed="false">
      <c r="A127" s="236" t="n">
        <v>45177</v>
      </c>
      <c r="B127" s="13" t="s">
        <v>148</v>
      </c>
      <c r="C127" s="13" t="s">
        <v>85</v>
      </c>
      <c r="D127" s="13" t="s">
        <v>491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49" t="n">
        <v>697</v>
      </c>
      <c r="L127" s="238" t="n">
        <f aca="false">H127-I127</f>
        <v>171.5175</v>
      </c>
      <c r="M127" s="11" t="n">
        <f aca="false">L127*0.99</f>
        <v>169.802325</v>
      </c>
      <c r="O127" s="255" t="n">
        <v>45208</v>
      </c>
      <c r="P127" s="195" t="s">
        <v>553</v>
      </c>
      <c r="Q127" s="195" t="s">
        <v>32</v>
      </c>
      <c r="R127" s="195" t="s">
        <v>554</v>
      </c>
      <c r="S127" s="195" t="s">
        <v>545</v>
      </c>
      <c r="T127" s="195"/>
      <c r="U127" s="256" t="n">
        <v>240</v>
      </c>
      <c r="V127" s="256" t="n">
        <f aca="false">U127*0.99</f>
        <v>237.6</v>
      </c>
      <c r="W127" s="256" t="n">
        <f aca="false">V127*0.99</f>
        <v>235.224</v>
      </c>
      <c r="X127" s="256"/>
      <c r="Y127" s="256" t="n">
        <f aca="false">W127*0.96</f>
        <v>225.81504</v>
      </c>
      <c r="Z127" s="257" t="n">
        <v>735</v>
      </c>
      <c r="AA127" s="258" t="n">
        <f aca="false">W127-X127</f>
        <v>235.224</v>
      </c>
      <c r="AB127" s="256" t="n">
        <f aca="false">AA127*0.96</f>
        <v>225.81504</v>
      </c>
    </row>
    <row r="128" customFormat="false" ht="15" hidden="false" customHeight="false" outlineLevel="0" collapsed="false">
      <c r="A128" s="236" t="n">
        <v>45177</v>
      </c>
      <c r="B128" s="13" t="s">
        <v>148</v>
      </c>
      <c r="C128" s="13" t="s">
        <v>85</v>
      </c>
      <c r="D128" s="13" t="s">
        <v>555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49" t="n">
        <v>697</v>
      </c>
      <c r="L128" s="238" t="n">
        <f aca="false">H128-I128</f>
        <v>39.204</v>
      </c>
      <c r="M128" s="11" t="n">
        <f aca="false">L128*0.99</f>
        <v>38.81196</v>
      </c>
      <c r="O128" s="255" t="n">
        <v>45211</v>
      </c>
      <c r="P128" s="195" t="s">
        <v>143</v>
      </c>
      <c r="Q128" s="195" t="s">
        <v>37</v>
      </c>
      <c r="R128" s="195" t="s">
        <v>551</v>
      </c>
      <c r="S128" s="195" t="s">
        <v>552</v>
      </c>
      <c r="T128" s="195"/>
      <c r="U128" s="256" t="n">
        <v>340</v>
      </c>
      <c r="V128" s="256" t="n">
        <f aca="false">U128*0.99</f>
        <v>336.6</v>
      </c>
      <c r="W128" s="256" t="n">
        <f aca="false">V128*0.99</f>
        <v>333.234</v>
      </c>
      <c r="X128" s="256" t="n">
        <v>170</v>
      </c>
      <c r="Y128" s="256" t="n">
        <f aca="false">W128*0.96</f>
        <v>319.90464</v>
      </c>
      <c r="Z128" s="257" t="n">
        <v>736</v>
      </c>
      <c r="AA128" s="258" t="n">
        <f aca="false">W128-X128</f>
        <v>163.234</v>
      </c>
      <c r="AB128" s="256" t="n">
        <f aca="false">AA128*0.96</f>
        <v>156.70464</v>
      </c>
    </row>
    <row r="129" customFormat="false" ht="15" hidden="false" customHeight="false" outlineLevel="0" collapsed="false">
      <c r="A129" s="236" t="n">
        <v>45156</v>
      </c>
      <c r="B129" s="13" t="s">
        <v>29</v>
      </c>
      <c r="C129" s="13" t="s">
        <v>85</v>
      </c>
      <c r="D129" s="13" t="s">
        <v>491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49" t="n">
        <v>697</v>
      </c>
      <c r="L129" s="238" t="n">
        <f aca="false">H129-I129</f>
        <v>171.5175</v>
      </c>
      <c r="M129" s="11" t="n">
        <f aca="false">L129*0.99</f>
        <v>169.802325</v>
      </c>
      <c r="O129" s="255"/>
      <c r="P129" s="195"/>
      <c r="Q129" s="195"/>
      <c r="R129" s="195"/>
      <c r="S129" s="195"/>
      <c r="T129" s="195"/>
      <c r="U129" s="256"/>
      <c r="V129" s="256" t="n">
        <f aca="false">U129*0.99</f>
        <v>0</v>
      </c>
      <c r="W129" s="256" t="n">
        <f aca="false">V129*0.99</f>
        <v>0</v>
      </c>
      <c r="X129" s="256"/>
      <c r="Y129" s="256" t="n">
        <f aca="false">W129*0.96</f>
        <v>0</v>
      </c>
      <c r="Z129" s="257"/>
      <c r="AA129" s="258" t="n">
        <f aca="false">W129-X129</f>
        <v>0</v>
      </c>
      <c r="AB129" s="256" t="n">
        <f aca="false">AA129*0.96</f>
        <v>0</v>
      </c>
    </row>
    <row r="130" customFormat="false" ht="15" hidden="false" customHeight="false" outlineLevel="0" collapsed="false">
      <c r="A130" s="236" t="n">
        <v>45187</v>
      </c>
      <c r="B130" s="13" t="s">
        <v>143</v>
      </c>
      <c r="C130" s="13" t="s">
        <v>37</v>
      </c>
      <c r="D130" s="13" t="s">
        <v>491</v>
      </c>
      <c r="E130" s="13" t="s">
        <v>529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59" t="n">
        <v>698</v>
      </c>
      <c r="L130" s="238" t="n">
        <f aca="false">H130-I130</f>
        <v>539.055</v>
      </c>
      <c r="M130" s="11" t="n">
        <f aca="false">L130*0.99</f>
        <v>533.66445</v>
      </c>
      <c r="O130" s="255" t="n">
        <v>45212</v>
      </c>
      <c r="P130" s="195" t="s">
        <v>143</v>
      </c>
      <c r="Q130" s="195" t="s">
        <v>37</v>
      </c>
      <c r="R130" s="195" t="s">
        <v>554</v>
      </c>
      <c r="S130" s="195" t="s">
        <v>28</v>
      </c>
      <c r="T130" s="195"/>
      <c r="U130" s="256" t="n">
        <v>150</v>
      </c>
      <c r="V130" s="256" t="n">
        <f aca="false">U130*0.99</f>
        <v>148.5</v>
      </c>
      <c r="W130" s="256" t="n">
        <f aca="false">V130*0.99</f>
        <v>147.015</v>
      </c>
      <c r="X130" s="256"/>
      <c r="Y130" s="256" t="n">
        <f aca="false">W130*0.96</f>
        <v>141.1344</v>
      </c>
      <c r="Z130" s="257" t="n">
        <v>736</v>
      </c>
      <c r="AA130" s="258" t="n">
        <f aca="false">W130-X130</f>
        <v>147.015</v>
      </c>
      <c r="AB130" s="256" t="n">
        <f aca="false">AA130*0.96</f>
        <v>141.1344</v>
      </c>
    </row>
    <row r="131" customFormat="false" ht="15" hidden="false" customHeight="false" outlineLevel="0" collapsed="false">
      <c r="A131" s="236" t="n">
        <v>45187</v>
      </c>
      <c r="B131" s="13" t="s">
        <v>143</v>
      </c>
      <c r="C131" s="13" t="s">
        <v>37</v>
      </c>
      <c r="D131" s="13" t="s">
        <v>556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59" t="n">
        <v>698</v>
      </c>
      <c r="L131" s="238" t="n">
        <f aca="false">H131-I131</f>
        <v>41.1642</v>
      </c>
      <c r="M131" s="11" t="n">
        <f aca="false">L131*0.99</f>
        <v>40.752558</v>
      </c>
      <c r="O131" s="255" t="n">
        <v>45215</v>
      </c>
      <c r="P131" s="195" t="s">
        <v>143</v>
      </c>
      <c r="Q131" s="195" t="s">
        <v>37</v>
      </c>
      <c r="R131" s="195" t="s">
        <v>554</v>
      </c>
      <c r="S131" s="195" t="s">
        <v>557</v>
      </c>
      <c r="T131" s="195"/>
      <c r="U131" s="256" t="n">
        <v>550</v>
      </c>
      <c r="V131" s="256" t="n">
        <f aca="false">U131*0.99</f>
        <v>544.5</v>
      </c>
      <c r="W131" s="256" t="n">
        <f aca="false">V131*0.99</f>
        <v>539.055</v>
      </c>
      <c r="X131" s="256" t="n">
        <v>270</v>
      </c>
      <c r="Y131" s="256" t="n">
        <f aca="false">W131*0.96</f>
        <v>517.4928</v>
      </c>
      <c r="Z131" s="257" t="n">
        <v>736</v>
      </c>
      <c r="AA131" s="258" t="n">
        <f aca="false">W131-X131</f>
        <v>269.055</v>
      </c>
      <c r="AB131" s="256" t="n">
        <f aca="false">AA131*0.96</f>
        <v>258.2928</v>
      </c>
    </row>
    <row r="132" customFormat="false" ht="15" hidden="false" customHeight="false" outlineLevel="0" collapsed="false">
      <c r="A132" s="236" t="n">
        <v>45187</v>
      </c>
      <c r="B132" s="13" t="s">
        <v>143</v>
      </c>
      <c r="C132" s="13" t="s">
        <v>37</v>
      </c>
      <c r="D132" s="13" t="s">
        <v>555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59" t="n">
        <v>698</v>
      </c>
      <c r="L132" s="238" t="n">
        <f aca="false">H132-I132</f>
        <v>44.1045</v>
      </c>
      <c r="M132" s="11" t="n">
        <f aca="false">L132*0.99</f>
        <v>43.663455</v>
      </c>
      <c r="O132" s="255" t="n">
        <v>45216</v>
      </c>
      <c r="P132" s="195" t="s">
        <v>143</v>
      </c>
      <c r="Q132" s="195" t="s">
        <v>37</v>
      </c>
      <c r="R132" s="195" t="s">
        <v>558</v>
      </c>
      <c r="S132" s="195" t="s">
        <v>552</v>
      </c>
      <c r="T132" s="195"/>
      <c r="U132" s="256" t="n">
        <v>340</v>
      </c>
      <c r="V132" s="256" t="n">
        <f aca="false">U132*0.99</f>
        <v>336.6</v>
      </c>
      <c r="W132" s="256" t="n">
        <f aca="false">V132*0.99</f>
        <v>333.234</v>
      </c>
      <c r="X132" s="256" t="n">
        <v>170</v>
      </c>
      <c r="Y132" s="256" t="n">
        <f aca="false">W132*0.96</f>
        <v>319.90464</v>
      </c>
      <c r="Z132" s="257" t="n">
        <v>736</v>
      </c>
      <c r="AA132" s="258" t="n">
        <f aca="false">W132-X132</f>
        <v>163.234</v>
      </c>
      <c r="AB132" s="256" t="n">
        <f aca="false">AA132*0.96</f>
        <v>156.70464</v>
      </c>
    </row>
    <row r="133" customFormat="false" ht="15" hidden="false" customHeight="false" outlineLevel="0" collapsed="false">
      <c r="A133" s="236" t="n">
        <v>44825</v>
      </c>
      <c r="B133" s="13" t="s">
        <v>125</v>
      </c>
      <c r="C133" s="13" t="s">
        <v>32</v>
      </c>
      <c r="D133" s="13" t="s">
        <v>346</v>
      </c>
      <c r="E133" s="13" t="s">
        <v>487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37"/>
      <c r="L133" s="238" t="n">
        <f aca="false">H133-I133</f>
        <v>147.015</v>
      </c>
      <c r="M133" s="11" t="n">
        <f aca="false">L133*0.96</f>
        <v>141.1344</v>
      </c>
      <c r="O133" s="255" t="n">
        <v>45217</v>
      </c>
      <c r="P133" s="195" t="s">
        <v>143</v>
      </c>
      <c r="Q133" s="195" t="s">
        <v>37</v>
      </c>
      <c r="R133" s="195" t="s">
        <v>559</v>
      </c>
      <c r="S133" s="195" t="s">
        <v>487</v>
      </c>
      <c r="T133" s="195"/>
      <c r="U133" s="256" t="n">
        <v>150</v>
      </c>
      <c r="V133" s="256" t="n">
        <f aca="false">U133*0.99</f>
        <v>148.5</v>
      </c>
      <c r="W133" s="256" t="n">
        <f aca="false">V133*0.99</f>
        <v>147.015</v>
      </c>
      <c r="X133" s="256"/>
      <c r="Y133" s="256" t="n">
        <f aca="false">W133*0.96</f>
        <v>141.1344</v>
      </c>
      <c r="Z133" s="257" t="n">
        <v>736</v>
      </c>
      <c r="AA133" s="258" t="n">
        <f aca="false">W133-X133</f>
        <v>147.015</v>
      </c>
      <c r="AB133" s="256" t="n">
        <f aca="false">AA133*0.96</f>
        <v>141.1344</v>
      </c>
    </row>
    <row r="134" customFormat="false" ht="15" hidden="false" customHeight="false" outlineLevel="0" collapsed="false">
      <c r="A134" s="236" t="n">
        <v>45191</v>
      </c>
      <c r="B134" s="13" t="s">
        <v>125</v>
      </c>
      <c r="C134" s="13" t="s">
        <v>32</v>
      </c>
      <c r="D134" s="13" t="s">
        <v>491</v>
      </c>
      <c r="E134" s="13" t="s">
        <v>449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37"/>
      <c r="L134" s="238" t="n">
        <f aca="false">H134-I134</f>
        <v>144.627</v>
      </c>
      <c r="M134" s="11" t="n">
        <f aca="false">L134*0.96</f>
        <v>138.84192</v>
      </c>
      <c r="O134" s="255"/>
      <c r="P134" s="195"/>
      <c r="Q134" s="195"/>
      <c r="R134" s="195"/>
      <c r="S134" s="195"/>
      <c r="T134" s="195"/>
      <c r="U134" s="256"/>
      <c r="V134" s="256" t="n">
        <f aca="false">U134*0.99</f>
        <v>0</v>
      </c>
      <c r="W134" s="256" t="n">
        <f aca="false">V134*0.99</f>
        <v>0</v>
      </c>
      <c r="X134" s="256"/>
      <c r="Y134" s="256" t="n">
        <f aca="false">W134*0.96</f>
        <v>0</v>
      </c>
      <c r="Z134" s="257"/>
      <c r="AA134" s="258"/>
      <c r="AB134" s="256"/>
    </row>
    <row r="135" customFormat="false" ht="15" hidden="false" customHeight="false" outlineLevel="0" collapsed="false">
      <c r="A135" s="236" t="n">
        <v>45192</v>
      </c>
      <c r="B135" s="13" t="s">
        <v>29</v>
      </c>
      <c r="C135" s="13" t="s">
        <v>85</v>
      </c>
      <c r="D135" s="13" t="s">
        <v>491</v>
      </c>
      <c r="E135" s="13" t="s">
        <v>545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37"/>
      <c r="L135" s="238" t="n">
        <f aca="false">H135-I135</f>
        <v>135.224</v>
      </c>
      <c r="M135" s="11" t="n">
        <f aca="false">L135*0.96</f>
        <v>129.81504</v>
      </c>
      <c r="O135" s="255" t="n">
        <v>45218</v>
      </c>
      <c r="P135" s="195" t="s">
        <v>143</v>
      </c>
      <c r="Q135" s="195" t="s">
        <v>37</v>
      </c>
      <c r="R135" s="195" t="s">
        <v>554</v>
      </c>
      <c r="S135" s="195" t="s">
        <v>203</v>
      </c>
      <c r="T135" s="195"/>
      <c r="U135" s="256" t="n">
        <v>670</v>
      </c>
      <c r="V135" s="256" t="n">
        <f aca="false">U135*0.99</f>
        <v>663.3</v>
      </c>
      <c r="W135" s="256" t="n">
        <f aca="false">V135*0.99</f>
        <v>656.667</v>
      </c>
      <c r="X135" s="256" t="n">
        <v>330</v>
      </c>
      <c r="Y135" s="256" t="n">
        <f aca="false">W135*0.96</f>
        <v>630.40032</v>
      </c>
      <c r="Z135" s="257" t="n">
        <v>736</v>
      </c>
      <c r="AA135" s="258" t="n">
        <f aca="false">W135-X135</f>
        <v>326.667</v>
      </c>
      <c r="AB135" s="256" t="n">
        <f aca="false">AA135*0.96</f>
        <v>313.60032</v>
      </c>
    </row>
    <row r="136" customFormat="false" ht="15" hidden="false" customHeight="false" outlineLevel="0" collapsed="false">
      <c r="A136" s="260" t="n">
        <v>45194</v>
      </c>
      <c r="B136" s="65" t="s">
        <v>29</v>
      </c>
      <c r="C136" s="65" t="s">
        <v>85</v>
      </c>
      <c r="D136" s="65" t="s">
        <v>560</v>
      </c>
      <c r="E136" s="65"/>
      <c r="F136" s="261" t="n">
        <v>100</v>
      </c>
      <c r="G136" s="261" t="n">
        <f aca="false">F136*0.99</f>
        <v>99</v>
      </c>
      <c r="H136" s="261" t="n">
        <f aca="false">G136*0.99</f>
        <v>98.01</v>
      </c>
      <c r="I136" s="261"/>
      <c r="J136" s="261" t="n">
        <f aca="false">H136*0.96</f>
        <v>94.0896</v>
      </c>
      <c r="K136" s="262" t="n">
        <v>737</v>
      </c>
      <c r="L136" s="263" t="n">
        <f aca="false">H136-I136</f>
        <v>98.01</v>
      </c>
      <c r="M136" s="261" t="n">
        <f aca="false">L136*0.96</f>
        <v>94.0896</v>
      </c>
      <c r="O136" s="255" t="n">
        <v>45218</v>
      </c>
      <c r="P136" s="195" t="s">
        <v>125</v>
      </c>
      <c r="Q136" s="195" t="s">
        <v>32</v>
      </c>
      <c r="R136" s="195" t="s">
        <v>554</v>
      </c>
      <c r="S136" s="195" t="s">
        <v>449</v>
      </c>
      <c r="T136" s="195"/>
      <c r="U136" s="256" t="n">
        <v>267</v>
      </c>
      <c r="V136" s="256" t="n">
        <f aca="false">U136*0.99</f>
        <v>264.33</v>
      </c>
      <c r="W136" s="256" t="n">
        <f aca="false">V136*0.99</f>
        <v>261.6867</v>
      </c>
      <c r="X136" s="256" t="n">
        <v>100</v>
      </c>
      <c r="Y136" s="256" t="n">
        <f aca="false">W136*0.96</f>
        <v>251.219232</v>
      </c>
      <c r="Z136" s="257" t="n">
        <v>735</v>
      </c>
      <c r="AA136" s="258" t="n">
        <f aca="false">W136-X136</f>
        <v>161.6867</v>
      </c>
      <c r="AB136" s="256" t="n">
        <f aca="false">AA136*0.96</f>
        <v>155.219232</v>
      </c>
    </row>
    <row r="137" customFormat="false" ht="15" hidden="false" customHeight="false" outlineLevel="0" collapsed="false">
      <c r="A137" s="236" t="n">
        <v>45197</v>
      </c>
      <c r="B137" s="13" t="s">
        <v>143</v>
      </c>
      <c r="C137" s="13" t="s">
        <v>37</v>
      </c>
      <c r="D137" s="13" t="s">
        <v>491</v>
      </c>
      <c r="E137" s="13" t="s">
        <v>390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37"/>
      <c r="L137" s="238" t="n">
        <f aca="false">H137-I137</f>
        <v>147.015</v>
      </c>
      <c r="M137" s="11" t="n">
        <f aca="false">L137*0.96</f>
        <v>141.1344</v>
      </c>
      <c r="O137" s="255" t="n">
        <v>45201</v>
      </c>
      <c r="P137" s="195" t="s">
        <v>561</v>
      </c>
      <c r="Q137" s="195" t="s">
        <v>85</v>
      </c>
      <c r="R137" s="195" t="s">
        <v>390</v>
      </c>
      <c r="S137" s="195"/>
      <c r="T137" s="195"/>
      <c r="U137" s="256" t="n">
        <v>100</v>
      </c>
      <c r="V137" s="256" t="n">
        <f aca="false">U137*0.99</f>
        <v>99</v>
      </c>
      <c r="W137" s="256" t="n">
        <f aca="false">V137*0.99</f>
        <v>98.01</v>
      </c>
      <c r="X137" s="256"/>
      <c r="Y137" s="256" t="n">
        <f aca="false">W137*0.96</f>
        <v>94.0896</v>
      </c>
      <c r="Z137" s="257" t="n">
        <v>737</v>
      </c>
      <c r="AA137" s="258" t="n">
        <f aca="false">W137-X137</f>
        <v>98.01</v>
      </c>
      <c r="AB137" s="256" t="n">
        <f aca="false">AA137*0.96</f>
        <v>94.0896</v>
      </c>
    </row>
    <row r="138" customFormat="false" ht="15" hidden="false" customHeight="false" outlineLevel="0" collapsed="false">
      <c r="A138" s="236" t="n">
        <v>45167</v>
      </c>
      <c r="B138" s="13" t="s">
        <v>143</v>
      </c>
      <c r="C138" s="13" t="s">
        <v>37</v>
      </c>
      <c r="D138" s="13" t="s">
        <v>491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37"/>
      <c r="L138" s="238" t="n">
        <f aca="false">H138-I138</f>
        <v>147.015</v>
      </c>
      <c r="M138" s="11" t="n">
        <f aca="false">L138*0.96</f>
        <v>141.1344</v>
      </c>
      <c r="O138" s="236" t="n">
        <v>45223</v>
      </c>
      <c r="P138" s="13" t="s">
        <v>135</v>
      </c>
      <c r="Q138" s="13" t="s">
        <v>32</v>
      </c>
      <c r="R138" s="15" t="s">
        <v>554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64" t="n">
        <v>749</v>
      </c>
      <c r="AA138" s="238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36" t="n">
        <v>45198</v>
      </c>
      <c r="B139" s="13" t="s">
        <v>148</v>
      </c>
      <c r="C139" s="13" t="s">
        <v>85</v>
      </c>
      <c r="D139" s="13" t="s">
        <v>491</v>
      </c>
      <c r="E139" s="13" t="s">
        <v>449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39" t="n">
        <v>100</v>
      </c>
      <c r="J139" s="57" t="n">
        <f aca="false">H139*0.96</f>
        <v>225.81504</v>
      </c>
      <c r="K139" s="237"/>
      <c r="L139" s="238" t="n">
        <f aca="false">H139-I139</f>
        <v>135.224</v>
      </c>
      <c r="M139" s="11" t="n">
        <f aca="false">L139*0.96</f>
        <v>129.81504</v>
      </c>
      <c r="O139" s="236" t="n">
        <v>45225</v>
      </c>
      <c r="P139" s="13" t="s">
        <v>143</v>
      </c>
      <c r="Q139" s="13" t="s">
        <v>37</v>
      </c>
      <c r="R139" s="15" t="s">
        <v>551</v>
      </c>
      <c r="S139" s="15" t="s">
        <v>487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37" t="n">
        <v>750</v>
      </c>
      <c r="AA139" s="238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60" t="n">
        <v>45198</v>
      </c>
      <c r="B140" s="65" t="s">
        <v>562</v>
      </c>
      <c r="C140" s="65" t="s">
        <v>85</v>
      </c>
      <c r="D140" s="65"/>
      <c r="E140" s="65"/>
      <c r="F140" s="261" t="n">
        <v>100</v>
      </c>
      <c r="G140" s="261" t="n">
        <f aca="false">F140*0.99</f>
        <v>99</v>
      </c>
      <c r="H140" s="261" t="n">
        <f aca="false">G140*0.99</f>
        <v>98.01</v>
      </c>
      <c r="I140" s="265"/>
      <c r="J140" s="261" t="n">
        <f aca="false">H140*0.96</f>
        <v>94.0896</v>
      </c>
      <c r="K140" s="262" t="n">
        <v>737</v>
      </c>
      <c r="L140" s="263" t="n">
        <f aca="false">H140-I140</f>
        <v>98.01</v>
      </c>
      <c r="M140" s="261" t="n">
        <f aca="false">L140*0.96</f>
        <v>94.0896</v>
      </c>
      <c r="O140" s="236" t="n">
        <v>45227</v>
      </c>
      <c r="P140" s="13" t="s">
        <v>143</v>
      </c>
      <c r="Q140" s="13" t="s">
        <v>37</v>
      </c>
      <c r="R140" s="15" t="s">
        <v>554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37" t="n">
        <v>750</v>
      </c>
      <c r="AA140" s="238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36" t="n">
        <v>45199</v>
      </c>
      <c r="B141" s="13" t="s">
        <v>148</v>
      </c>
      <c r="C141" s="13" t="s">
        <v>32</v>
      </c>
      <c r="D141" s="13" t="s">
        <v>491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37"/>
      <c r="L141" s="238" t="n">
        <f aca="false">H141-I141</f>
        <v>147.015</v>
      </c>
      <c r="M141" s="11" t="n">
        <f aca="false">L141*0.96</f>
        <v>141.1344</v>
      </c>
      <c r="O141" s="236" t="n">
        <v>45230</v>
      </c>
      <c r="P141" s="13" t="s">
        <v>148</v>
      </c>
      <c r="Q141" s="13" t="s">
        <v>32</v>
      </c>
      <c r="R141" s="15" t="s">
        <v>554</v>
      </c>
      <c r="S141" s="15" t="s">
        <v>563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39"/>
      <c r="Y141" s="57" t="n">
        <f aca="false">W141*0.96</f>
        <v>141.1344</v>
      </c>
      <c r="Z141" s="264" t="n">
        <v>749</v>
      </c>
      <c r="AA141" s="238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36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37"/>
      <c r="L142" s="238" t="n">
        <f aca="false">H142-I142</f>
        <v>0</v>
      </c>
      <c r="M142" s="11" t="n">
        <f aca="false">L142*0.96</f>
        <v>0</v>
      </c>
      <c r="O142" s="236" t="n">
        <v>45230</v>
      </c>
      <c r="P142" s="13" t="s">
        <v>143</v>
      </c>
      <c r="Q142" s="13" t="s">
        <v>37</v>
      </c>
      <c r="R142" s="15" t="s">
        <v>554</v>
      </c>
      <c r="S142" s="15" t="s">
        <v>563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39"/>
      <c r="Y142" s="57" t="n">
        <f aca="false">W142*0.96</f>
        <v>141.1344</v>
      </c>
      <c r="Z142" s="237" t="n">
        <v>750</v>
      </c>
      <c r="AA142" s="238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36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37"/>
      <c r="L143" s="238" t="n">
        <f aca="false">H143-I143</f>
        <v>0</v>
      </c>
      <c r="M143" s="11" t="n">
        <f aca="false">L143*0.96</f>
        <v>0</v>
      </c>
      <c r="O143" s="236" t="n">
        <v>45230</v>
      </c>
      <c r="P143" s="13" t="s">
        <v>241</v>
      </c>
      <c r="Q143" s="13" t="s">
        <v>14</v>
      </c>
      <c r="R143" s="13" t="s">
        <v>554</v>
      </c>
      <c r="S143" s="13" t="s">
        <v>563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37" t="n">
        <v>753</v>
      </c>
      <c r="AA143" s="238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36"/>
      <c r="B144" s="13"/>
      <c r="C144" s="13"/>
      <c r="D144" s="13"/>
      <c r="E144" s="13"/>
      <c r="F144" s="57"/>
      <c r="G144" s="57"/>
      <c r="H144" s="57"/>
      <c r="I144" s="13"/>
      <c r="J144" s="57"/>
      <c r="K144" s="237"/>
      <c r="L144" s="237"/>
      <c r="M144" s="11" t="n">
        <f aca="false">L144*0.97</f>
        <v>0</v>
      </c>
      <c r="O144" s="236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37"/>
      <c r="AA144" s="238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36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519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36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37"/>
      <c r="AA145" s="238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36"/>
      <c r="B146" s="13"/>
      <c r="C146" s="13"/>
      <c r="D146" s="13"/>
      <c r="E146" s="13"/>
      <c r="F146" s="25" t="s">
        <v>520</v>
      </c>
      <c r="G146" s="240" t="n">
        <f aca="false">G145*0.99</f>
        <v>2907.9567</v>
      </c>
      <c r="H146" s="240"/>
      <c r="I146" s="9"/>
      <c r="J146" s="9"/>
      <c r="K146" s="11"/>
      <c r="L146" s="11"/>
      <c r="M146" s="11"/>
      <c r="O146" s="236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37"/>
      <c r="AA146" s="237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59" t="s">
        <v>65</v>
      </c>
      <c r="G147" s="159"/>
      <c r="H147" s="159"/>
      <c r="I147" s="159"/>
      <c r="J147" s="241"/>
      <c r="K147" s="242" t="n">
        <f aca="false">G146-J145</f>
        <v>74.7945000000004</v>
      </c>
      <c r="L147" s="243"/>
      <c r="M147" s="46"/>
      <c r="O147" s="236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519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36"/>
      <c r="P148" s="13"/>
      <c r="Q148" s="13"/>
      <c r="R148" s="13"/>
      <c r="S148" s="13"/>
      <c r="T148" s="13"/>
      <c r="U148" s="25" t="s">
        <v>520</v>
      </c>
      <c r="V148" s="240" t="n">
        <f aca="false">V147*0.99</f>
        <v>4686.8382</v>
      </c>
      <c r="W148" s="240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59" t="s">
        <v>65</v>
      </c>
      <c r="V149" s="159"/>
      <c r="W149" s="159"/>
      <c r="X149" s="159"/>
      <c r="Y149" s="241"/>
      <c r="Z149" s="242" t="n">
        <f aca="false">V148-Y147</f>
        <v>187.473528</v>
      </c>
      <c r="AA149" s="243"/>
      <c r="AB149" s="46"/>
    </row>
    <row r="153" customFormat="false" ht="26.25" hidden="false" customHeight="false" outlineLevel="0" collapsed="false">
      <c r="B153" s="149" t="s">
        <v>146</v>
      </c>
      <c r="C153" s="149"/>
      <c r="D153" s="149"/>
      <c r="E153" s="149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35" t="s">
        <v>505</v>
      </c>
      <c r="H154" s="235" t="s">
        <v>506</v>
      </c>
      <c r="I154" s="5" t="s">
        <v>326</v>
      </c>
      <c r="J154" s="5" t="s">
        <v>507</v>
      </c>
      <c r="K154" s="5" t="s">
        <v>11</v>
      </c>
      <c r="L154" s="5" t="s">
        <v>508</v>
      </c>
      <c r="M154" s="5" t="s">
        <v>509</v>
      </c>
    </row>
    <row r="155" customFormat="false" ht="18" hidden="false" customHeight="true" outlineLevel="0" collapsed="false">
      <c r="A155" s="236" t="n">
        <v>45236</v>
      </c>
      <c r="B155" s="13" t="s">
        <v>148</v>
      </c>
      <c r="C155" s="13" t="s">
        <v>32</v>
      </c>
      <c r="D155" s="13" t="s">
        <v>554</v>
      </c>
      <c r="E155" s="266" t="s">
        <v>28</v>
      </c>
      <c r="F155" s="57" t="n">
        <v>150</v>
      </c>
      <c r="G155" s="267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37" t="n">
        <v>774</v>
      </c>
      <c r="L155" s="238" t="n">
        <f aca="false">H155-I155</f>
        <v>147.015</v>
      </c>
      <c r="M155" s="11" t="n">
        <f aca="false">L155*0.96</f>
        <v>141.1344</v>
      </c>
      <c r="P155" s="149" t="s">
        <v>276</v>
      </c>
      <c r="Q155" s="149"/>
      <c r="R155" s="149"/>
      <c r="S155" s="149"/>
      <c r="T155" s="149"/>
    </row>
    <row r="156" customFormat="false" ht="15" hidden="false" customHeight="false" outlineLevel="0" collapsed="false">
      <c r="A156" s="236" t="n">
        <v>45236</v>
      </c>
      <c r="B156" s="13" t="s">
        <v>241</v>
      </c>
      <c r="C156" s="13" t="s">
        <v>14</v>
      </c>
      <c r="D156" s="13" t="s">
        <v>554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38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35" t="s">
        <v>505</v>
      </c>
      <c r="W156" s="235" t="s">
        <v>506</v>
      </c>
      <c r="X156" s="5" t="s">
        <v>326</v>
      </c>
      <c r="Y156" s="5" t="s">
        <v>507</v>
      </c>
      <c r="Z156" s="5" t="s">
        <v>11</v>
      </c>
      <c r="AA156" s="5" t="s">
        <v>508</v>
      </c>
      <c r="AB156" s="5" t="s">
        <v>509</v>
      </c>
    </row>
    <row r="157" customFormat="false" ht="15" hidden="false" customHeight="false" outlineLevel="0" collapsed="false">
      <c r="A157" s="236" t="n">
        <v>45236</v>
      </c>
      <c r="B157" s="13" t="s">
        <v>143</v>
      </c>
      <c r="C157" s="13" t="s">
        <v>37</v>
      </c>
      <c r="D157" s="13" t="s">
        <v>554</v>
      </c>
      <c r="E157" s="13" t="s">
        <v>564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68" t="n">
        <v>771</v>
      </c>
      <c r="L157" s="238" t="n">
        <f aca="false">H157-I157</f>
        <v>480.697</v>
      </c>
      <c r="M157" s="11" t="n">
        <f aca="false">L157*0.96</f>
        <v>461.46912</v>
      </c>
      <c r="O157" s="236" t="n">
        <v>45264</v>
      </c>
      <c r="P157" s="13" t="s">
        <v>143</v>
      </c>
      <c r="Q157" s="13" t="s">
        <v>565</v>
      </c>
      <c r="R157" s="13" t="s">
        <v>487</v>
      </c>
      <c r="S157" s="13" t="s">
        <v>513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V157*0.98</f>
        <v>232.848</v>
      </c>
      <c r="Z157" s="237"/>
      <c r="AA157" s="238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36" t="n">
        <v>45238</v>
      </c>
      <c r="B158" s="13" t="s">
        <v>148</v>
      </c>
      <c r="C158" s="13" t="s">
        <v>32</v>
      </c>
      <c r="D158" s="13" t="s">
        <v>554</v>
      </c>
      <c r="E158" s="13" t="s">
        <v>466</v>
      </c>
      <c r="F158" s="57" t="n">
        <v>550</v>
      </c>
      <c r="G158" s="267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37" t="n">
        <v>774</v>
      </c>
      <c r="L158" s="238" t="n">
        <f aca="false">H158-I158</f>
        <v>269.055</v>
      </c>
      <c r="M158" s="11" t="n">
        <f aca="false">L158*0.96</f>
        <v>258.2928</v>
      </c>
      <c r="O158" s="236" t="n">
        <v>45264</v>
      </c>
      <c r="P158" s="13" t="s">
        <v>135</v>
      </c>
      <c r="Q158" s="13" t="s">
        <v>32</v>
      </c>
      <c r="R158" s="13" t="s">
        <v>487</v>
      </c>
      <c r="S158" s="13" t="s">
        <v>513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V158*0.98</f>
        <v>232.848</v>
      </c>
      <c r="Z158" s="237"/>
      <c r="AA158" s="238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36" t="n">
        <v>45239</v>
      </c>
      <c r="B159" s="13" t="s">
        <v>148</v>
      </c>
      <c r="C159" s="13" t="s">
        <v>32</v>
      </c>
      <c r="D159" s="13" t="s">
        <v>566</v>
      </c>
      <c r="E159" s="13" t="s">
        <v>554</v>
      </c>
      <c r="F159" s="57" t="n">
        <v>340</v>
      </c>
      <c r="G159" s="267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37" t="n">
        <v>774</v>
      </c>
      <c r="L159" s="238" t="n">
        <f aca="false">H159-I159</f>
        <v>163.234</v>
      </c>
      <c r="M159" s="11" t="n">
        <f aca="false">L159*0.96</f>
        <v>156.70464</v>
      </c>
      <c r="O159" s="236" t="n">
        <v>45265</v>
      </c>
      <c r="P159" s="13" t="s">
        <v>143</v>
      </c>
      <c r="Q159" s="13" t="s">
        <v>37</v>
      </c>
      <c r="R159" s="13" t="s">
        <v>487</v>
      </c>
      <c r="S159" s="13" t="s">
        <v>559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V159*0.98</f>
        <v>145.53</v>
      </c>
      <c r="Z159" s="237"/>
      <c r="AA159" s="238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36" t="n">
        <v>45240</v>
      </c>
      <c r="B160" s="13" t="s">
        <v>143</v>
      </c>
      <c r="C160" s="13" t="s">
        <v>37</v>
      </c>
      <c r="D160" s="13" t="s">
        <v>487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68" t="n">
        <v>771</v>
      </c>
      <c r="L160" s="238" t="n">
        <f aca="false">H160-I160</f>
        <v>147.015</v>
      </c>
      <c r="M160" s="11" t="n">
        <f aca="false">L160*0.96</f>
        <v>141.1344</v>
      </c>
      <c r="O160" s="236" t="n">
        <v>45267</v>
      </c>
      <c r="P160" s="13" t="s">
        <v>241</v>
      </c>
      <c r="Q160" s="13" t="s">
        <v>14</v>
      </c>
      <c r="R160" s="13" t="s">
        <v>567</v>
      </c>
      <c r="S160" s="13" t="s">
        <v>487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V160*0.98</f>
        <v>329.868</v>
      </c>
      <c r="Z160" s="237"/>
      <c r="AA160" s="238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36" t="n">
        <v>45242</v>
      </c>
      <c r="B161" s="13" t="s">
        <v>125</v>
      </c>
      <c r="C161" s="13" t="s">
        <v>32</v>
      </c>
      <c r="D161" s="13" t="s">
        <v>487</v>
      </c>
      <c r="E161" s="13" t="s">
        <v>513</v>
      </c>
      <c r="F161" s="57" t="n">
        <v>270</v>
      </c>
      <c r="G161" s="267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37" t="n">
        <v>774</v>
      </c>
      <c r="L161" s="238" t="n">
        <f aca="false">H161-I161</f>
        <v>164.627</v>
      </c>
      <c r="M161" s="11" t="n">
        <f aca="false">L161*0.96</f>
        <v>158.04192</v>
      </c>
      <c r="O161" s="269" t="n">
        <v>45267</v>
      </c>
      <c r="P161" s="270" t="s">
        <v>275</v>
      </c>
      <c r="Q161" s="270" t="s">
        <v>32</v>
      </c>
      <c r="R161" s="270" t="s">
        <v>487</v>
      </c>
      <c r="S161" s="270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V161*0.98</f>
        <v>145.53</v>
      </c>
      <c r="Z161" s="237"/>
      <c r="AA161" s="238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36" t="n">
        <v>45182</v>
      </c>
      <c r="B162" s="13" t="s">
        <v>125</v>
      </c>
      <c r="C162" s="13" t="s">
        <v>32</v>
      </c>
      <c r="D162" s="13" t="s">
        <v>554</v>
      </c>
      <c r="E162" s="13" t="s">
        <v>28</v>
      </c>
      <c r="F162" s="57" t="n">
        <v>150</v>
      </c>
      <c r="G162" s="267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37" t="n">
        <v>774</v>
      </c>
      <c r="L162" s="238" t="n">
        <f aca="false">H162-I162</f>
        <v>147.015</v>
      </c>
      <c r="M162" s="11" t="n">
        <f aca="false">L162*0.96</f>
        <v>141.1344</v>
      </c>
      <c r="O162" s="236" t="n">
        <v>45271</v>
      </c>
      <c r="P162" s="13" t="s">
        <v>143</v>
      </c>
      <c r="Q162" s="13" t="s">
        <v>37</v>
      </c>
      <c r="R162" s="13" t="s">
        <v>487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V162*0.98</f>
        <v>145.53</v>
      </c>
      <c r="Z162" s="237"/>
      <c r="AA162" s="238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36" t="n">
        <v>45243</v>
      </c>
      <c r="B163" s="13" t="s">
        <v>143</v>
      </c>
      <c r="C163" s="13" t="s">
        <v>37</v>
      </c>
      <c r="D163" s="13" t="s">
        <v>487</v>
      </c>
      <c r="E163" s="13" t="s">
        <v>449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68" t="n">
        <v>771</v>
      </c>
      <c r="L163" s="238" t="n">
        <f aca="false">H163-I163</f>
        <v>213.234</v>
      </c>
      <c r="M163" s="11" t="n">
        <f aca="false">L163*0.96</f>
        <v>204.70464</v>
      </c>
      <c r="O163" s="236" t="n">
        <v>45271</v>
      </c>
      <c r="P163" s="13" t="s">
        <v>275</v>
      </c>
      <c r="Q163" s="13" t="s">
        <v>32</v>
      </c>
      <c r="R163" s="13" t="s">
        <v>487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V163*0.98</f>
        <v>145.53</v>
      </c>
      <c r="Z163" s="237"/>
      <c r="AA163" s="238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36" t="n">
        <v>45245</v>
      </c>
      <c r="B164" s="13" t="s">
        <v>125</v>
      </c>
      <c r="C164" s="13" t="s">
        <v>32</v>
      </c>
      <c r="D164" s="13" t="s">
        <v>568</v>
      </c>
      <c r="E164" s="13" t="s">
        <v>554</v>
      </c>
      <c r="F164" s="57" t="n">
        <v>340</v>
      </c>
      <c r="G164" s="267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37" t="n">
        <v>774</v>
      </c>
      <c r="L164" s="238" t="n">
        <f aca="false">H164-I164</f>
        <v>163.234</v>
      </c>
      <c r="M164" s="11" t="n">
        <f aca="false">L164*0.96</f>
        <v>156.70464</v>
      </c>
      <c r="O164" s="236" t="n">
        <v>45272</v>
      </c>
      <c r="P164" s="13" t="s">
        <v>275</v>
      </c>
      <c r="Q164" s="13" t="s">
        <v>32</v>
      </c>
      <c r="R164" s="13" t="s">
        <v>487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V164*0.98</f>
        <v>169.785</v>
      </c>
      <c r="Z164" s="237"/>
      <c r="AA164" s="238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36" t="n">
        <v>45245</v>
      </c>
      <c r="B165" s="13" t="s">
        <v>241</v>
      </c>
      <c r="C165" s="13" t="s">
        <v>14</v>
      </c>
      <c r="D165" s="13" t="s">
        <v>487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38" t="n">
        <f aca="false">H165-I165</f>
        <v>196.02</v>
      </c>
      <c r="M165" s="11" t="n">
        <f aca="false">L165*0.96</f>
        <v>188.1792</v>
      </c>
      <c r="O165" s="236" t="n">
        <v>45272</v>
      </c>
      <c r="P165" s="13" t="s">
        <v>143</v>
      </c>
      <c r="Q165" s="13" t="s">
        <v>37</v>
      </c>
      <c r="R165" s="13" t="s">
        <v>487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V165*0.98</f>
        <v>169.785</v>
      </c>
      <c r="Z165" s="237"/>
      <c r="AA165" s="238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36" t="n">
        <v>45246</v>
      </c>
      <c r="B166" s="13" t="s">
        <v>241</v>
      </c>
      <c r="C166" s="13" t="s">
        <v>14</v>
      </c>
      <c r="D166" s="13" t="s">
        <v>554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38" t="n">
        <f aca="false">H166-I166</f>
        <v>171.5175</v>
      </c>
      <c r="M166" s="11" t="n">
        <f aca="false">L166*0.96</f>
        <v>164.6568</v>
      </c>
      <c r="O166" s="236" t="n">
        <v>45272</v>
      </c>
      <c r="P166" s="13" t="s">
        <v>275</v>
      </c>
      <c r="Q166" s="13" t="s">
        <v>85</v>
      </c>
      <c r="R166" s="13" t="s">
        <v>487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V166*0.98</f>
        <v>169.785</v>
      </c>
      <c r="Z166" s="237"/>
      <c r="AA166" s="238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36" t="n">
        <v>45247</v>
      </c>
      <c r="B167" s="13" t="s">
        <v>125</v>
      </c>
      <c r="C167" s="13" t="s">
        <v>32</v>
      </c>
      <c r="D167" s="13" t="s">
        <v>487</v>
      </c>
      <c r="E167" s="13" t="s">
        <v>20</v>
      </c>
      <c r="F167" s="57" t="n">
        <v>270</v>
      </c>
      <c r="G167" s="267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37" t="n">
        <v>774</v>
      </c>
      <c r="L167" s="238" t="n">
        <f aca="false">H167-I167</f>
        <v>144.627</v>
      </c>
      <c r="M167" s="11" t="n">
        <f aca="false">L167*0.96</f>
        <v>138.84192</v>
      </c>
      <c r="O167" s="236" t="n">
        <v>45275</v>
      </c>
      <c r="P167" s="13" t="s">
        <v>275</v>
      </c>
      <c r="Q167" s="13" t="s">
        <v>32</v>
      </c>
      <c r="R167" s="13" t="s">
        <v>487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V167*0.98</f>
        <v>169.785</v>
      </c>
      <c r="Z167" s="237"/>
      <c r="AA167" s="238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36" t="n">
        <v>45248</v>
      </c>
      <c r="B168" s="13" t="s">
        <v>125</v>
      </c>
      <c r="C168" s="13" t="s">
        <v>32</v>
      </c>
      <c r="D168" s="13" t="s">
        <v>487</v>
      </c>
      <c r="E168" s="13" t="s">
        <v>449</v>
      </c>
      <c r="F168" s="57" t="n">
        <v>270</v>
      </c>
      <c r="G168" s="267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37" t="n">
        <v>774</v>
      </c>
      <c r="L168" s="238" t="n">
        <f aca="false">H168-I168</f>
        <v>164.627</v>
      </c>
      <c r="M168" s="11" t="n">
        <f aca="false">L168*0.96</f>
        <v>158.04192</v>
      </c>
      <c r="O168" s="236" t="n">
        <v>45275</v>
      </c>
      <c r="P168" s="13" t="s">
        <v>241</v>
      </c>
      <c r="Q168" s="13" t="s">
        <v>14</v>
      </c>
      <c r="R168" s="13" t="s">
        <v>487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V168*0.98</f>
        <v>169.785</v>
      </c>
      <c r="Z168" s="237"/>
      <c r="AA168" s="238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36" t="n">
        <v>45250</v>
      </c>
      <c r="B169" s="13" t="s">
        <v>143</v>
      </c>
      <c r="C169" s="13" t="s">
        <v>37</v>
      </c>
      <c r="D169" s="13" t="s">
        <v>487</v>
      </c>
      <c r="E169" s="13" t="s">
        <v>513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68" t="n">
        <v>771</v>
      </c>
      <c r="L169" s="238" t="n">
        <f aca="false">H169-I169</f>
        <v>135.224</v>
      </c>
      <c r="M169" s="11" t="n">
        <f aca="false">L169*0.96</f>
        <v>129.81504</v>
      </c>
      <c r="O169" s="236" t="n">
        <v>45276</v>
      </c>
      <c r="P169" s="13" t="s">
        <v>275</v>
      </c>
      <c r="Q169" s="13" t="s">
        <v>32</v>
      </c>
      <c r="R169" s="13" t="s">
        <v>487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V169*0.98</f>
        <v>169.785</v>
      </c>
      <c r="Z169" s="237"/>
      <c r="AA169" s="238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36" t="n">
        <v>45251</v>
      </c>
      <c r="B170" s="13" t="s">
        <v>143</v>
      </c>
      <c r="C170" s="13" t="s">
        <v>37</v>
      </c>
      <c r="D170" s="13" t="s">
        <v>487</v>
      </c>
      <c r="E170" s="13" t="s">
        <v>529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39" t="n">
        <v>290</v>
      </c>
      <c r="J170" s="57" t="n">
        <f aca="false">G170*0.96</f>
        <v>551.232</v>
      </c>
      <c r="K170" s="237" t="n">
        <v>788</v>
      </c>
      <c r="L170" s="238" t="n">
        <f aca="false">H170-I170</f>
        <v>278.458</v>
      </c>
      <c r="M170" s="11" t="n">
        <f aca="false">L170*0.96</f>
        <v>267.31968</v>
      </c>
      <c r="O170" s="236" t="n">
        <v>45278</v>
      </c>
      <c r="P170" s="13" t="s">
        <v>143</v>
      </c>
      <c r="Q170" s="13" t="s">
        <v>37</v>
      </c>
      <c r="R170" s="13" t="s">
        <v>487</v>
      </c>
      <c r="S170" s="13" t="s">
        <v>559</v>
      </c>
      <c r="T170" s="13"/>
      <c r="U170" s="57" t="n">
        <v>170</v>
      </c>
      <c r="V170" s="57" t="n">
        <f aca="false">U170*0.99</f>
        <v>168.3</v>
      </c>
      <c r="W170" s="57" t="n">
        <f aca="false">V170*0.99</f>
        <v>166.617</v>
      </c>
      <c r="X170" s="57"/>
      <c r="Y170" s="57" t="n">
        <f aca="false">V170*0.98</f>
        <v>164.934</v>
      </c>
      <c r="Z170" s="237"/>
      <c r="AA170" s="238" t="n">
        <f aca="false">W170-X170</f>
        <v>166.617</v>
      </c>
      <c r="AB170" s="11" t="n">
        <f aca="false">AA170*0.99</f>
        <v>164.95083</v>
      </c>
    </row>
    <row r="171" customFormat="false" ht="15" hidden="false" customHeight="false" outlineLevel="0" collapsed="false">
      <c r="A171" s="236" t="n">
        <v>45252</v>
      </c>
      <c r="B171" s="13" t="s">
        <v>241</v>
      </c>
      <c r="C171" s="13" t="s">
        <v>14</v>
      </c>
      <c r="D171" s="13" t="s">
        <v>487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39"/>
      <c r="J171" s="57" t="n">
        <f aca="false">G171*0.96</f>
        <v>190.08</v>
      </c>
      <c r="K171" s="237" t="n">
        <v>786</v>
      </c>
      <c r="L171" s="238" t="n">
        <f aca="false">H171-I171</f>
        <v>196.02</v>
      </c>
      <c r="M171" s="11" t="n">
        <f aca="false">L171*0.96</f>
        <v>188.1792</v>
      </c>
      <c r="O171" s="236" t="n">
        <v>45278</v>
      </c>
      <c r="P171" s="13" t="s">
        <v>143</v>
      </c>
      <c r="Q171" s="13" t="s">
        <v>37</v>
      </c>
      <c r="R171" s="13" t="s">
        <v>487</v>
      </c>
      <c r="S171" s="13" t="s">
        <v>545</v>
      </c>
      <c r="T171" s="13"/>
      <c r="U171" s="57" t="n">
        <v>140</v>
      </c>
      <c r="V171" s="57" t="n">
        <f aca="false">U171*0.99</f>
        <v>138.6</v>
      </c>
      <c r="W171" s="57" t="n">
        <f aca="false">V171*0.99</f>
        <v>137.214</v>
      </c>
      <c r="X171" s="57"/>
      <c r="Y171" s="57" t="n">
        <f aca="false">V171*0.98</f>
        <v>135.828</v>
      </c>
      <c r="Z171" s="237"/>
      <c r="AA171" s="238" t="n">
        <f aca="false">W171-X171</f>
        <v>137.214</v>
      </c>
      <c r="AB171" s="11" t="n">
        <f aca="false">AA171*0.99</f>
        <v>135.84186</v>
      </c>
    </row>
    <row r="172" customFormat="false" ht="15" hidden="false" customHeight="false" outlineLevel="0" collapsed="false">
      <c r="A172" s="236" t="n">
        <v>45253</v>
      </c>
      <c r="B172" s="13" t="s">
        <v>143</v>
      </c>
      <c r="C172" s="13" t="s">
        <v>37</v>
      </c>
      <c r="D172" s="13" t="s">
        <v>568</v>
      </c>
      <c r="E172" s="13" t="s">
        <v>554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37" t="n">
        <v>788</v>
      </c>
      <c r="L172" s="238" t="n">
        <f aca="false">H172-I172</f>
        <v>163.234</v>
      </c>
      <c r="M172" s="11" t="n">
        <f aca="false">L172*0.96</f>
        <v>156.70464</v>
      </c>
      <c r="O172" s="236" t="n">
        <v>45278</v>
      </c>
      <c r="P172" s="13" t="s">
        <v>125</v>
      </c>
      <c r="Q172" s="13" t="s">
        <v>32</v>
      </c>
      <c r="R172" s="13" t="s">
        <v>487</v>
      </c>
      <c r="S172" s="13" t="s">
        <v>545</v>
      </c>
      <c r="T172" s="13"/>
      <c r="U172" s="57" t="n">
        <v>140</v>
      </c>
      <c r="V172" s="57" t="n">
        <f aca="false">U172*0.99</f>
        <v>138.6</v>
      </c>
      <c r="W172" s="57" t="n">
        <f aca="false">V172*0.99</f>
        <v>137.214</v>
      </c>
      <c r="X172" s="239"/>
      <c r="Y172" s="57" t="n">
        <f aca="false">V172*0.98</f>
        <v>135.828</v>
      </c>
      <c r="Z172" s="237"/>
      <c r="AA172" s="238" t="n">
        <f aca="false">W172-X172</f>
        <v>137.214</v>
      </c>
      <c r="AB172" s="11" t="n">
        <f aca="false">AA172*0.99</f>
        <v>135.84186</v>
      </c>
    </row>
    <row r="173" customFormat="false" ht="15" hidden="false" customHeight="false" outlineLevel="0" collapsed="false">
      <c r="A173" s="236" t="n">
        <v>45253</v>
      </c>
      <c r="B173" s="13" t="s">
        <v>241</v>
      </c>
      <c r="C173" s="13" t="s">
        <v>14</v>
      </c>
      <c r="D173" s="13" t="s">
        <v>487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37" t="n">
        <v>786</v>
      </c>
      <c r="L173" s="238" t="n">
        <f aca="false">H173-I173</f>
        <v>456.667</v>
      </c>
      <c r="M173" s="11" t="n">
        <f aca="false">L173*0.96</f>
        <v>438.40032</v>
      </c>
      <c r="O173" s="236" t="n">
        <v>45280</v>
      </c>
      <c r="P173" s="13" t="s">
        <v>125</v>
      </c>
      <c r="Q173" s="13" t="s">
        <v>32</v>
      </c>
      <c r="R173" s="13" t="s">
        <v>569</v>
      </c>
      <c r="S173" s="13" t="s">
        <v>487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39"/>
      <c r="Y173" s="57" t="n">
        <f aca="false">V173*0.98</f>
        <v>135.828</v>
      </c>
      <c r="Z173" s="237"/>
      <c r="AA173" s="238" t="n">
        <f aca="false">W173-X173</f>
        <v>137.214</v>
      </c>
      <c r="AB173" s="11" t="n">
        <f aca="false">AA173*0.99</f>
        <v>135.84186</v>
      </c>
    </row>
    <row r="174" customFormat="false" ht="15" hidden="false" customHeight="false" outlineLevel="0" collapsed="false">
      <c r="A174" s="236" t="n">
        <v>45254</v>
      </c>
      <c r="B174" s="13" t="s">
        <v>143</v>
      </c>
      <c r="C174" s="13" t="s">
        <v>37</v>
      </c>
      <c r="D174" s="13" t="s">
        <v>487</v>
      </c>
      <c r="E174" s="13" t="s">
        <v>449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37" t="n">
        <v>788</v>
      </c>
      <c r="L174" s="238" t="n">
        <f aca="false">H174-I174</f>
        <v>164.627</v>
      </c>
      <c r="M174" s="11" t="n">
        <f aca="false">L174*0.96</f>
        <v>158.04192</v>
      </c>
      <c r="O174" s="236" t="n">
        <v>45280</v>
      </c>
      <c r="P174" s="13" t="s">
        <v>143</v>
      </c>
      <c r="Q174" s="13" t="s">
        <v>37</v>
      </c>
      <c r="R174" s="13" t="s">
        <v>487</v>
      </c>
      <c r="S174" s="13" t="s">
        <v>466</v>
      </c>
      <c r="T174" s="13"/>
      <c r="U174" s="57" t="n">
        <v>500</v>
      </c>
      <c r="V174" s="57" t="n">
        <f aca="false">U174*0.99</f>
        <v>495</v>
      </c>
      <c r="W174" s="57" t="n">
        <f aca="false">V174*0.99</f>
        <v>490.05</v>
      </c>
      <c r="X174" s="239"/>
      <c r="Y174" s="57" t="n">
        <f aca="false">V174*0.98</f>
        <v>485.1</v>
      </c>
      <c r="Z174" s="237"/>
      <c r="AA174" s="238" t="n">
        <f aca="false">W174-X174</f>
        <v>490.05</v>
      </c>
      <c r="AB174" s="11" t="n">
        <f aca="false">AA174*0.99</f>
        <v>485.1495</v>
      </c>
    </row>
    <row r="175" customFormat="false" ht="15" hidden="false" customHeight="false" outlineLevel="0" collapsed="false">
      <c r="A175" s="236" t="n">
        <v>45254</v>
      </c>
      <c r="B175" s="13" t="s">
        <v>241</v>
      </c>
      <c r="C175" s="13" t="s">
        <v>14</v>
      </c>
      <c r="D175" s="13" t="s">
        <v>568</v>
      </c>
      <c r="E175" s="13" t="s">
        <v>554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37" t="n">
        <v>786</v>
      </c>
      <c r="L175" s="238" t="n">
        <f aca="false">H175-I175</f>
        <v>333.234</v>
      </c>
      <c r="M175" s="11" t="n">
        <f aca="false">L175*0.96</f>
        <v>319.90464</v>
      </c>
      <c r="O175" s="236" t="n">
        <v>45281</v>
      </c>
      <c r="P175" s="13" t="s">
        <v>125</v>
      </c>
      <c r="Q175" s="13" t="s">
        <v>32</v>
      </c>
      <c r="R175" s="13" t="s">
        <v>487</v>
      </c>
      <c r="S175" s="13" t="s">
        <v>174</v>
      </c>
      <c r="T175" s="13"/>
      <c r="U175" s="57" t="n">
        <v>300</v>
      </c>
      <c r="V175" s="57" t="n">
        <f aca="false">U175*0.99</f>
        <v>297</v>
      </c>
      <c r="W175" s="57" t="n">
        <f aca="false">V175*0.99</f>
        <v>294.03</v>
      </c>
      <c r="X175" s="57"/>
      <c r="Y175" s="57" t="n">
        <f aca="false">V175*0.98</f>
        <v>291.06</v>
      </c>
      <c r="Z175" s="237"/>
      <c r="AA175" s="238" t="n">
        <f aca="false">W175-X175</f>
        <v>294.03</v>
      </c>
      <c r="AB175" s="11" t="n">
        <f aca="false">AA175*0.99</f>
        <v>291.0897</v>
      </c>
    </row>
    <row r="176" customFormat="false" ht="15" hidden="false" customHeight="false" outlineLevel="0" collapsed="false">
      <c r="A176" s="236" t="n">
        <v>45255</v>
      </c>
      <c r="B176" s="13" t="s">
        <v>143</v>
      </c>
      <c r="C176" s="13" t="s">
        <v>37</v>
      </c>
      <c r="D176" s="13" t="s">
        <v>487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37" t="n">
        <v>788</v>
      </c>
      <c r="L176" s="237" t="n">
        <f aca="false">H176-I176</f>
        <v>365.075</v>
      </c>
      <c r="M176" s="11" t="n">
        <f aca="false">L176*0.96</f>
        <v>350.472</v>
      </c>
      <c r="O176" s="236" t="s">
        <v>570</v>
      </c>
      <c r="P176" s="13" t="s">
        <v>241</v>
      </c>
      <c r="Q176" s="13" t="s">
        <v>14</v>
      </c>
      <c r="R176" s="13" t="s">
        <v>487</v>
      </c>
      <c r="S176" s="13" t="s">
        <v>449</v>
      </c>
      <c r="T176" s="13"/>
      <c r="U176" s="57" t="n">
        <v>150</v>
      </c>
      <c r="V176" s="57" t="n">
        <f aca="false">U176*0.99</f>
        <v>148.5</v>
      </c>
      <c r="W176" s="57" t="n">
        <f aca="false">V176*0.99</f>
        <v>147.015</v>
      </c>
      <c r="X176" s="13"/>
      <c r="Y176" s="57" t="n">
        <f aca="false">V176*0.98</f>
        <v>145.53</v>
      </c>
      <c r="Z176" s="237"/>
      <c r="AA176" s="238" t="n">
        <f aca="false">W176-X176</f>
        <v>147.015</v>
      </c>
      <c r="AB176" s="11" t="n">
        <f aca="false">AA176*0.99</f>
        <v>145.54485</v>
      </c>
    </row>
    <row r="177" customFormat="false" ht="15" hidden="false" customHeight="false" outlineLevel="0" collapsed="false">
      <c r="A177" s="236" t="n">
        <v>45257</v>
      </c>
      <c r="B177" s="13" t="s">
        <v>125</v>
      </c>
      <c r="C177" s="103" t="s">
        <v>32</v>
      </c>
      <c r="D177" s="103" t="s">
        <v>487</v>
      </c>
      <c r="E177" s="103" t="s">
        <v>545</v>
      </c>
      <c r="F177" s="271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37" t="n">
        <v>787</v>
      </c>
      <c r="L177" s="237" t="n">
        <f aca="false">H177-I177</f>
        <v>135.224</v>
      </c>
      <c r="M177" s="11" t="n">
        <f aca="false">L177*0.96</f>
        <v>129.81504</v>
      </c>
      <c r="O177" s="236"/>
      <c r="P177" s="13"/>
      <c r="Q177" s="13"/>
      <c r="R177" s="13"/>
      <c r="S177" s="13"/>
      <c r="T177" s="13"/>
      <c r="U177" s="57"/>
      <c r="V177" s="57"/>
      <c r="W177" s="57"/>
      <c r="X177" s="13"/>
      <c r="Y177" s="57"/>
      <c r="Z177" s="237"/>
      <c r="AA177" s="238"/>
      <c r="AB177" s="11"/>
    </row>
    <row r="178" customFormat="false" ht="15" hidden="false" customHeight="false" outlineLevel="0" collapsed="false">
      <c r="A178" s="236" t="n">
        <v>45259</v>
      </c>
      <c r="B178" s="13" t="s">
        <v>148</v>
      </c>
      <c r="C178" s="13" t="s">
        <v>85</v>
      </c>
      <c r="D178" s="13" t="s">
        <v>487</v>
      </c>
      <c r="E178" s="13" t="s">
        <v>571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37" t="n">
        <v>785</v>
      </c>
      <c r="L178" s="237" t="n">
        <f aca="false">H178-I178</f>
        <v>147.015</v>
      </c>
      <c r="M178" s="11" t="n">
        <f aca="false">L178*0.96</f>
        <v>141.1344</v>
      </c>
      <c r="O178" s="236"/>
      <c r="P178" s="13"/>
      <c r="Q178" s="13"/>
      <c r="R178" s="13"/>
      <c r="S178" s="13"/>
      <c r="T178" s="13"/>
      <c r="U178" s="57"/>
      <c r="V178" s="57"/>
      <c r="W178" s="57"/>
      <c r="X178" s="13"/>
      <c r="Y178" s="57"/>
      <c r="Z178" s="237"/>
      <c r="AA178" s="238"/>
      <c r="AB178" s="11"/>
    </row>
    <row r="179" customFormat="false" ht="15" hidden="false" customHeight="false" outlineLevel="0" collapsed="false">
      <c r="A179" s="236" t="n">
        <v>45240</v>
      </c>
      <c r="B179" s="13" t="s">
        <v>143</v>
      </c>
      <c r="C179" s="270" t="s">
        <v>37</v>
      </c>
      <c r="D179" s="270" t="s">
        <v>572</v>
      </c>
      <c r="E179" s="270"/>
      <c r="F179" s="239" t="n">
        <v>150</v>
      </c>
      <c r="G179" s="239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37" t="n">
        <v>788</v>
      </c>
      <c r="L179" s="237" t="n">
        <f aca="false">H179-I179</f>
        <v>147.015</v>
      </c>
      <c r="M179" s="11" t="n">
        <f aca="false">L179*0.96</f>
        <v>141.1344</v>
      </c>
      <c r="O179" s="236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37"/>
      <c r="AA179" s="238"/>
      <c r="AB179" s="11"/>
    </row>
    <row r="180" customFormat="false" ht="15" hidden="false" customHeight="false" outlineLevel="0" collapsed="false">
      <c r="A180" s="236" t="n">
        <v>45247</v>
      </c>
      <c r="B180" s="13" t="s">
        <v>125</v>
      </c>
      <c r="C180" s="103" t="s">
        <v>32</v>
      </c>
      <c r="D180" s="103" t="s">
        <v>573</v>
      </c>
      <c r="E180" s="103"/>
      <c r="F180" s="271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37" t="n">
        <v>787</v>
      </c>
      <c r="L180" s="237" t="n">
        <f aca="false">H180-I180</f>
        <v>98.01</v>
      </c>
      <c r="M180" s="11" t="n">
        <f aca="false">L180*0.96</f>
        <v>94.0896</v>
      </c>
      <c r="O180" s="236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37"/>
      <c r="AA180" s="238"/>
      <c r="AB180" s="11"/>
    </row>
    <row r="181" customFormat="false" ht="15" hidden="false" customHeight="false" outlineLevel="0" collapsed="false">
      <c r="A181" s="236"/>
      <c r="B181" s="13"/>
      <c r="C181" s="13"/>
      <c r="D181" s="13"/>
      <c r="E181" s="13"/>
      <c r="F181" s="25" t="s">
        <v>61</v>
      </c>
      <c r="G181" s="26" t="n">
        <f aca="false">SUM(G155:G180)</f>
        <v>8320.95</v>
      </c>
      <c r="H181" s="26"/>
      <c r="I181" s="26" t="s">
        <v>519</v>
      </c>
      <c r="J181" s="26" t="n">
        <f aca="false">SUM(J155:J180)</f>
        <v>7988.112</v>
      </c>
      <c r="K181" s="26"/>
      <c r="L181" s="26"/>
      <c r="M181" s="26" t="n">
        <f aca="false">SUM(M155:M180)</f>
        <v>5172.23088</v>
      </c>
      <c r="O181" s="236"/>
      <c r="P181" s="13"/>
      <c r="Q181" s="13"/>
      <c r="R181" s="13"/>
      <c r="S181" s="13"/>
      <c r="T181" s="13"/>
      <c r="U181" s="57"/>
      <c r="V181" s="57" t="n">
        <f aca="false">U181*0.99</f>
        <v>0</v>
      </c>
      <c r="W181" s="57" t="n">
        <f aca="false">V181*0.99</f>
        <v>0</v>
      </c>
      <c r="X181" s="13"/>
      <c r="Y181" s="57" t="n">
        <f aca="false">V181*0.98</f>
        <v>0</v>
      </c>
      <c r="Z181" s="237"/>
      <c r="AA181" s="238" t="n">
        <f aca="false">W181-X181</f>
        <v>0</v>
      </c>
      <c r="AB181" s="11" t="n">
        <f aca="false">AA181*0.99</f>
        <v>0</v>
      </c>
    </row>
    <row r="182" customFormat="false" ht="15" hidden="false" customHeight="false" outlineLevel="0" collapsed="false">
      <c r="A182" s="236"/>
      <c r="B182" s="13"/>
      <c r="C182" s="13"/>
      <c r="D182" s="13"/>
      <c r="E182" s="13"/>
      <c r="F182" s="25" t="s">
        <v>520</v>
      </c>
      <c r="G182" s="240" t="n">
        <f aca="false">G181*0.99</f>
        <v>8237.7405</v>
      </c>
      <c r="H182" s="240"/>
      <c r="I182" s="9"/>
      <c r="J182" s="9"/>
      <c r="K182" s="11"/>
      <c r="L182" s="11"/>
      <c r="M182" s="11"/>
      <c r="O182" s="236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37"/>
      <c r="AA182" s="237"/>
      <c r="AB182" s="11"/>
    </row>
    <row r="183" customFormat="false" ht="15.75" hidden="false" customHeight="false" outlineLevel="0" collapsed="false">
      <c r="A183" s="16"/>
      <c r="B183" s="13"/>
      <c r="C183" s="13"/>
      <c r="D183" s="13"/>
      <c r="E183" s="13"/>
      <c r="F183" s="159" t="s">
        <v>65</v>
      </c>
      <c r="G183" s="159"/>
      <c r="H183" s="159"/>
      <c r="I183" s="159"/>
      <c r="J183" s="241"/>
      <c r="K183" s="242" t="n">
        <f aca="false">G182-J181</f>
        <v>249.628499999999</v>
      </c>
      <c r="L183" s="243"/>
      <c r="M183" s="46"/>
      <c r="O183" s="236"/>
      <c r="P183" s="13"/>
      <c r="Q183" s="13"/>
      <c r="R183" s="13"/>
      <c r="S183" s="13"/>
      <c r="T183" s="13"/>
      <c r="U183" s="25" t="s">
        <v>61</v>
      </c>
      <c r="V183" s="26" t="n">
        <f aca="false">SUM(V157:V182)</f>
        <v>3969.9</v>
      </c>
      <c r="W183" s="26"/>
      <c r="X183" s="26" t="s">
        <v>519</v>
      </c>
      <c r="Y183" s="26" t="n">
        <f aca="false">SUM(Y157:Y182)</f>
        <v>3890.502</v>
      </c>
      <c r="Z183" s="26"/>
      <c r="AA183" s="26"/>
      <c r="AB183" s="26" t="n">
        <f aca="false">SUM(AB157:AB182)</f>
        <v>3692.89899</v>
      </c>
    </row>
    <row r="184" customFormat="false" ht="15" hidden="false" customHeight="false" outlineLevel="0" collapsed="false">
      <c r="O184" s="236"/>
      <c r="P184" s="13"/>
      <c r="Q184" s="13"/>
      <c r="R184" s="13"/>
      <c r="S184" s="13"/>
      <c r="T184" s="13"/>
      <c r="U184" s="25" t="s">
        <v>520</v>
      </c>
      <c r="V184" s="240" t="n">
        <f aca="false">V183*0.99</f>
        <v>3930.201</v>
      </c>
      <c r="W184" s="240"/>
      <c r="X184" s="9"/>
      <c r="Y184" s="9"/>
      <c r="Z184" s="11"/>
      <c r="AA184" s="11"/>
      <c r="AB184" s="11"/>
    </row>
    <row r="185" customFormat="false" ht="15.75" hidden="false" customHeight="false" outlineLevel="0" collapsed="false">
      <c r="O185" s="16"/>
      <c r="P185" s="13"/>
      <c r="Q185" s="13"/>
      <c r="R185" s="13"/>
      <c r="S185" s="13"/>
      <c r="T185" s="13"/>
      <c r="U185" s="159" t="s">
        <v>65</v>
      </c>
      <c r="V185" s="159"/>
      <c r="W185" s="159"/>
      <c r="X185" s="159"/>
      <c r="Y185" s="241"/>
      <c r="Z185" s="242" t="n">
        <f aca="false">V184-Y183</f>
        <v>39.6990000000001</v>
      </c>
      <c r="AA185" s="243"/>
      <c r="AB185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2023-12-21T20:33:03Z</cp:lastPrinted>
  <dcterms:modified xsi:type="dcterms:W3CDTF">2023-12-26T12:13:46Z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